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codeName="ThisWorkbook" defaultThemeVersion="166925"/>
  <mc:AlternateContent xmlns:mc="http://schemas.openxmlformats.org/markup-compatibility/2006">
    <mc:Choice Requires="x15">
      <x15ac:absPath xmlns:x15ac="http://schemas.microsoft.com/office/spreadsheetml/2010/11/ac" url="C:\Users\Milton\Desktop\Ultima correccion\Entrega final\Entregado para evaluar - Con obs listas\"/>
    </mc:Choice>
  </mc:AlternateContent>
  <xr:revisionPtr revIDLastSave="0" documentId="13_ncr:1_{B38EDB8D-2150-4FEB-8BB9-B7D5AEE57692}" xr6:coauthVersionLast="40" xr6:coauthVersionMax="40" xr10:uidLastSave="{00000000-0000-0000-0000-000000000000}"/>
  <bookViews>
    <workbookView xWindow="0" yWindow="0" windowWidth="20490" windowHeight="7545" tabRatio="891" firstSheet="4" activeTab="10" xr2:uid="{00000000-000D-0000-FFFF-FFFF00000000}"/>
  </bookViews>
  <sheets>
    <sheet name="Referencia de datos" sheetId="3" r:id="rId1"/>
    <sheet name="Calculo de los desperdicios" sheetId="2" r:id="rId2"/>
    <sheet name="Amortizaciones y monotributo" sheetId="4" r:id="rId3"/>
    <sheet name="1. Manzana - cto uni" sheetId="6" r:id="rId4"/>
    <sheet name="2. Durazno - cto uni" sheetId="18" r:id="rId5"/>
    <sheet name="3. Pera - cto uni" sheetId="19" r:id="rId6"/>
    <sheet name="4. Frutilla - cto uni" sheetId="20" r:id="rId7"/>
    <sheet name="5. Frambuesa - cto uni" sheetId="21" r:id="rId8"/>
    <sheet name="6. Higo - cto uni" sheetId="22" r:id="rId9"/>
    <sheet name="7. Arándanos - cto uni" sheetId="23" r:id="rId10"/>
    <sheet name="8. Ciruela - cto uni" sheetId="24" r:id="rId11"/>
    <sheet name="Analisis Cont MG" sheetId="25" r:id="rId12"/>
  </sheets>
  <calcPr calcId="181029"/>
</workbook>
</file>

<file path=xl/calcChain.xml><?xml version="1.0" encoding="utf-8"?>
<calcChain xmlns="http://schemas.openxmlformats.org/spreadsheetml/2006/main">
  <c r="C119" i="24" l="1"/>
  <c r="D116" i="24" s="1"/>
  <c r="D114" i="24" s="1"/>
  <c r="C118" i="24"/>
  <c r="C119" i="23"/>
  <c r="D116" i="23" s="1"/>
  <c r="D114" i="23" s="1"/>
  <c r="C118" i="23"/>
  <c r="C119" i="22"/>
  <c r="C118" i="22"/>
  <c r="D116" i="22"/>
  <c r="D114" i="22"/>
  <c r="C119" i="21"/>
  <c r="D116" i="21" s="1"/>
  <c r="D114" i="21" s="1"/>
  <c r="C118" i="21"/>
  <c r="C119" i="20"/>
  <c r="C118" i="20"/>
  <c r="D116" i="20"/>
  <c r="D114" i="20"/>
  <c r="C119" i="19"/>
  <c r="D116" i="19" s="1"/>
  <c r="D114" i="19" s="1"/>
  <c r="C118" i="19"/>
  <c r="C119" i="18"/>
  <c r="D116" i="18" s="1"/>
  <c r="D114" i="18" s="1"/>
  <c r="C118" i="18"/>
  <c r="D127" i="6"/>
  <c r="D114" i="6"/>
  <c r="C119" i="6"/>
  <c r="C142" i="3"/>
  <c r="D111" i="24" l="1"/>
  <c r="C105" i="24"/>
  <c r="D111" i="23"/>
  <c r="C105" i="23"/>
  <c r="D111" i="22"/>
  <c r="C105" i="22"/>
  <c r="D111" i="21"/>
  <c r="C105" i="21"/>
  <c r="D111" i="20"/>
  <c r="C105" i="20"/>
  <c r="D111" i="19"/>
  <c r="C105" i="19"/>
  <c r="D111" i="18"/>
  <c r="C105" i="18"/>
  <c r="D111" i="6"/>
  <c r="C118" i="6"/>
  <c r="C95" i="24" l="1"/>
  <c r="D93" i="24" s="1"/>
  <c r="C90" i="24"/>
  <c r="C95" i="23"/>
  <c r="D93" i="23" s="1"/>
  <c r="C90" i="23"/>
  <c r="C95" i="22"/>
  <c r="D93" i="22" s="1"/>
  <c r="C90" i="22"/>
  <c r="C95" i="21"/>
  <c r="D93" i="21" s="1"/>
  <c r="C90" i="21"/>
  <c r="C95" i="20"/>
  <c r="D93" i="20" s="1"/>
  <c r="C90" i="20"/>
  <c r="C95" i="19"/>
  <c r="D93" i="19" s="1"/>
  <c r="C90" i="19"/>
  <c r="C95" i="18"/>
  <c r="D93" i="18" s="1"/>
  <c r="C90" i="18"/>
  <c r="D162" i="24" l="1"/>
  <c r="I7" i="25" s="1"/>
  <c r="D161" i="24"/>
  <c r="I8" i="25" s="1"/>
  <c r="C29" i="24"/>
  <c r="C13" i="24"/>
  <c r="B14" i="24"/>
  <c r="D67" i="24"/>
  <c r="C66" i="24"/>
  <c r="D58" i="24"/>
  <c r="D57" i="24"/>
  <c r="D53" i="24"/>
  <c r="D49" i="24"/>
  <c r="D48" i="24"/>
  <c r="D47" i="24"/>
  <c r="C42" i="24"/>
  <c r="C41" i="24"/>
  <c r="D39" i="24" s="1"/>
  <c r="C36" i="24"/>
  <c r="C30" i="24"/>
  <c r="D16" i="24"/>
  <c r="D15" i="24"/>
  <c r="C14" i="24"/>
  <c r="D162" i="23"/>
  <c r="H7" i="25" s="1"/>
  <c r="D161" i="23"/>
  <c r="H8" i="25" s="1"/>
  <c r="C29" i="23"/>
  <c r="C13" i="23"/>
  <c r="B14" i="23"/>
  <c r="B13" i="23"/>
  <c r="D67" i="23"/>
  <c r="C66" i="23"/>
  <c r="D58" i="23"/>
  <c r="D57" i="23"/>
  <c r="D53" i="23"/>
  <c r="D49" i="23"/>
  <c r="D48" i="23"/>
  <c r="D47" i="23"/>
  <c r="D51" i="23" s="1"/>
  <c r="C42" i="23"/>
  <c r="C41" i="23"/>
  <c r="D39" i="23" s="1"/>
  <c r="C36" i="23"/>
  <c r="C30" i="23"/>
  <c r="D16" i="23"/>
  <c r="D15" i="23"/>
  <c r="C14" i="23"/>
  <c r="D162" i="22"/>
  <c r="G7" i="25" s="1"/>
  <c r="D161" i="22"/>
  <c r="G8" i="25" s="1"/>
  <c r="C29" i="22"/>
  <c r="C13" i="22"/>
  <c r="B14" i="22"/>
  <c r="B13" i="22"/>
  <c r="D67" i="22"/>
  <c r="C66" i="22"/>
  <c r="D58" i="22"/>
  <c r="D57" i="22"/>
  <c r="D53" i="22"/>
  <c r="D49" i="22"/>
  <c r="D48" i="22"/>
  <c r="D51" i="22" s="1"/>
  <c r="D47" i="22"/>
  <c r="C42" i="22"/>
  <c r="C41" i="22"/>
  <c r="D39" i="22"/>
  <c r="C36" i="22"/>
  <c r="C30" i="22"/>
  <c r="D16" i="22"/>
  <c r="D15" i="22"/>
  <c r="C14" i="22"/>
  <c r="D162" i="21"/>
  <c r="F7" i="25" s="1"/>
  <c r="D161" i="21"/>
  <c r="F8" i="25" s="1"/>
  <c r="C29" i="21"/>
  <c r="C13" i="21"/>
  <c r="B14" i="21"/>
  <c r="B13" i="21"/>
  <c r="D67" i="21"/>
  <c r="C66" i="21"/>
  <c r="D58" i="21"/>
  <c r="D57" i="21"/>
  <c r="D53" i="21"/>
  <c r="D49" i="21"/>
  <c r="D48" i="21"/>
  <c r="D47" i="21"/>
  <c r="C42" i="21"/>
  <c r="C41" i="21"/>
  <c r="D39" i="21" s="1"/>
  <c r="C36" i="21"/>
  <c r="C30" i="21"/>
  <c r="D16" i="21"/>
  <c r="D15" i="21"/>
  <c r="C14" i="21"/>
  <c r="D162" i="20"/>
  <c r="E7" i="25" s="1"/>
  <c r="D161" i="20"/>
  <c r="C29" i="18"/>
  <c r="C29" i="19"/>
  <c r="C29" i="20"/>
  <c r="C13" i="20"/>
  <c r="B14" i="20"/>
  <c r="D67" i="20"/>
  <c r="C66" i="20"/>
  <c r="D58" i="20"/>
  <c r="D57" i="20"/>
  <c r="D53" i="20"/>
  <c r="D49" i="20"/>
  <c r="D48" i="20"/>
  <c r="D47" i="20"/>
  <c r="C42" i="20"/>
  <c r="C41" i="20"/>
  <c r="C36" i="20"/>
  <c r="C30" i="20"/>
  <c r="D16" i="20"/>
  <c r="D15" i="20"/>
  <c r="C14" i="20"/>
  <c r="D51" i="24" l="1"/>
  <c r="D39" i="20"/>
  <c r="D13" i="21"/>
  <c r="D13" i="23"/>
  <c r="D14" i="23"/>
  <c r="D51" i="21"/>
  <c r="D72" i="21" s="1"/>
  <c r="D76" i="21" s="1"/>
  <c r="D51" i="20"/>
  <c r="D14" i="20"/>
  <c r="E8" i="25"/>
  <c r="D14" i="24"/>
  <c r="D14" i="22"/>
  <c r="D14" i="21"/>
  <c r="D19" i="21" s="1"/>
  <c r="D72" i="24"/>
  <c r="D76" i="24" s="1"/>
  <c r="D72" i="23"/>
  <c r="D76" i="23" s="1"/>
  <c r="D72" i="22"/>
  <c r="D76" i="22" s="1"/>
  <c r="D72" i="20"/>
  <c r="D76" i="20" s="1"/>
  <c r="D13" i="22"/>
  <c r="D162" i="19"/>
  <c r="D7" i="25" s="1"/>
  <c r="D161" i="19"/>
  <c r="C30" i="19"/>
  <c r="B14" i="19"/>
  <c r="C13" i="19"/>
  <c r="D67" i="19"/>
  <c r="C66" i="19"/>
  <c r="D58" i="19"/>
  <c r="D57" i="19"/>
  <c r="D53" i="19"/>
  <c r="D49" i="19"/>
  <c r="D48" i="19"/>
  <c r="D47" i="19"/>
  <c r="C42" i="19"/>
  <c r="C41" i="19"/>
  <c r="C36" i="19"/>
  <c r="D16" i="19"/>
  <c r="D15" i="19"/>
  <c r="C14" i="19"/>
  <c r="D162" i="18"/>
  <c r="C7" i="25" s="1"/>
  <c r="D161" i="18"/>
  <c r="C14" i="18"/>
  <c r="B14" i="18"/>
  <c r="C13" i="18"/>
  <c r="D67" i="18"/>
  <c r="C66" i="18"/>
  <c r="D58" i="18"/>
  <c r="D57" i="18"/>
  <c r="D53" i="18"/>
  <c r="D49" i="18"/>
  <c r="D48" i="18"/>
  <c r="D47" i="18"/>
  <c r="C42" i="18"/>
  <c r="C41" i="18"/>
  <c r="C36" i="18"/>
  <c r="C30" i="18"/>
  <c r="D16" i="18"/>
  <c r="D15" i="18"/>
  <c r="D19" i="23" l="1"/>
  <c r="D14" i="19"/>
  <c r="D39" i="18"/>
  <c r="D51" i="18"/>
  <c r="D72" i="18" s="1"/>
  <c r="D76" i="18" s="1"/>
  <c r="C8" i="25"/>
  <c r="D39" i="19"/>
  <c r="D51" i="19"/>
  <c r="D72" i="19" s="1"/>
  <c r="D76" i="19" s="1"/>
  <c r="D8" i="25"/>
  <c r="D19" i="22"/>
  <c r="D14" i="18"/>
  <c r="D67" i="6"/>
  <c r="G79" i="3"/>
  <c r="C42" i="6"/>
  <c r="C41" i="6"/>
  <c r="D78" i="3"/>
  <c r="D77" i="3"/>
  <c r="C71" i="3"/>
  <c r="B58" i="3"/>
  <c r="B63" i="3" s="1"/>
  <c r="H61" i="3"/>
  <c r="I61" i="3" s="1"/>
  <c r="H60" i="3"/>
  <c r="F67" i="3" s="1"/>
  <c r="H59" i="3"/>
  <c r="I59" i="3" s="1"/>
  <c r="H58" i="3"/>
  <c r="G67" i="3" s="1"/>
  <c r="D80" i="3" l="1"/>
  <c r="D39" i="6"/>
  <c r="H62" i="3"/>
  <c r="I62" i="3" s="1"/>
  <c r="E67" i="3"/>
  <c r="D67" i="3"/>
  <c r="G68" i="3"/>
  <c r="F68" i="3"/>
  <c r="I58" i="3"/>
  <c r="I60" i="3"/>
  <c r="D68" i="3" l="1"/>
  <c r="D71" i="3" s="1"/>
  <c r="E69" i="3" s="1"/>
  <c r="E68" i="3"/>
  <c r="H67" i="3"/>
  <c r="H68" i="3" l="1"/>
  <c r="I68" i="3" s="1"/>
  <c r="E71" i="3"/>
  <c r="F69" i="3"/>
  <c r="F71" i="3" s="1"/>
  <c r="G69" i="3"/>
  <c r="G71" i="3" s="1"/>
  <c r="I67" i="3"/>
  <c r="H71" i="3" l="1"/>
  <c r="I71" i="3" s="1"/>
  <c r="H69" i="3"/>
  <c r="C37" i="22" l="1"/>
  <c r="D33" i="22" s="1"/>
  <c r="D121" i="22" s="1"/>
  <c r="C37" i="24"/>
  <c r="D33" i="24" s="1"/>
  <c r="D121" i="24" s="1"/>
  <c r="C37" i="23"/>
  <c r="D33" i="23" s="1"/>
  <c r="D121" i="23" s="1"/>
  <c r="C37" i="20"/>
  <c r="D33" i="20" s="1"/>
  <c r="D121" i="20" s="1"/>
  <c r="C37" i="21"/>
  <c r="D33" i="21" s="1"/>
  <c r="D121" i="21" s="1"/>
  <c r="C37" i="18"/>
  <c r="D33" i="18" s="1"/>
  <c r="D121" i="18" s="1"/>
  <c r="C37" i="19"/>
  <c r="D33" i="19" s="1"/>
  <c r="D121" i="19" s="1"/>
  <c r="C37" i="6"/>
  <c r="I69" i="3"/>
  <c r="C36" i="6" l="1"/>
  <c r="D33" i="6" s="1"/>
  <c r="D121" i="6" s="1"/>
  <c r="C29" i="6"/>
  <c r="C30" i="6"/>
  <c r="C95" i="6" l="1"/>
  <c r="D93" i="6" s="1"/>
  <c r="J111" i="3" l="1"/>
  <c r="J110" i="3"/>
  <c r="D16" i="6"/>
  <c r="D15" i="6"/>
  <c r="C66" i="6"/>
  <c r="D161" i="6" l="1"/>
  <c r="B8" i="25" s="1"/>
  <c r="C13" i="6" l="1"/>
  <c r="C105" i="6"/>
  <c r="C14" i="6"/>
  <c r="C90" i="6"/>
  <c r="F118" i="3"/>
  <c r="B68" i="4"/>
  <c r="B67" i="4"/>
  <c r="B66" i="4"/>
  <c r="B65" i="4"/>
  <c r="B64" i="4"/>
  <c r="B63" i="4"/>
  <c r="B62" i="4"/>
  <c r="B61" i="4"/>
  <c r="B60" i="4"/>
  <c r="B59" i="4"/>
  <c r="B58" i="4"/>
  <c r="B57" i="4"/>
  <c r="B56" i="4"/>
  <c r="B55" i="4"/>
  <c r="B54" i="4"/>
  <c r="B53" i="4"/>
  <c r="B52" i="4"/>
  <c r="B51" i="4"/>
  <c r="B50" i="4"/>
  <c r="G39" i="4"/>
  <c r="D162" i="6"/>
  <c r="B7" i="25" s="1"/>
  <c r="B14" i="6"/>
  <c r="F126" i="3"/>
  <c r="C126" i="3" s="1"/>
  <c r="H138" i="3"/>
  <c r="C139" i="3"/>
  <c r="J106" i="3"/>
  <c r="J105" i="3"/>
  <c r="C91" i="3"/>
  <c r="C92" i="3" s="1"/>
  <c r="C93" i="3" s="1"/>
  <c r="C94" i="3" s="1"/>
  <c r="C95" i="3" s="1"/>
  <c r="C96" i="3" s="1"/>
  <c r="C97" i="3" s="1"/>
  <c r="C98" i="3" s="1"/>
  <c r="C99" i="3" s="1"/>
  <c r="C100" i="3" s="1"/>
  <c r="C101" i="3" s="1"/>
  <c r="C102" i="3" s="1"/>
  <c r="C103" i="3" s="1"/>
  <c r="C104" i="3" s="1"/>
  <c r="F40" i="4"/>
  <c r="D53" i="6"/>
  <c r="D7" i="4"/>
  <c r="G7" i="4" s="1"/>
  <c r="D8" i="4"/>
  <c r="G8" i="4"/>
  <c r="D11" i="4"/>
  <c r="G11" i="4" s="1"/>
  <c r="D12" i="4"/>
  <c r="G12" i="4" s="1"/>
  <c r="D13" i="4"/>
  <c r="G13" i="4" s="1"/>
  <c r="D14" i="4"/>
  <c r="G14" i="4"/>
  <c r="D15" i="4"/>
  <c r="G15" i="4" s="1"/>
  <c r="D16" i="4"/>
  <c r="G16" i="4"/>
  <c r="D17" i="4"/>
  <c r="G17" i="4" s="1"/>
  <c r="D18" i="4"/>
  <c r="G18" i="4"/>
  <c r="D19" i="4"/>
  <c r="G19" i="4" s="1"/>
  <c r="D20" i="4"/>
  <c r="G20" i="4" s="1"/>
  <c r="D21" i="4"/>
  <c r="G21" i="4" s="1"/>
  <c r="D22" i="4"/>
  <c r="G22" i="4" s="1"/>
  <c r="D23" i="4"/>
  <c r="G23" i="4" s="1"/>
  <c r="D35" i="4"/>
  <c r="D58" i="6"/>
  <c r="D47" i="6"/>
  <c r="D48" i="6"/>
  <c r="D49" i="6"/>
  <c r="J49" i="3"/>
  <c r="H50" i="3" s="1"/>
  <c r="H52" i="3" s="1"/>
  <c r="C26" i="3"/>
  <c r="C21" i="3" s="1"/>
  <c r="D7" i="20" s="1"/>
  <c r="B29" i="3"/>
  <c r="B13" i="6" s="1"/>
  <c r="F30" i="3"/>
  <c r="F31" i="3"/>
  <c r="F32" i="3"/>
  <c r="F33" i="3"/>
  <c r="F34" i="3"/>
  <c r="F35" i="3"/>
  <c r="F36" i="3"/>
  <c r="F29" i="3"/>
  <c r="B23" i="2"/>
  <c r="B25" i="2" s="1"/>
  <c r="B26" i="2" s="1"/>
  <c r="B30" i="3"/>
  <c r="B13" i="18" s="1"/>
  <c r="D13" i="18" s="1"/>
  <c r="D19" i="18" s="1"/>
  <c r="B17" i="2"/>
  <c r="B18" i="2"/>
  <c r="B10" i="2"/>
  <c r="B11" i="2" s="1"/>
  <c r="B36" i="3"/>
  <c r="B13" i="24" s="1"/>
  <c r="D13" i="24" s="1"/>
  <c r="D19" i="24" s="1"/>
  <c r="B32" i="2"/>
  <c r="B33" i="2" s="1"/>
  <c r="O54" i="4"/>
  <c r="G46" i="4"/>
  <c r="F46" i="4"/>
  <c r="G45" i="4"/>
  <c r="F45" i="4"/>
  <c r="G44" i="4"/>
  <c r="F44" i="4"/>
  <c r="G43" i="4"/>
  <c r="F43" i="4"/>
  <c r="G42" i="4"/>
  <c r="F42" i="4"/>
  <c r="G41" i="4"/>
  <c r="F41" i="4"/>
  <c r="G40" i="4"/>
  <c r="F39" i="4"/>
  <c r="D13" i="3"/>
  <c r="C35" i="3"/>
  <c r="C34" i="3"/>
  <c r="B32" i="3"/>
  <c r="B13" i="20" s="1"/>
  <c r="D13" i="20" s="1"/>
  <c r="D19" i="20" s="1"/>
  <c r="C33" i="3"/>
  <c r="B31" i="3"/>
  <c r="B13" i="19" s="1"/>
  <c r="D13" i="19" s="1"/>
  <c r="D19" i="19" s="1"/>
  <c r="B26" i="3"/>
  <c r="B42" i="2"/>
  <c r="B43" i="2"/>
  <c r="D10" i="4"/>
  <c r="G10" i="4"/>
  <c r="D9" i="4"/>
  <c r="G9" i="4"/>
  <c r="D29" i="4"/>
  <c r="G29" i="4"/>
  <c r="G31" i="4"/>
  <c r="C107" i="24" l="1"/>
  <c r="D103" i="24" s="1"/>
  <c r="C107" i="23"/>
  <c r="D103" i="23" s="1"/>
  <c r="C107" i="22"/>
  <c r="D103" i="22" s="1"/>
  <c r="C107" i="21"/>
  <c r="D103" i="21" s="1"/>
  <c r="C107" i="20"/>
  <c r="D103" i="20" s="1"/>
  <c r="C107" i="19"/>
  <c r="D103" i="19" s="1"/>
  <c r="C107" i="18"/>
  <c r="D103" i="18" s="1"/>
  <c r="C91" i="23"/>
  <c r="D89" i="23" s="1"/>
  <c r="D97" i="23" s="1"/>
  <c r="B148" i="23" s="1"/>
  <c r="C91" i="19"/>
  <c r="D89" i="19" s="1"/>
  <c r="D97" i="19" s="1"/>
  <c r="B148" i="19" s="1"/>
  <c r="C91" i="21"/>
  <c r="D89" i="21" s="1"/>
  <c r="D97" i="21" s="1"/>
  <c r="B148" i="21" s="1"/>
  <c r="C91" i="22"/>
  <c r="D89" i="22" s="1"/>
  <c r="D97" i="22" s="1"/>
  <c r="B148" i="22" s="1"/>
  <c r="C91" i="24"/>
  <c r="D89" i="24" s="1"/>
  <c r="D97" i="24" s="1"/>
  <c r="B148" i="24" s="1"/>
  <c r="C91" i="20"/>
  <c r="D89" i="20" s="1"/>
  <c r="D97" i="20" s="1"/>
  <c r="B148" i="20" s="1"/>
  <c r="C91" i="18"/>
  <c r="D89" i="18" s="1"/>
  <c r="D97" i="18" s="1"/>
  <c r="B148" i="18" s="1"/>
  <c r="C20" i="3"/>
  <c r="D7" i="19" s="1"/>
  <c r="G25" i="4"/>
  <c r="C30" i="3"/>
  <c r="C24" i="3"/>
  <c r="D7" i="23" s="1"/>
  <c r="C25" i="3"/>
  <c r="C31" i="3"/>
  <c r="C32" i="3"/>
  <c r="C18" i="3"/>
  <c r="D18" i="3" s="1"/>
  <c r="G18" i="3" s="1"/>
  <c r="D8" i="6" s="1"/>
  <c r="C22" i="3"/>
  <c r="D7" i="21" s="1"/>
  <c r="C36" i="3"/>
  <c r="C23" i="3"/>
  <c r="C19" i="3"/>
  <c r="D7" i="18" s="1"/>
  <c r="C107" i="6"/>
  <c r="D103" i="6" s="1"/>
  <c r="D13" i="6"/>
  <c r="D51" i="6"/>
  <c r="D14" i="6"/>
  <c r="D57" i="6"/>
  <c r="C29" i="3"/>
  <c r="C91" i="6"/>
  <c r="D89" i="6" s="1"/>
  <c r="D7" i="6"/>
  <c r="D21" i="3"/>
  <c r="G21" i="3" s="1"/>
  <c r="D8" i="20" s="1"/>
  <c r="D25" i="3" l="1"/>
  <c r="G25" i="3" s="1"/>
  <c r="D8" i="24" s="1"/>
  <c r="C20" i="24" s="1"/>
  <c r="D22" i="24" s="1"/>
  <c r="D7" i="24"/>
  <c r="D23" i="3"/>
  <c r="G23" i="3" s="1"/>
  <c r="D8" i="22" s="1"/>
  <c r="C20" i="22" s="1"/>
  <c r="D22" i="22" s="1"/>
  <c r="D7" i="22"/>
  <c r="C20" i="20"/>
  <c r="D22" i="20" s="1"/>
  <c r="D9" i="20"/>
  <c r="D131" i="20" s="1"/>
  <c r="C31" i="20"/>
  <c r="D27" i="20" s="1"/>
  <c r="D44" i="20" s="1"/>
  <c r="B141" i="20" s="1"/>
  <c r="D72" i="6"/>
  <c r="D76" i="6" s="1"/>
  <c r="C31" i="6"/>
  <c r="C20" i="6"/>
  <c r="D24" i="3"/>
  <c r="G24" i="3" s="1"/>
  <c r="D8" i="23" s="1"/>
  <c r="D20" i="3"/>
  <c r="G20" i="3" s="1"/>
  <c r="D8" i="19" s="1"/>
  <c r="D97" i="6"/>
  <c r="B148" i="6" s="1"/>
  <c r="D9" i="6"/>
  <c r="D19" i="6"/>
  <c r="D22" i="3"/>
  <c r="G22" i="3" s="1"/>
  <c r="D8" i="21" s="1"/>
  <c r="D19" i="3"/>
  <c r="G19" i="3" s="1"/>
  <c r="D8" i="18" s="1"/>
  <c r="C31" i="24" l="1"/>
  <c r="D27" i="24" s="1"/>
  <c r="D44" i="24" s="1"/>
  <c r="B141" i="24" s="1"/>
  <c r="D131" i="6"/>
  <c r="D9" i="24"/>
  <c r="D141" i="24" s="1"/>
  <c r="C31" i="22"/>
  <c r="D27" i="22" s="1"/>
  <c r="D44" i="22" s="1"/>
  <c r="B141" i="22" s="1"/>
  <c r="D9" i="22"/>
  <c r="C20" i="18"/>
  <c r="D22" i="18" s="1"/>
  <c r="C31" i="18"/>
  <c r="D27" i="18" s="1"/>
  <c r="D44" i="18" s="1"/>
  <c r="B141" i="18" s="1"/>
  <c r="D9" i="18"/>
  <c r="D131" i="18" s="1"/>
  <c r="B140" i="20"/>
  <c r="E12" i="25"/>
  <c r="C20" i="19"/>
  <c r="D22" i="19" s="1"/>
  <c r="C31" i="19"/>
  <c r="D27" i="19" s="1"/>
  <c r="D44" i="19" s="1"/>
  <c r="B141" i="19" s="1"/>
  <c r="D9" i="19"/>
  <c r="D131" i="19" s="1"/>
  <c r="C20" i="23"/>
  <c r="D22" i="23" s="1"/>
  <c r="D9" i="23"/>
  <c r="D131" i="23" s="1"/>
  <c r="C31" i="23"/>
  <c r="D27" i="23" s="1"/>
  <c r="D44" i="23" s="1"/>
  <c r="B141" i="23" s="1"/>
  <c r="C20" i="21"/>
  <c r="D22" i="21" s="1"/>
  <c r="C31" i="21"/>
  <c r="D27" i="21" s="1"/>
  <c r="D44" i="21" s="1"/>
  <c r="B141" i="21" s="1"/>
  <c r="D9" i="21"/>
  <c r="D131" i="21" s="1"/>
  <c r="B140" i="24"/>
  <c r="D80" i="20"/>
  <c r="D150" i="20"/>
  <c r="E150" i="20" s="1"/>
  <c r="E9" i="25"/>
  <c r="D146" i="20"/>
  <c r="D141" i="20"/>
  <c r="E141" i="20" s="1"/>
  <c r="D152" i="20"/>
  <c r="D142" i="20"/>
  <c r="D168" i="20"/>
  <c r="D156" i="20"/>
  <c r="D158" i="20"/>
  <c r="D140" i="20"/>
  <c r="B140" i="22"/>
  <c r="B9" i="25"/>
  <c r="D152" i="6"/>
  <c r="D80" i="6"/>
  <c r="D150" i="6"/>
  <c r="E150" i="6" s="1"/>
  <c r="D140" i="6"/>
  <c r="D146" i="6"/>
  <c r="D158" i="6"/>
  <c r="D142" i="6"/>
  <c r="D156" i="6"/>
  <c r="D141" i="6"/>
  <c r="D27" i="6"/>
  <c r="D44" i="6" s="1"/>
  <c r="B141" i="6" s="1"/>
  <c r="D22" i="6"/>
  <c r="G26" i="3"/>
  <c r="D168" i="6"/>
  <c r="C165" i="6" s="1"/>
  <c r="D26" i="3"/>
  <c r="D168" i="24" l="1"/>
  <c r="C166" i="24" s="1"/>
  <c r="I12" i="25"/>
  <c r="D141" i="22"/>
  <c r="D131" i="22"/>
  <c r="D129" i="24"/>
  <c r="D129" i="19"/>
  <c r="D116" i="6"/>
  <c r="D129" i="23"/>
  <c r="D129" i="22"/>
  <c r="D129" i="21"/>
  <c r="D129" i="20"/>
  <c r="D129" i="18"/>
  <c r="D129" i="6"/>
  <c r="D80" i="24"/>
  <c r="D131" i="24"/>
  <c r="D80" i="22"/>
  <c r="B154" i="24"/>
  <c r="E141" i="24"/>
  <c r="G12" i="25"/>
  <c r="E141" i="22"/>
  <c r="D156" i="22"/>
  <c r="G9" i="25"/>
  <c r="G11" i="25" s="1"/>
  <c r="D158" i="22"/>
  <c r="D140" i="24"/>
  <c r="E140" i="24" s="1"/>
  <c r="D150" i="24"/>
  <c r="E150" i="24" s="1"/>
  <c r="D156" i="24"/>
  <c r="D146" i="24"/>
  <c r="D152" i="24"/>
  <c r="I9" i="25"/>
  <c r="I11" i="25" s="1"/>
  <c r="D142" i="24"/>
  <c r="D158" i="24"/>
  <c r="D150" i="22"/>
  <c r="E150" i="22" s="1"/>
  <c r="D152" i="22"/>
  <c r="D146" i="22"/>
  <c r="D142" i="22"/>
  <c r="D140" i="22"/>
  <c r="E140" i="22" s="1"/>
  <c r="D168" i="22"/>
  <c r="C165" i="22" s="1"/>
  <c r="B140" i="21"/>
  <c r="F12" i="25"/>
  <c r="D150" i="23"/>
  <c r="E150" i="23" s="1"/>
  <c r="B154" i="23"/>
  <c r="D80" i="23"/>
  <c r="D146" i="23"/>
  <c r="D141" i="23"/>
  <c r="E141" i="23" s="1"/>
  <c r="D156" i="23"/>
  <c r="D142" i="23"/>
  <c r="D152" i="23"/>
  <c r="D168" i="23"/>
  <c r="H9" i="25"/>
  <c r="D158" i="23"/>
  <c r="D140" i="23"/>
  <c r="B140" i="19"/>
  <c r="D12" i="25"/>
  <c r="C166" i="20"/>
  <c r="C165" i="20"/>
  <c r="D80" i="21"/>
  <c r="F9" i="25"/>
  <c r="D146" i="21"/>
  <c r="D140" i="21"/>
  <c r="D152" i="21"/>
  <c r="D156" i="21"/>
  <c r="D158" i="21"/>
  <c r="D150" i="21"/>
  <c r="E150" i="21" s="1"/>
  <c r="D141" i="21"/>
  <c r="E141" i="21" s="1"/>
  <c r="D168" i="21"/>
  <c r="D142" i="21"/>
  <c r="B140" i="23"/>
  <c r="H12" i="25"/>
  <c r="E17" i="25"/>
  <c r="E140" i="20"/>
  <c r="D80" i="18"/>
  <c r="D168" i="18"/>
  <c r="D156" i="18"/>
  <c r="D152" i="18"/>
  <c r="C9" i="25"/>
  <c r="D150" i="18"/>
  <c r="E150" i="18" s="1"/>
  <c r="D146" i="18"/>
  <c r="D158" i="18"/>
  <c r="D140" i="18"/>
  <c r="D141" i="18"/>
  <c r="E141" i="18" s="1"/>
  <c r="D142" i="18"/>
  <c r="C140" i="3"/>
  <c r="C141" i="3" s="1"/>
  <c r="D78" i="24"/>
  <c r="D84" i="24" s="1"/>
  <c r="D78" i="20"/>
  <c r="D84" i="20" s="1"/>
  <c r="D78" i="22"/>
  <c r="D84" i="22" s="1"/>
  <c r="D78" i="21"/>
  <c r="D84" i="21" s="1"/>
  <c r="D78" i="23"/>
  <c r="D84" i="23" s="1"/>
  <c r="D78" i="19"/>
  <c r="D84" i="19" s="1"/>
  <c r="D78" i="18"/>
  <c r="D84" i="18" s="1"/>
  <c r="D78" i="6"/>
  <c r="D84" i="6" s="1"/>
  <c r="E11" i="25"/>
  <c r="E10" i="25"/>
  <c r="D80" i="19"/>
  <c r="D146" i="19"/>
  <c r="D156" i="19"/>
  <c r="B154" i="19"/>
  <c r="D152" i="19"/>
  <c r="D141" i="19"/>
  <c r="E141" i="19" s="1"/>
  <c r="D158" i="19"/>
  <c r="D168" i="19"/>
  <c r="D142" i="19"/>
  <c r="D9" i="25"/>
  <c r="D150" i="19"/>
  <c r="E150" i="19" s="1"/>
  <c r="D140" i="19"/>
  <c r="C12" i="25"/>
  <c r="B140" i="18"/>
  <c r="B12" i="25"/>
  <c r="B17" i="25" s="1"/>
  <c r="B11" i="25"/>
  <c r="B10" i="25"/>
  <c r="E141" i="6"/>
  <c r="B140" i="6"/>
  <c r="E140" i="6" s="1"/>
  <c r="C166" i="6"/>
  <c r="E160" i="6" s="1"/>
  <c r="B154" i="20" l="1"/>
  <c r="E156" i="20" s="1"/>
  <c r="D127" i="20"/>
  <c r="D135" i="20" s="1"/>
  <c r="D133" i="20" s="1"/>
  <c r="B154" i="18"/>
  <c r="D127" i="18"/>
  <c r="D135" i="18" s="1"/>
  <c r="D133" i="18" s="1"/>
  <c r="B154" i="21"/>
  <c r="E156" i="21" s="1"/>
  <c r="B154" i="22"/>
  <c r="E156" i="22" s="1"/>
  <c r="D127" i="22"/>
  <c r="D135" i="22" s="1"/>
  <c r="D133" i="22" s="1"/>
  <c r="C165" i="24"/>
  <c r="E160" i="24" s="1"/>
  <c r="G17" i="25"/>
  <c r="D86" i="19"/>
  <c r="D99" i="19" s="1"/>
  <c r="D86" i="23"/>
  <c r="D99" i="23" s="1"/>
  <c r="D135" i="6"/>
  <c r="D133" i="6" s="1"/>
  <c r="D127" i="23"/>
  <c r="D135" i="23" s="1"/>
  <c r="D133" i="23" s="1"/>
  <c r="D127" i="21"/>
  <c r="D135" i="21" s="1"/>
  <c r="D133" i="21" s="1"/>
  <c r="D127" i="24"/>
  <c r="D135" i="24" s="1"/>
  <c r="D133" i="24" s="1"/>
  <c r="D127" i="19"/>
  <c r="D135" i="19" s="1"/>
  <c r="D133" i="19" s="1"/>
  <c r="C166" i="22"/>
  <c r="E160" i="22" s="1"/>
  <c r="E156" i="24"/>
  <c r="G10" i="25"/>
  <c r="G16" i="25" s="1"/>
  <c r="G18" i="25" s="1"/>
  <c r="E160" i="20"/>
  <c r="D82" i="6"/>
  <c r="I10" i="25"/>
  <c r="I16" i="25" s="1"/>
  <c r="I17" i="25"/>
  <c r="J9" i="25"/>
  <c r="E156" i="19"/>
  <c r="E156" i="18"/>
  <c r="F17" i="25"/>
  <c r="D10" i="25"/>
  <c r="D11" i="25"/>
  <c r="H11" i="25"/>
  <c r="H10" i="25"/>
  <c r="E156" i="23"/>
  <c r="C17" i="25"/>
  <c r="B142" i="22"/>
  <c r="D82" i="22"/>
  <c r="D86" i="22"/>
  <c r="D99" i="22" s="1"/>
  <c r="C166" i="21"/>
  <c r="C165" i="21"/>
  <c r="C165" i="23"/>
  <c r="C166" i="23"/>
  <c r="C166" i="19"/>
  <c r="C165" i="19"/>
  <c r="E16" i="25"/>
  <c r="E18" i="25" s="1"/>
  <c r="D82" i="19"/>
  <c r="B142" i="19"/>
  <c r="E142" i="19" s="1"/>
  <c r="D82" i="20"/>
  <c r="B142" i="20"/>
  <c r="D86" i="20"/>
  <c r="D99" i="20" s="1"/>
  <c r="H17" i="25"/>
  <c r="F10" i="25"/>
  <c r="F11" i="25"/>
  <c r="D17" i="25"/>
  <c r="E140" i="21"/>
  <c r="E140" i="18"/>
  <c r="D82" i="21"/>
  <c r="B142" i="21"/>
  <c r="E142" i="21" s="1"/>
  <c r="C11" i="25"/>
  <c r="C10" i="25"/>
  <c r="D86" i="21"/>
  <c r="D99" i="21" s="1"/>
  <c r="B142" i="6"/>
  <c r="E142" i="6" s="1"/>
  <c r="D82" i="18"/>
  <c r="B142" i="18"/>
  <c r="E142" i="18" s="1"/>
  <c r="D86" i="6"/>
  <c r="D99" i="6" s="1"/>
  <c r="D86" i="18"/>
  <c r="D99" i="18" s="1"/>
  <c r="B142" i="23"/>
  <c r="E142" i="23" s="1"/>
  <c r="D82" i="23"/>
  <c r="B142" i="24"/>
  <c r="D82" i="24"/>
  <c r="D86" i="24"/>
  <c r="D99" i="24" s="1"/>
  <c r="C165" i="18"/>
  <c r="C166" i="18"/>
  <c r="E140" i="23"/>
  <c r="B144" i="23"/>
  <c r="E146" i="23" s="1"/>
  <c r="E152" i="23" s="1"/>
  <c r="E140" i="19"/>
  <c r="J12" i="25"/>
  <c r="B16" i="25"/>
  <c r="E13" i="25" l="1"/>
  <c r="B144" i="19"/>
  <c r="E146" i="19" s="1"/>
  <c r="E152" i="19" s="1"/>
  <c r="E158" i="19" s="1"/>
  <c r="D137" i="24"/>
  <c r="E160" i="21"/>
  <c r="D137" i="18"/>
  <c r="D137" i="23"/>
  <c r="D137" i="6"/>
  <c r="D137" i="20"/>
  <c r="B13" i="25"/>
  <c r="J20" i="25" s="1"/>
  <c r="C13" i="25"/>
  <c r="I13" i="25"/>
  <c r="D13" i="25"/>
  <c r="F13" i="25"/>
  <c r="G13" i="25"/>
  <c r="D137" i="21"/>
  <c r="D137" i="22"/>
  <c r="H13" i="25"/>
  <c r="D137" i="19"/>
  <c r="I18" i="25"/>
  <c r="J11" i="25"/>
  <c r="J10" i="25"/>
  <c r="J17" i="25"/>
  <c r="E160" i="18"/>
  <c r="E158" i="23"/>
  <c r="E142" i="22"/>
  <c r="B144" i="22"/>
  <c r="E146" i="22" s="1"/>
  <c r="E152" i="22" s="1"/>
  <c r="E158" i="22" s="1"/>
  <c r="E170" i="22" s="1"/>
  <c r="E171" i="22" s="1"/>
  <c r="F16" i="25"/>
  <c r="F18" i="25" s="1"/>
  <c r="B144" i="21"/>
  <c r="E146" i="21" s="1"/>
  <c r="E152" i="21" s="1"/>
  <c r="E158" i="21" s="1"/>
  <c r="E170" i="21" s="1"/>
  <c r="E171" i="21" s="1"/>
  <c r="E142" i="20"/>
  <c r="B144" i="20"/>
  <c r="E146" i="20" s="1"/>
  <c r="E152" i="20" s="1"/>
  <c r="E158" i="20" s="1"/>
  <c r="E170" i="20" s="1"/>
  <c r="E171" i="20" s="1"/>
  <c r="B144" i="6"/>
  <c r="E146" i="6" s="1"/>
  <c r="E152" i="6" s="1"/>
  <c r="E142" i="24"/>
  <c r="B144" i="24"/>
  <c r="E146" i="24" s="1"/>
  <c r="E152" i="24" s="1"/>
  <c r="E158" i="24" s="1"/>
  <c r="E170" i="24" s="1"/>
  <c r="E171" i="24" s="1"/>
  <c r="C16" i="25"/>
  <c r="C18" i="25" s="1"/>
  <c r="B144" i="18"/>
  <c r="E146" i="18" s="1"/>
  <c r="E152" i="18" s="1"/>
  <c r="E158" i="18" s="1"/>
  <c r="E160" i="19"/>
  <c r="E160" i="23"/>
  <c r="H16" i="25"/>
  <c r="H18" i="25" s="1"/>
  <c r="D16" i="25"/>
  <c r="D18" i="25" s="1"/>
  <c r="B18" i="25"/>
  <c r="E170" i="18" l="1"/>
  <c r="E171" i="18" s="1"/>
  <c r="E170" i="19"/>
  <c r="E171" i="19" s="1"/>
  <c r="E170" i="23"/>
  <c r="E171" i="23" s="1"/>
  <c r="J16" i="25"/>
  <c r="J18" i="25" s="1"/>
  <c r="J22" i="25" s="1"/>
  <c r="B154" i="6"/>
  <c r="E156" i="6" s="1"/>
  <c r="E158" i="6" s="1"/>
  <c r="E170" i="6" s="1"/>
  <c r="E171"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Milton</author>
  </authors>
  <commentList>
    <comment ref="F28" authorId="0" shapeId="0" xr:uid="{00000000-0006-0000-0100-000001000000}">
      <text>
        <r>
          <rPr>
            <b/>
            <sz val="9"/>
            <color indexed="81"/>
            <rFont val="Tahoma"/>
            <family val="2"/>
          </rPr>
          <t>Datos calculados a partir del porcentaje de desperdicio de la etapa 4, y a partir del rendimiento en frascos posterior a este desperdicio.</t>
        </r>
        <r>
          <rPr>
            <sz val="9"/>
            <color indexed="81"/>
            <rFont val="Tahoma"/>
            <family val="2"/>
          </rPr>
          <t xml:space="preserve">
</t>
        </r>
      </text>
    </comment>
    <comment ref="G28" authorId="0" shapeId="0" xr:uid="{00000000-0006-0000-0100-000002000000}">
      <text>
        <r>
          <rPr>
            <sz val="9"/>
            <color indexed="81"/>
            <rFont val="Tahoma"/>
            <family val="2"/>
          </rPr>
          <t xml:space="preserve">Estos desperdicios fueron aportados por la propietaria y comprobados en cocciones
</t>
        </r>
      </text>
    </comment>
    <comment ref="H28" authorId="0" shapeId="0" xr:uid="{00000000-0006-0000-0100-000003000000}">
      <text>
        <r>
          <rPr>
            <b/>
            <sz val="9"/>
            <color indexed="81"/>
            <rFont val="Tahoma"/>
            <family val="2"/>
          </rPr>
          <t>Milton:</t>
        </r>
        <r>
          <rPr>
            <sz val="9"/>
            <color indexed="81"/>
            <rFont val="Tahoma"/>
            <family val="2"/>
          </rPr>
          <t xml:space="preserve">
La propietaria aporto directamente el dato del rendimiento en frascos por cada 10Kg de coccion. Por lo cual, sabiendo el desperdicio de la etapa 4, se hizo el calculo inverso para saber el rendimiento de la coccion previo a que ocurra el desperdicio de esta etapa 4 (Columna F)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Milton</author>
  </authors>
  <commentList>
    <comment ref="A12" authorId="0" shapeId="0" xr:uid="{9EA681D5-8B14-4806-B905-C5E8AA7036CB}">
      <text>
        <r>
          <rPr>
            <sz val="9"/>
            <color indexed="81"/>
            <rFont val="Tahoma"/>
            <charset val="1"/>
          </rPr>
          <t xml:space="preserve">
</t>
        </r>
        <r>
          <rPr>
            <u/>
            <sz val="12"/>
            <color indexed="81"/>
            <rFont val="Tahoma"/>
            <family val="2"/>
          </rPr>
          <t>CVU</t>
        </r>
        <r>
          <rPr>
            <sz val="12"/>
            <color indexed="81"/>
            <rFont val="Tahoma"/>
            <family val="2"/>
          </rPr>
          <t xml:space="preserve"> = Cto uni MP + Cto uni MO + Cto uni envases + Cto uni etiquetas</t>
        </r>
      </text>
    </comment>
    <comment ref="A13" authorId="0" shapeId="0" xr:uid="{B75F268D-50E2-4250-9394-BAC02DCC0C8C}">
      <text>
        <r>
          <rPr>
            <sz val="12"/>
            <color indexed="81"/>
            <rFont val="Tahoma"/>
            <family val="2"/>
          </rPr>
          <t xml:space="preserve">
</t>
        </r>
        <r>
          <rPr>
            <u/>
            <sz val="12"/>
            <color indexed="81"/>
            <rFont val="Tahoma"/>
            <family val="2"/>
          </rPr>
          <t>CFU</t>
        </r>
        <r>
          <rPr>
            <sz val="12"/>
            <color indexed="81"/>
            <rFont val="Tahoma"/>
            <family val="2"/>
          </rPr>
          <t xml:space="preserve"> = (C.Fabril tot / prod tot) + (Cto tot comercializacion / Prod total)
Cto tot comercializacion = Cto combustible dist prod + Cto amot rod + Cto oportunidad del tiempo de reparto</t>
        </r>
      </text>
    </comment>
    <comment ref="A20" authorId="0" shapeId="0" xr:uid="{D5DD229C-E895-4F7F-A75E-4A1AC11B2883}">
      <text>
        <r>
          <rPr>
            <b/>
            <sz val="9"/>
            <color indexed="81"/>
            <rFont val="Tahoma"/>
            <charset val="1"/>
          </rPr>
          <t>Milton:</t>
        </r>
        <r>
          <rPr>
            <sz val="9"/>
            <color indexed="81"/>
            <rFont val="Tahoma"/>
            <charset val="1"/>
          </rPr>
          <t xml:space="preserve">
CF total = Cto total C. fabril afectada a mermeladas + Cto tot comercializacion
Cto tot comercialización = Cto combustible reparto + cto amort rod + cto oportunidad tiempo de reparto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Milton</author>
  </authors>
  <commentList>
    <comment ref="A117" authorId="0" shapeId="0" xr:uid="{A3457C88-EF07-4D3E-8CBB-C0F7E314710C}">
      <text>
        <r>
          <rPr>
            <sz val="10"/>
            <color indexed="81"/>
            <rFont val="Tahoma"/>
            <family val="2"/>
          </rPr>
          <t xml:space="preserve">
Al componente fisico tambien se lo puede expresar como la cantidad necesaria de tiempo utilizado para repartir una unidad de producto terminado</t>
        </r>
      </text>
    </comment>
    <comment ref="A121" authorId="0" shapeId="0" xr:uid="{5ACB4DD0-CE47-4370-A4CA-159E1CAA5AC0}">
      <text>
        <r>
          <rPr>
            <sz val="12"/>
            <color indexed="81"/>
            <rFont val="Tahoma"/>
            <family val="2"/>
          </rPr>
          <t>Tarifa convenio x (1 + % incidencias cargas sociales) x RA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Milton</author>
  </authors>
  <commentList>
    <comment ref="A117" authorId="0" shapeId="0" xr:uid="{47F60C3F-45FC-423E-A482-AD8591431283}">
      <text>
        <r>
          <rPr>
            <sz val="10"/>
            <color indexed="81"/>
            <rFont val="Tahoma"/>
            <family val="2"/>
          </rPr>
          <t xml:space="preserve">
Al componente fisico tambien se lo puede expresar como la cantidad necesaria de tiempo utilizado para repartir una unidad de producto terminado</t>
        </r>
      </text>
    </comment>
    <comment ref="A121" authorId="0" shapeId="0" xr:uid="{8171139F-4CBE-4A49-A5C8-5A9DD595D016}">
      <text>
        <r>
          <rPr>
            <sz val="12"/>
            <color indexed="81"/>
            <rFont val="Tahoma"/>
            <family val="2"/>
          </rPr>
          <t>Tarifa convenio x (1 + % incidencias cargas sociales) x RA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Milton</author>
  </authors>
  <commentList>
    <comment ref="A117" authorId="0" shapeId="0" xr:uid="{6B26F052-B9AF-4B4D-B08B-48683FB806A9}">
      <text>
        <r>
          <rPr>
            <sz val="10"/>
            <color indexed="81"/>
            <rFont val="Tahoma"/>
            <family val="2"/>
          </rPr>
          <t xml:space="preserve">
Al componente fisico tambien se lo puede expresar como la cantidad necesaria de tiempo utilizado para repartir una unidad de producto terminado</t>
        </r>
      </text>
    </comment>
    <comment ref="A121" authorId="0" shapeId="0" xr:uid="{973DF033-CBC4-4421-8785-637EB22E17C2}">
      <text>
        <r>
          <rPr>
            <sz val="12"/>
            <color indexed="81"/>
            <rFont val="Tahoma"/>
            <family val="2"/>
          </rPr>
          <t>Tarifa convenio x (1 + % incidencias cargas sociales) x RA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Milton</author>
  </authors>
  <commentList>
    <comment ref="A117" authorId="0" shapeId="0" xr:uid="{79D7C1C0-3FC6-4EA5-9662-6AD66581210A}">
      <text>
        <r>
          <rPr>
            <sz val="10"/>
            <color indexed="81"/>
            <rFont val="Tahoma"/>
            <family val="2"/>
          </rPr>
          <t xml:space="preserve">
Al componente fisico tambien se lo puede expresar como la cantidad necesaria de tiempo utilizado para repartir una unidad de producto terminado</t>
        </r>
      </text>
    </comment>
    <comment ref="A121" authorId="0" shapeId="0" xr:uid="{B2F9EE95-A4E0-45C1-904D-22A1AE5AABDB}">
      <text>
        <r>
          <rPr>
            <sz val="12"/>
            <color indexed="81"/>
            <rFont val="Tahoma"/>
            <family val="2"/>
          </rPr>
          <t>Tarifa convenio x (1 + % incidencias cargas sociales) x RA</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Milton</author>
  </authors>
  <commentList>
    <comment ref="A117" authorId="0" shapeId="0" xr:uid="{AEED13FD-06BC-49C6-B8BD-F3308BC0FE62}">
      <text>
        <r>
          <rPr>
            <sz val="10"/>
            <color indexed="81"/>
            <rFont val="Tahoma"/>
            <family val="2"/>
          </rPr>
          <t xml:space="preserve">
Al componente fisico tambien se lo puede expresar como la cantidad necesaria de tiempo utilizado para repartir una unidad de producto terminado</t>
        </r>
      </text>
    </comment>
    <comment ref="A121" authorId="0" shapeId="0" xr:uid="{80E890B2-75C3-4E02-956A-6D19C35FFF17}">
      <text>
        <r>
          <rPr>
            <sz val="12"/>
            <color indexed="81"/>
            <rFont val="Tahoma"/>
            <family val="2"/>
          </rPr>
          <t>Tarifa convenio x (1 + % incidencias cargas sociales) x RA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Milton</author>
  </authors>
  <commentList>
    <comment ref="A117" authorId="0" shapeId="0" xr:uid="{D946F932-DA8D-4C92-BDB2-6B14D2FD629F}">
      <text>
        <r>
          <rPr>
            <sz val="10"/>
            <color indexed="81"/>
            <rFont val="Tahoma"/>
            <family val="2"/>
          </rPr>
          <t xml:space="preserve">
Al componente fisico tambien se lo puede expresar como la cantidad necesaria de tiempo utilizado para repartir una unidad de producto terminado</t>
        </r>
      </text>
    </comment>
    <comment ref="A121" authorId="0" shapeId="0" xr:uid="{A328E099-ACE8-40C8-A7F4-972A32C49016}">
      <text>
        <r>
          <rPr>
            <sz val="12"/>
            <color indexed="81"/>
            <rFont val="Tahoma"/>
            <family val="2"/>
          </rPr>
          <t>Tarifa convenio x (1 + % incidencias cargas sociales) x RA</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Milton</author>
  </authors>
  <commentList>
    <comment ref="A117" authorId="0" shapeId="0" xr:uid="{FEB9CA6D-73B0-4699-AAE2-842F7741D534}">
      <text>
        <r>
          <rPr>
            <sz val="10"/>
            <color indexed="81"/>
            <rFont val="Tahoma"/>
            <family val="2"/>
          </rPr>
          <t xml:space="preserve">
Al componente fisico tambien se lo puede expresar como la cantidad necesaria de tiempo utilizado para repartir una unidad de producto terminado</t>
        </r>
      </text>
    </comment>
    <comment ref="A121" authorId="0" shapeId="0" xr:uid="{EE307D6C-9EF5-4DF3-8246-75FCB8B035AA}">
      <text>
        <r>
          <rPr>
            <sz val="12"/>
            <color indexed="81"/>
            <rFont val="Tahoma"/>
            <family val="2"/>
          </rPr>
          <t>Tarifa convenio x (1 + % incidencias cargas sociales) x RA</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Milton</author>
  </authors>
  <commentList>
    <comment ref="A117" authorId="0" shapeId="0" xr:uid="{C8962DC6-DCC6-4F7C-91B9-CBFFE27EE8E3}">
      <text>
        <r>
          <rPr>
            <sz val="10"/>
            <color indexed="81"/>
            <rFont val="Tahoma"/>
            <family val="2"/>
          </rPr>
          <t xml:space="preserve">
Al componente fisico tambien se lo puede expresar como la cantidad necesaria de tiempo utilizado para repartir una unidad de producto terminado</t>
        </r>
      </text>
    </comment>
    <comment ref="A121" authorId="0" shapeId="0" xr:uid="{2B0CC4A3-A8BB-469C-A8B8-B5239CC62B5A}">
      <text>
        <r>
          <rPr>
            <sz val="12"/>
            <color indexed="81"/>
            <rFont val="Tahoma"/>
            <family val="2"/>
          </rPr>
          <t>Tarifa convenio x (1 + % incidencias cargas sociales) x RA</t>
        </r>
      </text>
    </comment>
  </commentList>
</comments>
</file>

<file path=xl/sharedStrings.xml><?xml version="1.0" encoding="utf-8"?>
<sst xmlns="http://schemas.openxmlformats.org/spreadsheetml/2006/main" count="1552" uniqueCount="526">
  <si>
    <r>
      <rPr>
        <b/>
        <sz val="10"/>
        <color rgb="FF000000"/>
        <rFont val="Arial"/>
        <family val="2"/>
      </rPr>
      <t>Los envases</t>
    </r>
    <r>
      <rPr>
        <sz val="10"/>
        <color rgb="FF000000"/>
        <rFont val="Arial"/>
        <family val="2"/>
      </rPr>
      <t xml:space="preserve"> son frascos de 450gr</t>
    </r>
  </si>
  <si>
    <t>Trabaja con 2 cocciones a la vez, debido a que trabaja sola en el emprendimiento</t>
  </si>
  <si>
    <t>Los envases (frascos de 450 gr) tienen un precio de $49</t>
  </si>
  <si>
    <t>El flete unitario (de cada frascos) es $3</t>
  </si>
  <si>
    <t>Costo total de los envases (frascos de 450gr) $52</t>
  </si>
  <si>
    <t>49 + 3 = 52</t>
  </si>
  <si>
    <t>Etiquetas</t>
  </si>
  <si>
    <t>Cocciones mensuales</t>
  </si>
  <si>
    <t xml:space="preserve">Precio nafta súper YPF al 26/05: </t>
  </si>
  <si>
    <t>1*6,8/100 = 0,07 Litros</t>
  </si>
  <si>
    <t>https://motorgiga.com/renault/kangoo/kangoo-19d-65-base/2006/precio-ficha-tecnica</t>
  </si>
  <si>
    <t>Repartos mensuales aproximados</t>
  </si>
  <si>
    <t>En cada reparto se recorren aproximadamente en km</t>
  </si>
  <si>
    <t>Kg sin pelar</t>
  </si>
  <si>
    <t>Kg pelado</t>
  </si>
  <si>
    <t>En una cocción 10kg de fruta pelada se utilizan 14 kg de fruta sin pelar</t>
  </si>
  <si>
    <t>Desperdicio en Kg</t>
  </si>
  <si>
    <t>Desperdicio en porcentaje</t>
  </si>
  <si>
    <t>El durazno tiene rendimiento de pulpa del 85% (de kg de durazno 850 gr es pulpa y 150gr desperdicios)</t>
  </si>
  <si>
    <t>Ambas 3 frutas no cuenta con desperdicios ya que volcadas  al hervor de la olla en su estado natural</t>
  </si>
  <si>
    <t>En una cocción de 10kg de fruta pelada se utilizan 11 kg de fruta sin pelar</t>
  </si>
  <si>
    <t>Carga fabril</t>
  </si>
  <si>
    <t>Luz</t>
  </si>
  <si>
    <t>Gas</t>
  </si>
  <si>
    <t>Agua</t>
  </si>
  <si>
    <t>SABORES</t>
  </si>
  <si>
    <t>TOTAL</t>
  </si>
  <si>
    <t>CANTIDAD DE ENVASES (FRASCOS 450GR)</t>
  </si>
  <si>
    <t>1 dia: 2 cocciones – 1 semana 10 cocciones – 1 mes 40 cocciones</t>
  </si>
  <si>
    <t>Cocciones diarias</t>
  </si>
  <si>
    <t>De las 40 cocciones, se proporcionan a cada sabor de mermelada, según el porcentaje de produccion que tiene cada uno</t>
  </si>
  <si>
    <t>Sabores de mermeladas</t>
  </si>
  <si>
    <t>Kg de MP sin pelar por cocción (C/olla)</t>
  </si>
  <si>
    <t>Kg de MP pelada por cocción (olla)</t>
  </si>
  <si>
    <t>Kg de azúcar por cocción (10kg de fruta pelada)</t>
  </si>
  <si>
    <t>Tiempo de cocción de cada sabor en Hs</t>
  </si>
  <si>
    <t xml:space="preserve">Precio Kg azúcar marca domino </t>
  </si>
  <si>
    <t>Bienes de Uso</t>
  </si>
  <si>
    <t>Cantidad</t>
  </si>
  <si>
    <t>Mecheros</t>
  </si>
  <si>
    <t>Precio por envase (frasco de 450gr)</t>
  </si>
  <si>
    <t>Precio a consumidor final (clientes o ferias)</t>
  </si>
  <si>
    <t>Precio a minoritas (almacenes y supermercados)</t>
  </si>
  <si>
    <t>Manzana</t>
  </si>
  <si>
    <t>Pera</t>
  </si>
  <si>
    <t>Durazno</t>
  </si>
  <si>
    <t>Frambuesa</t>
  </si>
  <si>
    <t>Frutilla</t>
  </si>
  <si>
    <t>Higo</t>
  </si>
  <si>
    <t>Arándanos</t>
  </si>
  <si>
    <t>Obtención de Materia Prima</t>
  </si>
  <si>
    <t>Proveedores</t>
  </si>
  <si>
    <t>Proveedor local Sacco, a costo cero ya que para el mismo es desperdicio</t>
  </si>
  <si>
    <t>Tienen plantación en la fabrica, por lo cual su costo es cero ya que tales arboles no necesitan de cuidados ni atención diaria de riego</t>
  </si>
  <si>
    <t>Adquisición a proveedores locales, pero con rotación de los mismo debido a variaciones en los precios</t>
  </si>
  <si>
    <t>Bienes de uso</t>
  </si>
  <si>
    <t>Valor de adquisición (aproximado)</t>
  </si>
  <si>
    <t>Vida útil (en años) (criterio contable)</t>
  </si>
  <si>
    <t>Cuota de amortización calculada (mensual)</t>
  </si>
  <si>
    <t>Cantidad de bienes</t>
  </si>
  <si>
    <t>Amortización mensual</t>
  </si>
  <si>
    <t>Otros bienes</t>
  </si>
  <si>
    <r>
      <rPr>
        <sz val="10"/>
        <color rgb="FF000000"/>
        <rFont val="Arial"/>
        <family val="2"/>
        <charset val="1"/>
      </rPr>
      <t xml:space="preserve">Rodado - Renault Kangoo Express 1.9 </t>
    </r>
    <r>
      <rPr>
        <sz val="10"/>
        <color rgb="FF000000"/>
        <rFont val="Arial"/>
        <family val="2"/>
      </rPr>
      <t xml:space="preserve">diesel </t>
    </r>
    <r>
      <rPr>
        <sz val="10"/>
        <color rgb="FF000000"/>
        <rFont val="Arial"/>
        <family val="2"/>
        <charset val="1"/>
      </rPr>
      <t>- modelo 2006</t>
    </r>
  </si>
  <si>
    <t>Cálculo de amortización del Inmueble (fabrica de producción)</t>
  </si>
  <si>
    <t>Valuación del lugar de trabajo</t>
  </si>
  <si>
    <t>Vida útil (en años)</t>
  </si>
  <si>
    <t>Categoría</t>
  </si>
  <si>
    <t>Impuesto integrado</t>
  </si>
  <si>
    <t>Aportes SIPA</t>
  </si>
  <si>
    <t>Aporte Obra social</t>
  </si>
  <si>
    <t>IIBB</t>
  </si>
  <si>
    <t>Detracción Aportes</t>
  </si>
  <si>
    <t>A</t>
  </si>
  <si>
    <t>B</t>
  </si>
  <si>
    <t>C</t>
  </si>
  <si>
    <t>D</t>
  </si>
  <si>
    <t>E</t>
  </si>
  <si>
    <t>F</t>
  </si>
  <si>
    <t>G</t>
  </si>
  <si>
    <t>H</t>
  </si>
  <si>
    <t>REFERENCIA DE VALORES AL 26/05</t>
  </si>
  <si>
    <t>Bs de Uso</t>
  </si>
  <si>
    <t>Valores de Adquisición al 26/05</t>
  </si>
  <si>
    <t>Fuentes de valores (algunos valores son de productos similares debido a que ya no son producidos en el mercado)</t>
  </si>
  <si>
    <t>https://articulo.mercadolibre.com.ar/MLA-1106882295-mechero-anafe-industrial-para-discos-de-arado-paelleras-_JM#position=19&amp;search_layout=stack&amp;type=item&amp;tracking_id=6c2ffe97-72ea-4ab6-a1ac-1c324677e056</t>
  </si>
  <si>
    <t>https://articulo.mercadolibre.com.ar/MLA-615776536-cacerola-industrial-de-aluminio-60-cm-85-litros-almandoz-_JM?searchVariation=32071829536#searchVariation=32071829536&amp;position=4&amp;search_layout=stack&amp;type=item&amp;tracking_id=247b78cb-1f98-4c67-a95b-aa07f4c110b1</t>
  </si>
  <si>
    <t>https://articulo.mercadolibre.com.ar/MLA-1123951954-freezer-electrolux-h400-de-pozo-doble-tapa-excelente-_JM?searchVariation=174212118833#searchVariation=174212118833&amp;position=4&amp;search_layout=stack&amp;type=item&amp;tracking_id=b37da2e5-f25a-424c-88bb-d02b7b9acb8f</t>
  </si>
  <si>
    <t>https://articulo.mercadolibre.com.ar/MLA-873345393-freezer-horizontal-frare-300-litros-blanco-f170-_JM?searchVariation=61945913974#searchVariation=61945913974&amp;position=5&amp;search_layout=stack&amp;type=item&amp;tracking_id=db9c1935-4cef-46ca-b3ee-f2329ef65c25</t>
  </si>
  <si>
    <t>https://articulo.mercadolibre.com.ar/MLA-1124192200-paila-agitador-olla-acero-inoxidable-con-camisa-316-500lts-_JM#position=7&amp;search_layout=stack&amp;type=item&amp;tracking_id=8d9afb6e-f5ac-437d-95fb-9f6e62a5498e</t>
  </si>
  <si>
    <t>500 Lt</t>
  </si>
  <si>
    <t>150 LT</t>
  </si>
  <si>
    <t>https://articulo.mercadolibre.com.ar/MLA-904819386-bascula-antigua-de-100-kg-pesa-de-50-kg-10-kg-adicional-_JM?searchVariation=73481482087#searchVariation=73481482087&amp;position=23&amp;search_layout=stack&amp;type=item&amp;tracking_id=f19afdad-2388-48b0-91e2-690e5a7ae628</t>
  </si>
  <si>
    <t>https://auto.mercadolibre.com.ar/MLA-1132487228-renault-kangoo-express-19-ex-rld-confort-aa-2006-_JM#position=7&amp;search_layout=stack&amp;type=item&amp;tracking_id=372d8313-d900-4474-8aae-c4d607c57ed6</t>
  </si>
  <si>
    <t>PRODUCCIÓN MERMELADA DE MANZANA</t>
  </si>
  <si>
    <t>Duración del período de contabilización de costos</t>
  </si>
  <si>
    <t>30 días</t>
  </si>
  <si>
    <t>Materia Prima</t>
  </si>
  <si>
    <t>Unidades en Kg por cocción</t>
  </si>
  <si>
    <t>Valor monetario $ por Kg</t>
  </si>
  <si>
    <t>Otros conceptos (materia prima)</t>
  </si>
  <si>
    <t>Carga Fabril</t>
  </si>
  <si>
    <t>Valor mensual ($)</t>
  </si>
  <si>
    <t>Cantidad de emprendimientos en la misma fabrica (mermeladas y alfajores)</t>
  </si>
  <si>
    <t>Costos de comercialización (anteriores a la venta)</t>
  </si>
  <si>
    <t>Precio por hora</t>
  </si>
  <si>
    <t>Referencia Mensual</t>
  </si>
  <si>
    <t>Producción del Mes</t>
  </si>
  <si>
    <t>Total</t>
  </si>
  <si>
    <t>Costo Unitario MP</t>
  </si>
  <si>
    <t>Costo Unitario Mano de Obra</t>
  </si>
  <si>
    <t>Costo Unitario Carga Fabril</t>
  </si>
  <si>
    <t>Costo de Producción Unitario</t>
  </si>
  <si>
    <t>Costo de Producción Total Mensual</t>
  </si>
  <si>
    <t>Costo de Comercialización Unitario</t>
  </si>
  <si>
    <t>Costo de Comercialización Total Mensual</t>
  </si>
  <si>
    <t>Afectación de producción a cada mercado</t>
  </si>
  <si>
    <t>En porcentaje</t>
  </si>
  <si>
    <t>En cantidad de envases mensuales</t>
  </si>
  <si>
    <t>Precio del Kg 950</t>
  </si>
  <si>
    <t>Kg</t>
  </si>
  <si>
    <t>Importe del flete</t>
  </si>
  <si>
    <t>Flete por 1 Kg</t>
  </si>
  <si>
    <t>Precio total (incluyendo flete) por kg</t>
  </si>
  <si>
    <t>Adquisición a proveedores de Buenos Aires, en el costo de adquisicion de la misma tambien se incluye el flete</t>
  </si>
  <si>
    <t>Precio Kg de cada MP (incluyendo flete)</t>
  </si>
  <si>
    <t>https://stia.org.ar/escala-salarial/</t>
  </si>
  <si>
    <t>Escalafon</t>
  </si>
  <si>
    <t>Operario general, debido a las multiples funciones</t>
  </si>
  <si>
    <t>Precio MO de produccion de mermeladas (en funcion del costo de oportunidad de produccion)</t>
  </si>
  <si>
    <t>Km mensuales recorridos para el reparto de mermeladas</t>
  </si>
  <si>
    <t>En una cocción 10kg de fruta pelada se utilizan 11,6 (13) kg de fruta sin pelar</t>
  </si>
  <si>
    <t>Costo unitario de etiquetas</t>
  </si>
  <si>
    <r>
      <t>Referencia bibliográfica sobre consumo de En utilitario Renault Kangoo express 1.9 diesel</t>
    </r>
    <r>
      <rPr>
        <b/>
        <sz val="10"/>
        <color rgb="FF000000"/>
        <rFont val="Arial"/>
        <family val="2"/>
      </rPr>
      <t xml:space="preserve"> </t>
    </r>
    <r>
      <rPr>
        <sz val="10"/>
        <color rgb="FF000000"/>
        <rFont val="Arial"/>
        <family val="2"/>
      </rPr>
      <t>modelo 2006</t>
    </r>
  </si>
  <si>
    <t>Arandanos</t>
  </si>
  <si>
    <t>Ciruela</t>
  </si>
  <si>
    <t>Porcentaje sobre el total de produccion</t>
  </si>
  <si>
    <t>Consumo de 6,8 L cada 100 Km</t>
  </si>
  <si>
    <t>Consumo En L cada 1 Km</t>
  </si>
  <si>
    <t>PRODUCCIÓN MENSUAL EN CANTIDAD DE ENVASES (FRASCOS DE 450GR) y PORCENTAJE DE PRODUCCION TOTAL</t>
  </si>
  <si>
    <t>CALCULO DE COCCIONES MENSUALES</t>
  </si>
  <si>
    <r>
      <rPr>
        <b/>
        <sz val="10"/>
        <color rgb="FF000000"/>
        <rFont val="Arial"/>
        <family val="2"/>
      </rPr>
      <t>Produccion habitual:</t>
    </r>
    <r>
      <rPr>
        <sz val="10"/>
        <color rgb="FF000000"/>
        <rFont val="Arial"/>
        <family val="2"/>
      </rPr>
      <t xml:space="preserve"> de lunes a viernes: 2 cocciones por día</t>
    </r>
  </si>
  <si>
    <t>Hs mensuales trabajadas (4hs*20dias)</t>
  </si>
  <si>
    <r>
      <rPr>
        <b/>
        <sz val="10"/>
        <color rgb="FF000000"/>
        <rFont val="Arial"/>
        <family val="2"/>
      </rPr>
      <t>Al llevar a cabo las cocciones,</t>
    </r>
    <r>
      <rPr>
        <sz val="10"/>
        <color rgb="FF000000"/>
        <rFont val="Arial"/>
        <family val="2"/>
      </rPr>
      <t xml:space="preserve"> siempre en el mismo dia cocina el mismo sabor de mermelada por cuestiones operativas</t>
    </r>
  </si>
  <si>
    <t>En una coccion de 10Kg de fruta pelada se utilizan 11,76 Kg de fruta sin pelar</t>
  </si>
  <si>
    <t>Calculo desperdicio (carozo y cascara) de Durazno - En etapa 1</t>
  </si>
  <si>
    <t>Calculo desperdicio (carozo y cascara) de Manzana - En etapa 1</t>
  </si>
  <si>
    <t>Calculo desperdicio (carozo y cascara) de Pera - En etapa 1</t>
  </si>
  <si>
    <t>Calculo desperdicio (carozo y cascara) de Ciruela negra - En etapa 1</t>
  </si>
  <si>
    <t>Calculo desperdicio de frutilla - En etapa 1</t>
  </si>
  <si>
    <t>Calculo desperdicio Frambuesa, higo y arándanos - En etapa 1</t>
  </si>
  <si>
    <t>Desperdicios en la etapa 4 - Pegotes en la olla y derrame al volcar el producto al envase</t>
  </si>
  <si>
    <t>Desperdicios en la etapa 1 - Carozos, cascara y partes de la fruta en mal estado</t>
  </si>
  <si>
    <t>Por lo cual, por cada coccion de mermelada (10Kg de fruta pelada), el desperdicio sera de 200gr</t>
  </si>
  <si>
    <t>Estos desperdicios son estimados en torno a un 2% de la produccion de la olla, es decir, un 2% de los 10Kg de fruta puestos en coccion. Este porcentaje es constante para todos los sabores de mermeladas</t>
  </si>
  <si>
    <t>Desperdicio de Fruta - Etapa 1</t>
  </si>
  <si>
    <t>Desperdicio de etapa 4</t>
  </si>
  <si>
    <t>Rendimiento en cantidad de envases (frascos) de cada cocción - Incluyendo desperdicio de etapa 4</t>
  </si>
  <si>
    <t>Rendimiento en cantidad de envases (frascos) de cada cocción - sin incluir desperdicios de etapa 4</t>
  </si>
  <si>
    <t>La propietaria informo el porcentaje de desperdicio de esta etapa y la cantidad de frascos producidos posteriores a este desperdicio, por lo cual el rendimiento en frascos previo al desperdicio de la etapa 4 fue estimado haciendo los calculos inversos</t>
  </si>
  <si>
    <t>Si en una coccion queda un frasco sin completar, lo sobrante lo guarda en un recipiente y luego se lo adjunta a la proxima coccion para asi poder llenar los envases</t>
  </si>
  <si>
    <t>DATOS RECABADOS DEL RELEVAMIENTO DEL 26/05/2022</t>
  </si>
  <si>
    <t>COCCIONES Y MATERIA PRIMA</t>
  </si>
  <si>
    <t>PRECIO DE VENTA</t>
  </si>
  <si>
    <t>PRODUCCIÓN MEDIDA EN CANTIDAD DE ENVASES (FRASCOS DE 450 GR) POR CADA COCCION</t>
  </si>
  <si>
    <t>Monotributo</t>
  </si>
  <si>
    <t>Cálculo de amortización de Rodado (Costo de comercialización) - Método de línea recta o constante</t>
  </si>
  <si>
    <t>Otros conceptos de carga fabril (Valor mensual)</t>
  </si>
  <si>
    <t>Información utilizada para los cálculos al 26/05/2022</t>
  </si>
  <si>
    <t>VALOR MENSUAL ($)</t>
  </si>
  <si>
    <t>Las celdas de este color son para ingresar información</t>
  </si>
  <si>
    <t>Ropa de trabajo (delantal, barbijo, guantes de latex y cofias descartables)</t>
  </si>
  <si>
    <t>Matafuegos de 10Kg</t>
  </si>
  <si>
    <t>Sillas de caño metalico</t>
  </si>
  <si>
    <t>Cesto de basura</t>
  </si>
  <si>
    <t>Tablas de corte (80x100cm)</t>
  </si>
  <si>
    <t>Recipiente de plastico (taper) de 80L de capacidad</t>
  </si>
  <si>
    <t>https://articulo.mercadolibre.com.ar/MLA-876404333-caja-organizador-plastico-apilable-con-tapa-taper-80-litros-_JM#is_advertising=true&amp;position=5&amp;search_layout=stack&amp;type=pad&amp;tracking_id=61bd485a-9201-4751-9215-960ccd9b07ad&amp;is_advertising=true&amp;ad_domain=VQCATCORE_LST&amp;ad_position=5&amp;ad_click_id=NGEyY2Q3MGMtYjlmMy00MzczLWEyZTgtYjRjMWJmZjdkNDg5</t>
  </si>
  <si>
    <t>Material de limpieza (esponjas, trapos, escoba, palo de piso, desinfectantes, bolsas de residuos detergente, etc)</t>
  </si>
  <si>
    <t>Cotizacion maderera "Los Pinos"</t>
  </si>
  <si>
    <t>https://articulo.mercadolibre.com.ar/MLA-1146590040-cuchillo-acero-inoxidable-205cm-de-largo-total-para-frutas-_JM?searchVariation=174851496837#searchVariation=174851496837&amp;position=37&amp;search_layout=stack&amp;type=item&amp;tracking_id=19fb6f6f-2686-440b-b8d2-c6cbc82e9952</t>
  </si>
  <si>
    <t>Cuchillos de 20,5 cm de largo</t>
  </si>
  <si>
    <t>https://articulo.mercadolibre.com.ar/MLA-1126092873-mueble-organizador-de-madera-4-estantes-_JM?searchVariation=174274319994#searchVariation=174274319994&amp;position=3&amp;search_layout=stack&amp;type=item&amp;tracking_id=e55328b4-537d-4602-8866-c351deb9ce3e</t>
  </si>
  <si>
    <t>Estanterias moviles de madera</t>
  </si>
  <si>
    <t>Mesa de acero inoxidable de 180x80x55 cm</t>
  </si>
  <si>
    <t>https://articulo.mercadolibre.com.ar/MLA-1117038861-mesa-acero-inoxidable-180x50x85-y-estante-de-acero-_JM#position=4&amp;search_layout=stack&amp;type=item&amp;tracking_id=c3c5bda5-7edf-4634-8f9e-a7d0af82a36f</t>
  </si>
  <si>
    <t>https://articulo.mercadolibre.com.ar/MLA-701719810-silla-americana-directo-de-fabrica-super-reforzada-_JM?searchVariation=33506433662#searchVariation=33506433662&amp;position=48&amp;search_layout=stack&amp;type=item&amp;tracking_id=9d4ddb44-d9ab-4310-974a-0fe23de2c232</t>
  </si>
  <si>
    <t>https://www.mercadolibre.com.ar/silla-de-escritorio-baires4-ejecutiva-ergonomica-negra-con-tapizado-de-cuero-sintetico/p/MLA15900246?pdp_filters=item_id:MLA928027596#is_advertising=true&amp;searchVariation=MLA15900246&amp;position=1&amp;search_layout=grid&amp;type=pad&amp;tracking_id=69696039-ddd2-4372-9c3b-062394c0e022&amp;is_advertising=true&amp;ad_domain=VQCATCORE_LST&amp;ad_position=1&amp;ad_click_id=ZmU5MjM4ZjEtZDRlMS00MjU1LWIwMDUtOGNmODk4NjU1NDkz</t>
  </si>
  <si>
    <t>Silla de escritorio de plastico</t>
  </si>
  <si>
    <t>Escritorio de madera de 120x75x60 cm</t>
  </si>
  <si>
    <t>https://www.mercadolibre.com.ar/escritorio-su-office-astra-recto-de-120cm-x-75cm-x-60cm-haya-y-negro/p/MLA15767159?pdp_filters=item_id:MLA1117065008#reco_item_pos=0&amp;reco_backend=machinalis-pdp-pads-v2p-brothers_trigger_products&amp;reco_backend_type=&amp;reco_client=search-pads-btm&amp;reco_id=caab0e6a-8531-4580-960e-bdfd2294328f&amp;is_advertising=true&amp;ad_domain=SEARCHDESKTOP_BTM&amp;ad_position=1&amp;ad_click_id=MjJmNWFmODctYmNiYS00MzkwLTg2Y2EtY2U0NDY2MzNlZjhl</t>
  </si>
  <si>
    <t>https://articulo.mercadolibre.com.ar/MLA-1137959533-matafuego-nuevo-polvo-abc-10kg-chab-nac-chapa-baliza-sop-_JM#position=1&amp;search_layout=stack&amp;type=item&amp;tracking_id=f4adcd1b-4016-40a8-ad91-da1bcc46451f</t>
  </si>
  <si>
    <t>INFORMACION ADICIONAL SOBRE LAS COCCIONES</t>
  </si>
  <si>
    <t>El trabajo se realizo en base a la produccion habitual de 2 cocciones diarias, los casos de sobreproduccion solo lo mencione como dato adicional</t>
  </si>
  <si>
    <t>Cada cocción lleva 10kg de fruta pelada y 6, 6,5 o 7 Kg de azúcar según MP en cuestión. Estos kg de pulpa son por la capacidad de las ollas</t>
  </si>
  <si>
    <t>Cada coccion lleva alrededor de 4hs. Al trabajar sola y unicamente de mañana sus cocciones diarias habituales son 2. Si por excepcion hay sobreproduccion, lo que hace es contratar una persona, por lo cual sigue trabajando 4hs pero al ser 2 personas sus cocciones diarias pasan a ser 4 (esto hace años que ya no ocurre igual)</t>
  </si>
  <si>
    <t>Informacion adicional sobre la obtencion de Materia Prima</t>
  </si>
  <si>
    <t>La unica MP que incluye flete son los arandanos ya que provienen de un proveedor de Bs As, donde para facilitar la comprension se adjunto el flete al precio por Kg de fruta. Salvo la ciruela donde cuenta con plantacion, e lresto de las materias primas son adquiridas a proveedores locales, donde le entregan la MP en la fabrica pero sin facturar en forma separada el flete, sino que eta incluido dentro del mismo precio del Kg de fruta.</t>
  </si>
  <si>
    <t>Calculo del precio unitario mas flete de los Arandanos</t>
  </si>
  <si>
    <t>Flete $2500 los 50Kg de fruta</t>
  </si>
  <si>
    <t>Precio del Kg $950</t>
  </si>
  <si>
    <t>Costos de Carga Fabril</t>
  </si>
  <si>
    <t>Importes o forma de calculo</t>
  </si>
  <si>
    <t>Cálculo de amortizaciones de Bienes de uso - Método de línea recta o constante</t>
  </si>
  <si>
    <t>Amortización Bs de uso</t>
  </si>
  <si>
    <t>Amortización inmueble</t>
  </si>
  <si>
    <t>Los importes de la amortizacion estan en su hoja correspondiente del excel, donde se contrara su valor de adquisicion y su cuota amortizable mensual</t>
  </si>
  <si>
    <t>Los importes de monotributo estan su hoja correspondiente del excel, los cuales provienen del sistema tributario Argentino, usando como fuente la pagina de AFIP. La propietaria solo indicara la categoria a la que pertenece y el importe se obtendra por formula. A su vez se la productora debera indicar si se encuntra en relacion de dependencia o no, para realizar la detraccion correspondiente de aportes. En torno a otra fuente laboral, hoy en dia no se encuentra en relacion de dependencia</t>
  </si>
  <si>
    <t>Los datos de luz, gas y agua son proporcionados en 3 partes iguales debido a que en la chacra habitan 3 personas y sus consumos a pesar de tener distinto fin, son muy similares. Estos datos de la carga fabril fueron aportados por facturas de la propietaria, donde los importes se detallan a continuacion, mientras que los demas conceptos de carga fabril estan calculados en su hoja correspondiente dentro de este trabajo</t>
  </si>
  <si>
    <t>Inventario Bs utilizados en la produccion</t>
  </si>
  <si>
    <t>Ollas de aluminio de 85 Litros</t>
  </si>
  <si>
    <t>Freezer Electrolux – Cooler H400 - Capacidad 400 Litros</t>
  </si>
  <si>
    <t>Freezer Frare – Capacidad 300 Litros</t>
  </si>
  <si>
    <t>Paila mecanica artesanal - Capacidad 80 litros</t>
  </si>
  <si>
    <t>Tazacion entregada por la propietaria, a cargo de tazador privado (inmobiliaria)</t>
  </si>
  <si>
    <t>Balanza metalica</t>
  </si>
  <si>
    <t>Inmueble (fabrica)</t>
  </si>
  <si>
    <t>Balanza Metalica</t>
  </si>
  <si>
    <t>Bienes de Uso (amortizables)</t>
  </si>
  <si>
    <t>Otros Bs utilizados en la produccion (no amortizables)</t>
  </si>
  <si>
    <t>Vida util</t>
  </si>
  <si>
    <t>6 meses</t>
  </si>
  <si>
    <t>1 año</t>
  </si>
  <si>
    <t>2 meses</t>
  </si>
  <si>
    <t>10 años</t>
  </si>
  <si>
    <t>Tipo de Bienes</t>
  </si>
  <si>
    <t>Importe total</t>
  </si>
  <si>
    <t>Como la naturaleza del costo de estos Bs es de dificil cuantificacion y analisis, para su simplificacion el tratamiento a utilizar sera el siguiente: La propietaria debera indicar en la celda correspondiente indicada en el instructivo, el valor mensual gastado en este tipo de Bs, por lo cual automaticamente por formula se desprendera el costo asociado a una unidad de produccion</t>
  </si>
  <si>
    <t>COSTOS DE COMERCIALIZACION</t>
  </si>
  <si>
    <t>Los costos de comercializacion son los siguientes:</t>
  </si>
  <si>
    <t>1) Combustible correspondiente a la distribución del producto en el utilitario</t>
  </si>
  <si>
    <t>2) Amortización mensual de utilitario utilizado en el reparto de productos</t>
  </si>
  <si>
    <t>Estos importes varian mes a mes, pero los costos al mes de mayo 2022 fueron los siguientes (aportados por facturas de la propietaria):</t>
  </si>
  <si>
    <t>Repartos de productos</t>
  </si>
  <si>
    <t>Consumo de combustible del utilitario</t>
  </si>
  <si>
    <t>1) Combustible correspondiente a la distribución del producto en el utilitario (Renault Kangoo express 1.9 diesel modelo 2006) de la propietaria</t>
  </si>
  <si>
    <t>2) Amortización mensual del utilitario (Renault Kangoo express 1.9 diesel modelo 2006) utilizado en el reparto de productos</t>
  </si>
  <si>
    <t>Calculo con regla de 3 simple</t>
  </si>
  <si>
    <t>INFORMACION SOBRE CONTRIBUCION MARGINAL DE CADA SABOR</t>
  </si>
  <si>
    <t>Referencia de convenio utilizado - Sindicato de trabajadores de la alimentacion fillial Bs As</t>
  </si>
  <si>
    <t>Sabor de mermelada</t>
  </si>
  <si>
    <t>Pvta * Q = CE + Cvuni * Q</t>
  </si>
  <si>
    <t>Dado este analisis, se concluye que siempre se debe tratar de vender mas aquel producto que deja mayor margen de contribucion marginal</t>
  </si>
  <si>
    <t>Estar atentos a que no siempre subir la cantidad producida arroja mayor utilidad, puesto que se debe producir hasta que el Img = Cmg</t>
  </si>
  <si>
    <t>La empresa siempre debe operar cuando cubra sus costos variables, es decir, cuando su Cont Mg sea mayor a "0"</t>
  </si>
  <si>
    <t>Sin embargo, cuando la produccion es elevada los costos variables tienen mayor incidencia que los costos fijos, puesto que la Cont Mg cubrio de manera eficiente los costos fijos</t>
  </si>
  <si>
    <t>Ingresos y costos</t>
  </si>
  <si>
    <t>Margen de contribucion unitaria (Margen Cont Uni)</t>
  </si>
  <si>
    <t>El Margen de Cont Uni nos informa cuando tenemos de ganancia sobre cada peso de venta. Por lo cual siempre nos conviene producir en mayor proporcion aquel producto que tenga mayor margen de contribucion, dado que dejara mas pesos de utilidad sobre cada peso de venta.</t>
  </si>
  <si>
    <t>Siguiendo este analisis podemos decir que cuando la produccion es pequeña los costos fijos tienen mayor incidencia que los costos variables, dado que la Cont Mg no esta siendo explotada al maximo</t>
  </si>
  <si>
    <t>Margen de contribucion (Margen Cont)</t>
  </si>
  <si>
    <t>Esta formula permite encontrar el equilibrio entre ingresos y costos, para asi obtener la maxima utilidad posible, es decir, maximizar sus beneficios</t>
  </si>
  <si>
    <t>Margen de contribucion total (Margen Cont Tot)</t>
  </si>
  <si>
    <t>Costos considerados variables</t>
  </si>
  <si>
    <t>Costos considerados fijos</t>
  </si>
  <si>
    <t>Costo de Carga Fabril</t>
  </si>
  <si>
    <t>Costo de Materia Prima</t>
  </si>
  <si>
    <t>Costo de Mano de Obra</t>
  </si>
  <si>
    <t>Costo de envases</t>
  </si>
  <si>
    <t>Costo de Combustible correspondiente a la distribución del producto (comercializacion)</t>
  </si>
  <si>
    <t>Costo de amortizacion del utilitario de reparto (comercializacion)</t>
  </si>
  <si>
    <t>ANALISIS REALIZADO AL 26/05/2022</t>
  </si>
  <si>
    <t>CONCLUSION CON RESPECTO A LOS DATOS OBTENIDOS</t>
  </si>
  <si>
    <t>FORMULAS Y CONCLUSIONES GENERALES SOBRE COSTOS Y CONTRIBUCIONES MARGINALES</t>
  </si>
  <si>
    <t>Conclusiones de Cont Mg:</t>
  </si>
  <si>
    <r>
      <rPr>
        <u/>
        <sz val="11"/>
        <color rgb="FF000000"/>
        <rFont val="Arial"/>
        <family val="2"/>
      </rPr>
      <t>Cont Mg Uni</t>
    </r>
    <r>
      <rPr>
        <sz val="11"/>
        <color rgb="FF000000"/>
        <rFont val="Arial"/>
        <family val="2"/>
      </rPr>
      <t xml:space="preserve"> = Pvta - Cto var uni</t>
    </r>
  </si>
  <si>
    <r>
      <rPr>
        <u/>
        <sz val="11"/>
        <color rgb="FF000000"/>
        <rFont val="Arial"/>
        <family val="2"/>
      </rPr>
      <t xml:space="preserve">Cont Mg Total </t>
    </r>
    <r>
      <rPr>
        <sz val="11"/>
        <color rgb="FF000000"/>
        <rFont val="Arial"/>
        <family val="2"/>
      </rPr>
      <t>= Ventas (Pvta*Q) - Cto var tot (Cvuni*Q)</t>
    </r>
  </si>
  <si>
    <r>
      <t xml:space="preserve">Vta - Cvar - Cto Fijo = </t>
    </r>
    <r>
      <rPr>
        <u/>
        <sz val="11"/>
        <color rgb="FF000000"/>
        <rFont val="Arial"/>
        <family val="2"/>
      </rPr>
      <t>Utilidad</t>
    </r>
  </si>
  <si>
    <r>
      <t xml:space="preserve">Cont Mg - Cto Fijo = </t>
    </r>
    <r>
      <rPr>
        <u/>
        <sz val="11"/>
        <color rgb="FF000000"/>
        <rFont val="Arial"/>
        <family val="2"/>
      </rPr>
      <t>Utilidad</t>
    </r>
  </si>
  <si>
    <r>
      <rPr>
        <u/>
        <sz val="11"/>
        <color rgb="FF000000"/>
        <rFont val="Arial"/>
        <family val="2"/>
      </rPr>
      <t>Margen de Cont Mg Uni</t>
    </r>
    <r>
      <rPr>
        <sz val="11"/>
        <color rgb="FF000000"/>
        <rFont val="Arial"/>
        <family val="2"/>
      </rPr>
      <t xml:space="preserve"> = Cont Mg uni / Pvta</t>
    </r>
  </si>
  <si>
    <r>
      <rPr>
        <u/>
        <sz val="11"/>
        <color rgb="FF000000"/>
        <rFont val="Arial"/>
        <family val="2"/>
      </rPr>
      <t>Margen de Cont Mg Uni</t>
    </r>
    <r>
      <rPr>
        <sz val="11"/>
        <color rgb="FF000000"/>
        <rFont val="Arial"/>
        <family val="2"/>
      </rPr>
      <t xml:space="preserve"> = (Pvta - Cto Var Uni) / Pvta</t>
    </r>
  </si>
  <si>
    <r>
      <rPr>
        <u/>
        <sz val="11"/>
        <color rgb="FF000000"/>
        <rFont val="Arial"/>
        <family val="2"/>
      </rPr>
      <t>Margen de Cont Mg Tot</t>
    </r>
    <r>
      <rPr>
        <sz val="11"/>
        <color rgb="FF000000"/>
        <rFont val="Arial"/>
        <family val="2"/>
      </rPr>
      <t xml:space="preserve"> = (Cont Mg Tot) / (Pvta* Q)</t>
    </r>
  </si>
  <si>
    <r>
      <rPr>
        <u/>
        <sz val="11"/>
        <color rgb="FF000000"/>
        <rFont val="Arial"/>
        <family val="2"/>
      </rPr>
      <t>Margen de Cont Mg Tot</t>
    </r>
    <r>
      <rPr>
        <sz val="11"/>
        <color rgb="FF000000"/>
        <rFont val="Arial"/>
        <family val="2"/>
      </rPr>
      <t xml:space="preserve"> = (Pvta * Q - Cto Var Uni * Q) / (Pvta * Q)</t>
    </r>
  </si>
  <si>
    <t>Ing Tot = Cto Tot</t>
  </si>
  <si>
    <t>Por medio de esta estimacion, podemos decir que el flete corresponde al 6,12% del costo de los envases</t>
  </si>
  <si>
    <t>PRODUCCIÓN MERMELADA DE DURAZNO</t>
  </si>
  <si>
    <t>PRODUCCIÓN MERMELADA DE PERA</t>
  </si>
  <si>
    <t>PRODUCCIÓN MERMELADA DE FRUTILLA</t>
  </si>
  <si>
    <t>PRODUCCIÓN MERMELADA DE FRAMBUESA</t>
  </si>
  <si>
    <t>PRODUCCIÓN MERMELADA DE HIGO</t>
  </si>
  <si>
    <t>PRODUCCIÓN MERMELADA DE CIRUELA</t>
  </si>
  <si>
    <t>-</t>
  </si>
  <si>
    <t>Este cuadro comparativo se adjuntara al cuerpo del texto descripto</t>
  </si>
  <si>
    <t>Las celdas de este color poseen formulas, no rellenarlar (NO TOCAR) - Estas celdas estan bloqueadas pero ante una emergencia el codigo de desbloqueo es: 1234</t>
  </si>
  <si>
    <t>La hoja A4 (simple faz) cuenta con 8 etiquetas y cuesta $100</t>
  </si>
  <si>
    <t>Paila mecánica artesanal - Capacidad 80 litros</t>
  </si>
  <si>
    <r>
      <t xml:space="preserve">Rodado - Renault Kangoo Express 1.9 </t>
    </r>
    <r>
      <rPr>
        <sz val="10"/>
        <color rgb="FF000000"/>
        <rFont val="Arial"/>
        <family val="2"/>
      </rPr>
      <t xml:space="preserve">diesel </t>
    </r>
    <r>
      <rPr>
        <sz val="10"/>
        <color rgb="FF000000"/>
        <rFont val="Arial"/>
        <family val="2"/>
        <charset val="1"/>
      </rPr>
      <t>- modelo 2006</t>
    </r>
  </si>
  <si>
    <t>Certificación del Registro Nacional De Establecimientos (RNE)</t>
  </si>
  <si>
    <t>Certificación del Registro Nacional de Productos Alimenticios (RNPA)</t>
  </si>
  <si>
    <t xml:space="preserve">Tasa de Seguridad e Higiene </t>
  </si>
  <si>
    <t>Forma de imputacion</t>
  </si>
  <si>
    <t>Importe mensual</t>
  </si>
  <si>
    <t>Valor proveniente de la facturacion en forma mensualizada, donde al 26/05/2022 este fue el valor informado por la propietaria</t>
  </si>
  <si>
    <t>TODAS LAS CONSCLUSIONES SE REALIZARON EN LA HOJA CORRESPONDIENTE A LOS ANALISIS DE CONTRIBUCIONES MARGINALES</t>
  </si>
  <si>
    <t>Valor proveniente de la renovacion del Registro Nacional, la cual se realiza cada 5 años. Por eso el valor informado por la propietaria fue dividido por 60 (cantidad de meses en 5 años). Dicho Valor corresponde al importe de renovacion al 26/05/2022</t>
  </si>
  <si>
    <t>Ropa de trabajo (delantal, barbijo, guantes de latex y cofias descartables). Los valores fueron aportados por la productora</t>
  </si>
  <si>
    <t>Material de limpieza (esponjas, trapos, escoba, palo de piso, desinfectantes, bolsas de residuos, detergente, etc). Los valores fueron aportados por la productora</t>
  </si>
  <si>
    <t>Cesto de basura. Los valores fueron aportados por la productora</t>
  </si>
  <si>
    <t>Mano de obra (como costo de oportunidad)</t>
  </si>
  <si>
    <r>
      <t xml:space="preserve">Costo de MO = </t>
    </r>
    <r>
      <rPr>
        <sz val="11"/>
        <color rgb="FF000000"/>
        <rFont val="Arial"/>
        <family val="2"/>
      </rPr>
      <t>Componente fisico x Componente monetario</t>
    </r>
  </si>
  <si>
    <r>
      <rPr>
        <u/>
        <sz val="11"/>
        <color rgb="FF000000"/>
        <rFont val="Arial"/>
        <family val="2"/>
      </rPr>
      <t>El componente fisico</t>
    </r>
    <r>
      <rPr>
        <sz val="11"/>
        <color rgb="FF000000"/>
        <rFont val="Arial"/>
        <family val="2"/>
      </rPr>
      <t xml:space="preserve"> es la cantidad necesaria de tiempo productivo utilizado para producir una unidad de producto terminado, es decir, es la productividad de la MO</t>
    </r>
  </si>
  <si>
    <t>MANO DE OBRA COMO COSTO DE OPORTUNIDAD</t>
  </si>
  <si>
    <t>CARGA FABRIL</t>
  </si>
  <si>
    <t>Calculo de incidencias</t>
  </si>
  <si>
    <t>Concepto</t>
  </si>
  <si>
    <t>Dias totales</t>
  </si>
  <si>
    <t>Dias</t>
  </si>
  <si>
    <t>Incidencia</t>
  </si>
  <si>
    <t>Vacaciones</t>
  </si>
  <si>
    <t>Aguinaldo</t>
  </si>
  <si>
    <t>Cargas sociales (S.U.S.S) 33%</t>
  </si>
  <si>
    <t>Sueldo</t>
  </si>
  <si>
    <t>SAC</t>
  </si>
  <si>
    <t>Feriados</t>
  </si>
  <si>
    <t>Liencia anual</t>
  </si>
  <si>
    <t>Basico</t>
  </si>
  <si>
    <t>S.U.S.S. (Contribuciones)</t>
  </si>
  <si>
    <t>Propo. s/S.A.C</t>
  </si>
  <si>
    <t>TOTAL DE INCIDENCIAS 67,24 %</t>
  </si>
  <si>
    <t xml:space="preserve"> </t>
  </si>
  <si>
    <t>RA: relacion de aprovechamiento de las hs presencia</t>
  </si>
  <si>
    <t>RA= hs presencia comprada / hs productivas</t>
  </si>
  <si>
    <t xml:space="preserve">RA= </t>
  </si>
  <si>
    <t>Feriado pagos laborables (lunes a viernes)</t>
  </si>
  <si>
    <t>Licencia anual (enfermedad)</t>
  </si>
  <si>
    <t>Vacaciones (licencia ordinaria)</t>
  </si>
  <si>
    <t>Dias del año</t>
  </si>
  <si>
    <t>Dias no laborables (sabados y domingos)</t>
  </si>
  <si>
    <t>Dias laborables teoricos anuales</t>
  </si>
  <si>
    <t>Dias netos trabajados</t>
  </si>
  <si>
    <t>TOTAL EN PORCENTAJE</t>
  </si>
  <si>
    <t>Calculo relacion de aprovechamiento</t>
  </si>
  <si>
    <t>Tiempo presencia (expresado en hs)</t>
  </si>
  <si>
    <t>TIEMPO PRODUCTIVO NORMAL (EXPRESADO EN HS)</t>
  </si>
  <si>
    <t>4- 0,33 - 0,16 = 8,5 hs</t>
  </si>
  <si>
    <t>4/3,5</t>
  </si>
  <si>
    <t>Alquiler del inmueble como costo de oportunidad</t>
  </si>
  <si>
    <t>El valor es imputado como costo de oportunidad, debido a que la fabrica esta bajo el dominio de la propietaria. Su valor mensual de alquiler fue estimado en base a un asesoramiento de servicio inmobilirarios</t>
  </si>
  <si>
    <t>A. Costo Total de Materia Prima en una cocción                                      (I + II)</t>
  </si>
  <si>
    <t>B. Cantidad de emprendimientos en la misma fabrica (mermeladas y alfajores)</t>
  </si>
  <si>
    <t>COSTO UNITARIO DE PRODUCCIÓN  (1 ENVASE)                     (MP + MO + CF)</t>
  </si>
  <si>
    <t>B. Etiquetas por cada envase                                                                     (II / I)</t>
  </si>
  <si>
    <t>A. Costo unitario de envases (450gr) (flete incluido)                            (I + I x II)</t>
  </si>
  <si>
    <r>
      <rPr>
        <b/>
        <sz val="11"/>
        <color rgb="FF000000"/>
        <rFont val="Arial"/>
        <family val="2"/>
      </rPr>
      <t>I.</t>
    </r>
    <r>
      <rPr>
        <sz val="11"/>
        <color rgb="FF000000"/>
        <rFont val="Arial"/>
        <family val="2"/>
      </rPr>
      <t xml:space="preserve"> Precio unitario mermelada de manzana – Consumidor final (sujetos indivudualizados)</t>
    </r>
  </si>
  <si>
    <r>
      <rPr>
        <b/>
        <sz val="11"/>
        <color rgb="FF000000"/>
        <rFont val="Arial"/>
        <family val="2"/>
      </rPr>
      <t>II.</t>
    </r>
    <r>
      <rPr>
        <sz val="11"/>
        <color rgb="FF000000"/>
        <rFont val="Arial"/>
        <family val="2"/>
      </rPr>
      <t xml:space="preserve"> Precio unitario mermelada de manzana – Mercado minorista (almacenes y pequeños supermercados)</t>
    </r>
  </si>
  <si>
    <r>
      <rPr>
        <b/>
        <sz val="11"/>
        <color rgb="FF000000"/>
        <rFont val="Arial"/>
        <family val="2"/>
      </rPr>
      <t>A.</t>
    </r>
    <r>
      <rPr>
        <sz val="11"/>
        <color rgb="FF000000"/>
        <rFont val="Arial"/>
        <family val="2"/>
      </rPr>
      <t xml:space="preserve"> Afectación de producción a mercado minorista en porcentaje y cantidad de envases</t>
    </r>
  </si>
  <si>
    <r>
      <rPr>
        <b/>
        <sz val="11"/>
        <color rgb="FF000000"/>
        <rFont val="Arial"/>
        <family val="2"/>
      </rPr>
      <t>B.</t>
    </r>
    <r>
      <rPr>
        <sz val="11"/>
        <color rgb="FF000000"/>
        <rFont val="Arial"/>
        <family val="2"/>
      </rPr>
      <t xml:space="preserve"> Afectación de producción a consumidor final en porcentaje y cantidad de envases</t>
    </r>
  </si>
  <si>
    <r>
      <rPr>
        <b/>
        <sz val="11"/>
        <color rgb="FF000000"/>
        <rFont val="Arial"/>
        <family val="2"/>
      </rPr>
      <t>I.</t>
    </r>
    <r>
      <rPr>
        <sz val="11"/>
        <color rgb="FF000000"/>
        <rFont val="Arial"/>
        <family val="2"/>
      </rPr>
      <t xml:space="preserve"> Manzana entera</t>
    </r>
  </si>
  <si>
    <r>
      <rPr>
        <b/>
        <sz val="11"/>
        <color rgb="FF000000"/>
        <rFont val="Arial"/>
        <family val="2"/>
      </rPr>
      <t>II.</t>
    </r>
    <r>
      <rPr>
        <sz val="11"/>
        <color rgb="FF000000"/>
        <rFont val="Arial"/>
        <family val="2"/>
      </rPr>
      <t xml:space="preserve"> Azucar</t>
    </r>
  </si>
  <si>
    <r>
      <rPr>
        <b/>
        <sz val="11"/>
        <color rgb="FF000000"/>
        <rFont val="Arial"/>
        <family val="2"/>
      </rPr>
      <t>B.</t>
    </r>
    <r>
      <rPr>
        <sz val="11"/>
        <color rgb="FF000000"/>
        <rFont val="Arial"/>
        <family val="2"/>
      </rPr>
      <t xml:space="preserve"> Produccion por coccion (en unidades)</t>
    </r>
  </si>
  <si>
    <r>
      <rPr>
        <b/>
        <sz val="11"/>
        <color rgb="FF000000"/>
        <rFont val="Arial"/>
        <family val="2"/>
      </rPr>
      <t xml:space="preserve">B. </t>
    </r>
    <r>
      <rPr>
        <sz val="11"/>
        <color rgb="FF000000"/>
        <rFont val="Arial"/>
        <family val="2"/>
      </rPr>
      <t>Cantidad de cocciones diarias</t>
    </r>
  </si>
  <si>
    <r>
      <rPr>
        <b/>
        <sz val="11"/>
        <color rgb="FF000000"/>
        <rFont val="Arial"/>
        <family val="2"/>
      </rPr>
      <t>A.</t>
    </r>
    <r>
      <rPr>
        <sz val="11"/>
        <color rgb="FF000000"/>
        <rFont val="Arial"/>
        <family val="2"/>
      </rPr>
      <t xml:space="preserve"> Horas diarias trabajadas</t>
    </r>
  </si>
  <si>
    <r>
      <rPr>
        <b/>
        <sz val="11"/>
        <color rgb="FF000000"/>
        <rFont val="Arial"/>
        <family val="2"/>
      </rPr>
      <t>C.</t>
    </r>
    <r>
      <rPr>
        <sz val="11"/>
        <color rgb="FF000000"/>
        <rFont val="Arial"/>
        <family val="2"/>
      </rPr>
      <t xml:space="preserve"> Unidadades producidas en una coccion</t>
    </r>
  </si>
  <si>
    <t>A.Tarifa convenio por hora (hora presencia)</t>
  </si>
  <si>
    <t>B. Incidencidencias de cargas sociales</t>
  </si>
  <si>
    <t>C. RA (relacion de aprovechamiento) =</t>
  </si>
  <si>
    <r>
      <rPr>
        <b/>
        <sz val="10"/>
        <color rgb="FF000000"/>
        <rFont val="Arial"/>
        <family val="2"/>
      </rPr>
      <t>I.</t>
    </r>
    <r>
      <rPr>
        <sz val="10"/>
        <color rgb="FF000000"/>
        <rFont val="Arial"/>
        <family val="2"/>
      </rPr>
      <t xml:space="preserve"> Tiempo presencia (expresado en hs)</t>
    </r>
  </si>
  <si>
    <r>
      <rPr>
        <b/>
        <sz val="10"/>
        <color rgb="FF000000"/>
        <rFont val="Arial"/>
        <family val="2"/>
      </rPr>
      <t>II.</t>
    </r>
    <r>
      <rPr>
        <sz val="10"/>
        <color rgb="FF000000"/>
        <rFont val="Arial"/>
        <family val="2"/>
      </rPr>
      <t xml:space="preserve"> Tiempo refrigerio (expresado en hs)</t>
    </r>
  </si>
  <si>
    <r>
      <rPr>
        <b/>
        <sz val="10"/>
        <color rgb="FF000000"/>
        <rFont val="Arial"/>
        <family val="2"/>
      </rPr>
      <t>III.</t>
    </r>
    <r>
      <rPr>
        <sz val="10"/>
        <color rgb="FF000000"/>
        <rFont val="Arial"/>
        <family val="2"/>
      </rPr>
      <t xml:space="preserve"> Tiempo de ingreso y salida (expresado en hs)</t>
    </r>
  </si>
  <si>
    <r>
      <rPr>
        <b/>
        <sz val="11"/>
        <color rgb="FF000000"/>
        <rFont val="Arial"/>
        <family val="2"/>
      </rPr>
      <t>I.</t>
    </r>
    <r>
      <rPr>
        <sz val="11"/>
        <color rgb="FF000000"/>
        <rFont val="Arial"/>
        <family val="2"/>
      </rPr>
      <t xml:space="preserve"> Luz</t>
    </r>
  </si>
  <si>
    <r>
      <rPr>
        <b/>
        <sz val="11"/>
        <color rgb="FF000000"/>
        <rFont val="Arial"/>
        <family val="2"/>
      </rPr>
      <t>II.</t>
    </r>
    <r>
      <rPr>
        <sz val="11"/>
        <color rgb="FF000000"/>
        <rFont val="Arial"/>
        <family val="2"/>
      </rPr>
      <t xml:space="preserve"> Gas</t>
    </r>
  </si>
  <si>
    <r>
      <rPr>
        <b/>
        <sz val="11"/>
        <color rgb="FF000000"/>
        <rFont val="Arial"/>
        <family val="2"/>
      </rPr>
      <t>III.</t>
    </r>
    <r>
      <rPr>
        <sz val="11"/>
        <color rgb="FF000000"/>
        <rFont val="Arial"/>
        <family val="2"/>
      </rPr>
      <t xml:space="preserve"> Agua</t>
    </r>
  </si>
  <si>
    <r>
      <rPr>
        <b/>
        <sz val="11"/>
        <color rgb="FF000000"/>
        <rFont val="Arial"/>
        <family val="2"/>
      </rPr>
      <t>IV.</t>
    </r>
    <r>
      <rPr>
        <sz val="11"/>
        <color rgb="FF000000"/>
        <rFont val="Arial"/>
        <family val="2"/>
      </rPr>
      <t xml:space="preserve"> Cantidad de habitantes en la chacra donde se ubica la fabrica (comparten consumo de gas, agua y luz en proporción similar)</t>
    </r>
  </si>
  <si>
    <r>
      <rPr>
        <b/>
        <sz val="11"/>
        <color rgb="FF000000"/>
        <rFont val="Arial"/>
        <family val="2"/>
      </rPr>
      <t>VI.</t>
    </r>
    <r>
      <rPr>
        <sz val="11"/>
        <color rgb="FF000000"/>
        <rFont val="Arial"/>
        <family val="2"/>
      </rPr>
      <t xml:space="preserve"> Monotributo (ingresar letra en Mayúscula A-H)</t>
    </r>
  </si>
  <si>
    <r>
      <rPr>
        <b/>
        <sz val="11"/>
        <color rgb="FF000000"/>
        <rFont val="Arial"/>
        <family val="2"/>
      </rPr>
      <t>VII.</t>
    </r>
    <r>
      <rPr>
        <sz val="11"/>
        <color rgb="FF000000"/>
        <rFont val="Arial"/>
        <family val="2"/>
      </rPr>
      <t xml:space="preserve"> Relación de Dependencia de otra fuente laboral </t>
    </r>
  </si>
  <si>
    <r>
      <rPr>
        <b/>
        <sz val="11"/>
        <color rgb="FF000000"/>
        <rFont val="Arial"/>
        <family val="2"/>
      </rPr>
      <t>VIII.</t>
    </r>
    <r>
      <rPr>
        <sz val="11"/>
        <color rgb="FF000000"/>
        <rFont val="Arial"/>
        <family val="2"/>
      </rPr>
      <t xml:space="preserve"> Amortización de bienes de uso</t>
    </r>
  </si>
  <si>
    <r>
      <rPr>
        <b/>
        <sz val="11"/>
        <color rgb="FF000000"/>
        <rFont val="Arial"/>
        <family val="2"/>
      </rPr>
      <t>IX</t>
    </r>
    <r>
      <rPr>
        <sz val="11"/>
        <color rgb="FF000000"/>
        <rFont val="Arial"/>
        <family val="2"/>
      </rPr>
      <t>. Amortización inmueble</t>
    </r>
  </si>
  <si>
    <r>
      <rPr>
        <b/>
        <sz val="11"/>
        <color rgb="FF000000"/>
        <rFont val="Arial"/>
        <family val="2"/>
      </rPr>
      <t>X.</t>
    </r>
    <r>
      <rPr>
        <sz val="11"/>
        <color rgb="FF000000"/>
        <rFont val="Arial"/>
        <family val="2"/>
      </rPr>
      <t xml:space="preserve"> Ropa de trabajo (delantales, barbijos, guantes de latex y cofias descartables) (Valor mensual)</t>
    </r>
  </si>
  <si>
    <r>
      <rPr>
        <b/>
        <sz val="11"/>
        <color rgb="FF000000"/>
        <rFont val="Arial"/>
        <family val="2"/>
      </rPr>
      <t>XI.</t>
    </r>
    <r>
      <rPr>
        <sz val="11"/>
        <color rgb="FF000000"/>
        <rFont val="Arial"/>
        <family val="2"/>
      </rPr>
      <t xml:space="preserve"> Material de limpieza (esponjas, trapos, escobas, palos de piso, desinfectantes, bolsas de residuos, detergentes, etc)  (Valor mensual)</t>
    </r>
  </si>
  <si>
    <r>
      <rPr>
        <b/>
        <sz val="11"/>
        <color rgb="FF000000"/>
        <rFont val="Arial"/>
        <family val="2"/>
      </rPr>
      <t>XII.</t>
    </r>
    <r>
      <rPr>
        <sz val="11"/>
        <color rgb="FF000000"/>
        <rFont val="Arial"/>
        <family val="2"/>
      </rPr>
      <t xml:space="preserve"> Cestos de basura (Valor mensual)</t>
    </r>
  </si>
  <si>
    <r>
      <rPr>
        <b/>
        <sz val="11"/>
        <color rgb="FF000000"/>
        <rFont val="Arial"/>
        <family val="2"/>
      </rPr>
      <t>XIV.</t>
    </r>
    <r>
      <rPr>
        <sz val="11"/>
        <color rgb="FF000000"/>
        <rFont val="Arial"/>
        <family val="2"/>
      </rPr>
      <t xml:space="preserve"> Certificación del Registro Nacional De Establecimientos (RNE) (valor de renovacion - 5 años)</t>
    </r>
  </si>
  <si>
    <r>
      <rPr>
        <b/>
        <sz val="11"/>
        <color rgb="FF000000"/>
        <rFont val="Arial"/>
        <family val="2"/>
      </rPr>
      <t>XV.</t>
    </r>
    <r>
      <rPr>
        <sz val="11"/>
        <color rgb="FF000000"/>
        <rFont val="Arial"/>
        <family val="2"/>
      </rPr>
      <t xml:space="preserve"> Certificación del Registro Nacional de Productos Alimenticios (RNPA) (valor de renovacion - 5 años)</t>
    </r>
  </si>
  <si>
    <r>
      <rPr>
        <b/>
        <sz val="11"/>
        <color rgb="FF000000"/>
        <rFont val="Arial"/>
        <family val="2"/>
      </rPr>
      <t>XVI.</t>
    </r>
    <r>
      <rPr>
        <sz val="11"/>
        <color rgb="FF000000"/>
        <rFont val="Arial"/>
        <family val="2"/>
      </rPr>
      <t xml:space="preserve"> Periodo por el que se renueva el RNE y RNPA (en meses)</t>
    </r>
  </si>
  <si>
    <r>
      <rPr>
        <b/>
        <sz val="11"/>
        <color rgb="FF000000"/>
        <rFont val="Arial"/>
        <family val="2"/>
      </rPr>
      <t>XVII.</t>
    </r>
    <r>
      <rPr>
        <sz val="11"/>
        <color rgb="FF000000"/>
        <rFont val="Arial"/>
        <family val="2"/>
      </rPr>
      <t xml:space="preserve"> Alquiler del inmueble como costo de oportunidad</t>
    </r>
  </si>
  <si>
    <r>
      <t xml:space="preserve">A. Costo Total Mensual Carga Fabril                                                                                      </t>
    </r>
    <r>
      <rPr>
        <b/>
        <sz val="11"/>
        <color theme="0" tint="-0.249977111117893"/>
        <rFont val="Arial"/>
        <family val="2"/>
      </rPr>
      <t>.</t>
    </r>
    <r>
      <rPr>
        <b/>
        <sz val="11"/>
        <color rgb="FF000000"/>
        <rFont val="Arial"/>
        <family val="2"/>
      </rPr>
      <t xml:space="preserve">                                                              (V + VI - VII + VIII … + XIV / XVI + XV / XVI + XVII)</t>
    </r>
  </si>
  <si>
    <r>
      <rPr>
        <b/>
        <sz val="11"/>
        <color rgb="FF000000"/>
        <rFont val="Arial"/>
        <family val="2"/>
      </rPr>
      <t>V.</t>
    </r>
    <r>
      <rPr>
        <sz val="11"/>
        <color rgb="FF000000"/>
        <rFont val="Arial"/>
        <family val="2"/>
      </rPr>
      <t xml:space="preserve"> Total Luz, gas y agua correspondiente a la productora de mermeladas  </t>
    </r>
    <r>
      <rPr>
        <b/>
        <sz val="11"/>
        <color rgb="FF000000"/>
        <rFont val="Arial"/>
        <family val="2"/>
      </rPr>
      <t>(I + II + III) / IV</t>
    </r>
  </si>
  <si>
    <t>Costo Unitario Materia Prima (1 envase)                                                  (A / B)</t>
  </si>
  <si>
    <t>Costo Unitario Mano de Obra (1 envase) - Comp fis x Comp Mon        (I x II)</t>
  </si>
  <si>
    <r>
      <t xml:space="preserve">Tiempo presencia comprado / Tiempo productivo aprovechado (trabajado)                </t>
    </r>
    <r>
      <rPr>
        <sz val="11"/>
        <color theme="0" tint="-0.249977111117893"/>
        <rFont val="Arial"/>
        <family val="2"/>
      </rPr>
      <t>.</t>
    </r>
    <r>
      <rPr>
        <sz val="11"/>
        <color rgb="FF000000"/>
        <rFont val="Arial"/>
        <family val="2"/>
      </rPr>
      <t xml:space="preserve"> </t>
    </r>
    <r>
      <rPr>
        <b/>
        <sz val="11"/>
        <color rgb="FF000000"/>
        <rFont val="Arial"/>
        <family val="2"/>
      </rPr>
      <t>I / (I - II - III)</t>
    </r>
  </si>
  <si>
    <r>
      <rPr>
        <b/>
        <sz val="11"/>
        <color rgb="FF000000"/>
        <rFont val="Arial"/>
        <family val="2"/>
      </rPr>
      <t>II. Componente monetario =</t>
    </r>
    <r>
      <rPr>
        <sz val="11"/>
        <color rgb="FF000000"/>
        <rFont val="Arial"/>
        <family val="2"/>
      </rPr>
      <t xml:space="preserve"> Tarifa convenio x (1 + % incidencias cargas sociales) x RA                </t>
    </r>
    <r>
      <rPr>
        <sz val="11"/>
        <color theme="0" tint="-0.249977111117893"/>
        <rFont val="Arial"/>
        <family val="2"/>
      </rPr>
      <t>.</t>
    </r>
    <r>
      <rPr>
        <sz val="11"/>
        <color rgb="FF000000"/>
        <rFont val="Arial"/>
        <family val="2"/>
      </rPr>
      <t xml:space="preserve">                                                                                                                 </t>
    </r>
    <r>
      <rPr>
        <b/>
        <sz val="11"/>
        <color rgb="FF000000"/>
        <rFont val="Arial"/>
        <family val="2"/>
      </rPr>
      <t>A x (1 + B) x C</t>
    </r>
  </si>
  <si>
    <t>C. Carga fabril total afectada a la producción de mermeladas               (A / B)</t>
  </si>
  <si>
    <r>
      <rPr>
        <b/>
        <sz val="11"/>
        <color rgb="FF000000"/>
        <rFont val="Arial"/>
        <family val="2"/>
      </rPr>
      <t>I. Componente fisico:</t>
    </r>
    <r>
      <rPr>
        <sz val="11"/>
        <color rgb="FF000000"/>
        <rFont val="Arial"/>
        <family val="2"/>
      </rPr>
      <t xml:space="preserve"> Tiempo de MO necesaria / Unidad de prod terminado    </t>
    </r>
    <r>
      <rPr>
        <b/>
        <sz val="11"/>
        <color rgb="FF000000"/>
        <rFont val="Arial"/>
        <family val="2"/>
      </rPr>
      <t>A / (B x C)</t>
    </r>
  </si>
  <si>
    <t>Tiempo refrigerio (expresado en hs) - 20 min</t>
  </si>
  <si>
    <t>Tiempo de ingreso y salida (expresado en hs) - 10 min</t>
  </si>
  <si>
    <t>K. Producción mensual (cantidad de envases producidos)</t>
  </si>
  <si>
    <t>R. Beneficio mensual total                                                                                                                      (Z - T)</t>
  </si>
  <si>
    <r>
      <rPr>
        <b/>
        <sz val="11"/>
        <color rgb="FF000000"/>
        <rFont val="Arial"/>
        <family val="2"/>
      </rPr>
      <t>I.</t>
    </r>
    <r>
      <rPr>
        <sz val="11"/>
        <color rgb="FF000000"/>
        <rFont val="Arial"/>
        <family val="2"/>
      </rPr>
      <t xml:space="preserve"> Cantidad de cocciones en el mes </t>
    </r>
  </si>
  <si>
    <r>
      <rPr>
        <b/>
        <sz val="11"/>
        <color rgb="FF000000"/>
        <rFont val="Arial"/>
        <family val="2"/>
      </rPr>
      <t>II.</t>
    </r>
    <r>
      <rPr>
        <sz val="11"/>
        <color rgb="FF000000"/>
        <rFont val="Arial"/>
        <family val="2"/>
      </rPr>
      <t xml:space="preserve"> Producción Total en cantidad de envases (frascos de 450gr) en una cocción/tanda (Rendimiento)</t>
    </r>
  </si>
  <si>
    <r>
      <rPr>
        <b/>
        <sz val="11"/>
        <color rgb="FF000000"/>
        <rFont val="Arial"/>
        <family val="2"/>
      </rPr>
      <t>III.</t>
    </r>
    <r>
      <rPr>
        <sz val="11"/>
        <color rgb="FF000000"/>
        <rFont val="Arial"/>
        <family val="2"/>
      </rPr>
      <t xml:space="preserve"> Producción Total en cantidad de envases (frascos de 450gr) en un mes          </t>
    </r>
    <r>
      <rPr>
        <b/>
        <sz val="11"/>
        <color rgb="FF000000"/>
        <rFont val="Arial"/>
        <family val="2"/>
      </rPr>
      <t xml:space="preserve"> (I x II)</t>
    </r>
  </si>
  <si>
    <r>
      <rPr>
        <b/>
        <sz val="11"/>
        <color rgb="FF000000"/>
        <rFont val="Arial"/>
        <family val="2"/>
      </rPr>
      <t xml:space="preserve">I. </t>
    </r>
    <r>
      <rPr>
        <sz val="11"/>
        <color rgb="FF000000"/>
        <rFont val="Arial"/>
        <family val="2"/>
      </rPr>
      <t xml:space="preserve">Cantidad de cocciones en el mes </t>
    </r>
  </si>
  <si>
    <r>
      <rPr>
        <b/>
        <sz val="11"/>
        <color rgb="FF000000"/>
        <rFont val="Arial"/>
        <family val="2"/>
      </rPr>
      <t>III.</t>
    </r>
    <r>
      <rPr>
        <sz val="11"/>
        <color rgb="FF000000"/>
        <rFont val="Arial"/>
        <family val="2"/>
      </rPr>
      <t xml:space="preserve"> Producción Total en cantidad de envases (frascos de 450gr) en un mes            </t>
    </r>
    <r>
      <rPr>
        <b/>
        <sz val="11"/>
        <color rgb="FF000000"/>
        <rFont val="Arial"/>
        <family val="2"/>
      </rPr>
      <t>(I x II)</t>
    </r>
  </si>
  <si>
    <r>
      <rPr>
        <b/>
        <sz val="11"/>
        <color rgb="FF000000"/>
        <rFont val="Arial"/>
        <family val="2"/>
      </rPr>
      <t>I.</t>
    </r>
    <r>
      <rPr>
        <sz val="11"/>
        <color rgb="FF000000"/>
        <rFont val="Arial"/>
        <family val="2"/>
      </rPr>
      <t xml:space="preserve"> Durazno entero</t>
    </r>
  </si>
  <si>
    <r>
      <rPr>
        <b/>
        <sz val="11"/>
        <color rgb="FF000000"/>
        <rFont val="Arial"/>
        <family val="2"/>
      </rPr>
      <t>I.</t>
    </r>
    <r>
      <rPr>
        <sz val="11"/>
        <color rgb="FF000000"/>
        <rFont val="Arial"/>
        <family val="2"/>
      </rPr>
      <t xml:space="preserve"> Precio unitario mermelada de durazno – Consumidor final (sujetos indivudualizados)</t>
    </r>
  </si>
  <si>
    <r>
      <rPr>
        <b/>
        <sz val="11"/>
        <color rgb="FF000000"/>
        <rFont val="Arial"/>
        <family val="2"/>
      </rPr>
      <t>II.</t>
    </r>
    <r>
      <rPr>
        <sz val="11"/>
        <color rgb="FF000000"/>
        <rFont val="Arial"/>
        <family val="2"/>
      </rPr>
      <t xml:space="preserve"> Precio unitario mermelada de durazno – Mercado minorista (almacenes y pequeños supermercados)</t>
    </r>
  </si>
  <si>
    <r>
      <rPr>
        <b/>
        <sz val="11"/>
        <color rgb="FF000000"/>
        <rFont val="Arial"/>
        <family val="2"/>
      </rPr>
      <t>I.</t>
    </r>
    <r>
      <rPr>
        <sz val="11"/>
        <color rgb="FF000000"/>
        <rFont val="Arial"/>
        <family val="2"/>
      </rPr>
      <t xml:space="preserve"> Pera entera</t>
    </r>
  </si>
  <si>
    <r>
      <rPr>
        <u/>
        <sz val="11"/>
        <color rgb="FF000000"/>
        <rFont val="Arial"/>
        <family val="2"/>
      </rPr>
      <t>El componente monetario</t>
    </r>
    <r>
      <rPr>
        <sz val="11"/>
        <color rgb="FF000000"/>
        <rFont val="Arial"/>
        <family val="2"/>
      </rPr>
      <t xml:space="preserve"> es la tarifa de tiempo presencia mas los costos asociados a las cargas sociales, a traves de una relacion de aprovechamiento normal</t>
    </r>
  </si>
  <si>
    <r>
      <rPr>
        <b/>
        <sz val="11"/>
        <color rgb="FF000000"/>
        <rFont val="Arial"/>
        <family val="2"/>
      </rPr>
      <t>I.</t>
    </r>
    <r>
      <rPr>
        <sz val="11"/>
        <color rgb="FF000000"/>
        <rFont val="Arial"/>
        <family val="2"/>
      </rPr>
      <t xml:space="preserve"> Precio unitario mermelada de pera – Consumidor final (sujetos indivudualizados)</t>
    </r>
  </si>
  <si>
    <r>
      <rPr>
        <b/>
        <sz val="11"/>
        <color rgb="FF000000"/>
        <rFont val="Arial"/>
        <family val="2"/>
      </rPr>
      <t>II.</t>
    </r>
    <r>
      <rPr>
        <sz val="11"/>
        <color rgb="FF000000"/>
        <rFont val="Arial"/>
        <family val="2"/>
      </rPr>
      <t xml:space="preserve"> Precio unitario mermelada de pera – Mercado minorista (almacenes y pequeños supermercados)</t>
    </r>
  </si>
  <si>
    <r>
      <rPr>
        <b/>
        <sz val="11"/>
        <color rgb="FF000000"/>
        <rFont val="Arial"/>
        <family val="2"/>
      </rPr>
      <t>I.</t>
    </r>
    <r>
      <rPr>
        <sz val="11"/>
        <color rgb="FF000000"/>
        <rFont val="Arial"/>
        <family val="2"/>
      </rPr>
      <t xml:space="preserve"> Frutilla entera</t>
    </r>
  </si>
  <si>
    <r>
      <rPr>
        <b/>
        <sz val="11"/>
        <color rgb="FF000000"/>
        <rFont val="Arial"/>
        <family val="2"/>
      </rPr>
      <t>I.</t>
    </r>
    <r>
      <rPr>
        <sz val="11"/>
        <color rgb="FF000000"/>
        <rFont val="Arial"/>
        <family val="2"/>
      </rPr>
      <t xml:space="preserve"> Precio unitario mermelada de frutilla – Consumidor final (sujetos indivudualizados)</t>
    </r>
  </si>
  <si>
    <r>
      <rPr>
        <b/>
        <sz val="11"/>
        <color rgb="FF000000"/>
        <rFont val="Arial"/>
        <family val="2"/>
      </rPr>
      <t>II.</t>
    </r>
    <r>
      <rPr>
        <sz val="11"/>
        <color rgb="FF000000"/>
        <rFont val="Arial"/>
        <family val="2"/>
      </rPr>
      <t xml:space="preserve"> Precio unitario mermelada de frutilla – Mercado minorista (almacenes y pequeños supermercados)</t>
    </r>
  </si>
  <si>
    <r>
      <rPr>
        <b/>
        <sz val="11"/>
        <color rgb="FF000000"/>
        <rFont val="Arial"/>
        <family val="2"/>
      </rPr>
      <t>I.</t>
    </r>
    <r>
      <rPr>
        <sz val="11"/>
        <color rgb="FF000000"/>
        <rFont val="Arial"/>
        <family val="2"/>
      </rPr>
      <t xml:space="preserve"> Costo unitario de los envases</t>
    </r>
  </si>
  <si>
    <r>
      <rPr>
        <b/>
        <sz val="11"/>
        <color rgb="FF000000"/>
        <rFont val="Arial"/>
        <family val="2"/>
      </rPr>
      <t>II.</t>
    </r>
    <r>
      <rPr>
        <sz val="11"/>
        <color rgb="FF000000"/>
        <rFont val="Arial"/>
        <family val="2"/>
      </rPr>
      <t xml:space="preserve"> El flete corresponde al 6,12% del costo de los envases (según estimacion de la celda F87 de la hoja de referencia de datos)</t>
    </r>
  </si>
  <si>
    <r>
      <rPr>
        <b/>
        <sz val="11"/>
        <color rgb="FF000000"/>
        <rFont val="Arial"/>
        <family val="2"/>
      </rPr>
      <t>I.</t>
    </r>
    <r>
      <rPr>
        <sz val="11"/>
        <color rgb="FF000000"/>
        <rFont val="Arial"/>
        <family val="2"/>
      </rPr>
      <t xml:space="preserve"> Cantidad de etiquetas por hojas A4 (simple faz)</t>
    </r>
  </si>
  <si>
    <r>
      <rPr>
        <b/>
        <sz val="11"/>
        <color rgb="FF000000"/>
        <rFont val="Arial"/>
        <family val="2"/>
      </rPr>
      <t>II.</t>
    </r>
    <r>
      <rPr>
        <sz val="11"/>
        <color rgb="FF000000"/>
        <rFont val="Arial"/>
        <family val="2"/>
      </rPr>
      <t xml:space="preserve"> Valor de la hoja A4 impresa (simple faz)</t>
    </r>
  </si>
  <si>
    <r>
      <rPr>
        <b/>
        <sz val="11"/>
        <color rgb="FF000000"/>
        <rFont val="Arial"/>
        <family val="2"/>
      </rPr>
      <t>I.</t>
    </r>
    <r>
      <rPr>
        <sz val="11"/>
        <color rgb="FF000000"/>
        <rFont val="Arial"/>
        <family val="2"/>
      </rPr>
      <t xml:space="preserve"> Precio Nafta Súper YPF por litro</t>
    </r>
  </si>
  <si>
    <r>
      <rPr>
        <b/>
        <sz val="11"/>
        <color rgb="FF000000"/>
        <rFont val="Arial"/>
        <family val="2"/>
      </rPr>
      <t>II.</t>
    </r>
    <r>
      <rPr>
        <sz val="11"/>
        <color rgb="FF000000"/>
        <rFont val="Arial"/>
        <family val="2"/>
      </rPr>
      <t xml:space="preserve"> Cantidad de repartos mensuales</t>
    </r>
  </si>
  <si>
    <r>
      <rPr>
        <b/>
        <sz val="11"/>
        <color rgb="FF000000"/>
        <rFont val="Arial"/>
        <family val="2"/>
      </rPr>
      <t xml:space="preserve">III. </t>
    </r>
    <r>
      <rPr>
        <sz val="11"/>
        <color rgb="FF000000"/>
        <rFont val="Arial"/>
        <family val="2"/>
      </rPr>
      <t>Km recorridos en cada reparto aproximadamente</t>
    </r>
  </si>
  <si>
    <r>
      <rPr>
        <b/>
        <sz val="11"/>
        <color rgb="FF000000"/>
        <rFont val="Arial"/>
        <family val="2"/>
      </rPr>
      <t>IV.</t>
    </r>
    <r>
      <rPr>
        <sz val="11"/>
        <color rgb="FF000000"/>
        <rFont val="Arial"/>
        <family val="2"/>
      </rPr>
      <t xml:space="preserve"> Consumo del utilitario por Km</t>
    </r>
  </si>
  <si>
    <r>
      <rPr>
        <b/>
        <sz val="11"/>
        <color rgb="FF000000"/>
        <rFont val="Arial"/>
        <family val="2"/>
      </rPr>
      <t>I.</t>
    </r>
    <r>
      <rPr>
        <sz val="11"/>
        <color rgb="FF000000"/>
        <rFont val="Arial"/>
        <family val="2"/>
      </rPr>
      <t xml:space="preserve"> Frambuesa entera</t>
    </r>
  </si>
  <si>
    <r>
      <rPr>
        <b/>
        <sz val="11"/>
        <color rgb="FF000000"/>
        <rFont val="Arial"/>
        <family val="2"/>
      </rPr>
      <t>I.</t>
    </r>
    <r>
      <rPr>
        <sz val="11"/>
        <color rgb="FF000000"/>
        <rFont val="Arial"/>
        <family val="2"/>
      </rPr>
      <t xml:space="preserve"> Precio unitario mermelada de frambuesa – Consumidor final (sujetos indivudualizados)</t>
    </r>
  </si>
  <si>
    <r>
      <rPr>
        <b/>
        <sz val="11"/>
        <color rgb="FF000000"/>
        <rFont val="Arial"/>
        <family val="2"/>
      </rPr>
      <t>II.</t>
    </r>
    <r>
      <rPr>
        <sz val="11"/>
        <color rgb="FF000000"/>
        <rFont val="Arial"/>
        <family val="2"/>
      </rPr>
      <t xml:space="preserve"> Precio unitario mermelada de frambuesa – Mercado minorista (almacenes y pequeños supermercados)</t>
    </r>
  </si>
  <si>
    <r>
      <rPr>
        <b/>
        <sz val="11"/>
        <color rgb="FF000000"/>
        <rFont val="Arial"/>
        <family val="2"/>
      </rPr>
      <t>I.</t>
    </r>
    <r>
      <rPr>
        <sz val="11"/>
        <color rgb="FF000000"/>
        <rFont val="Arial"/>
        <family val="2"/>
      </rPr>
      <t xml:space="preserve"> Higo entero</t>
    </r>
  </si>
  <si>
    <r>
      <rPr>
        <b/>
        <sz val="11"/>
        <color rgb="FF000000"/>
        <rFont val="Arial"/>
        <family val="2"/>
      </rPr>
      <t>I.</t>
    </r>
    <r>
      <rPr>
        <sz val="11"/>
        <color rgb="FF000000"/>
        <rFont val="Arial"/>
        <family val="2"/>
      </rPr>
      <t xml:space="preserve"> Precio unitario mermelada de higo – Consumidor final (sujetos indivudualizados)</t>
    </r>
  </si>
  <si>
    <r>
      <rPr>
        <b/>
        <sz val="11"/>
        <color rgb="FF000000"/>
        <rFont val="Arial"/>
        <family val="2"/>
      </rPr>
      <t>II.</t>
    </r>
    <r>
      <rPr>
        <sz val="11"/>
        <color rgb="FF000000"/>
        <rFont val="Arial"/>
        <family val="2"/>
      </rPr>
      <t xml:space="preserve"> Precio unitario mermelada de higo – Mercado minorista (almacenes y pequeños supermercados)</t>
    </r>
  </si>
  <si>
    <r>
      <rPr>
        <b/>
        <sz val="11"/>
        <color rgb="FF000000"/>
        <rFont val="Arial"/>
        <family val="2"/>
      </rPr>
      <t>I.</t>
    </r>
    <r>
      <rPr>
        <sz val="11"/>
        <color rgb="FF000000"/>
        <rFont val="Arial"/>
        <family val="2"/>
      </rPr>
      <t xml:space="preserve"> Arándanos enteros</t>
    </r>
  </si>
  <si>
    <t>PRODUCCIÓN MERMELADA DE ARÁNDANOS</t>
  </si>
  <si>
    <r>
      <rPr>
        <b/>
        <sz val="11"/>
        <color rgb="FF000000"/>
        <rFont val="Arial"/>
        <family val="2"/>
      </rPr>
      <t>I.</t>
    </r>
    <r>
      <rPr>
        <sz val="11"/>
        <color rgb="FF000000"/>
        <rFont val="Arial"/>
        <family val="2"/>
      </rPr>
      <t xml:space="preserve"> Precio unitario mermelada de arándanos – Consumidor final (sujetos indivudualizados)</t>
    </r>
  </si>
  <si>
    <r>
      <rPr>
        <b/>
        <sz val="11"/>
        <color rgb="FF000000"/>
        <rFont val="Arial"/>
        <family val="2"/>
      </rPr>
      <t>II.</t>
    </r>
    <r>
      <rPr>
        <sz val="11"/>
        <color rgb="FF000000"/>
        <rFont val="Arial"/>
        <family val="2"/>
      </rPr>
      <t xml:space="preserve"> Precio unitario mermelada de arándanos – Mercado minorista (almacenes y pequeños supermercados)</t>
    </r>
  </si>
  <si>
    <r>
      <rPr>
        <b/>
        <sz val="11"/>
        <color rgb="FF000000"/>
        <rFont val="Arial"/>
        <family val="2"/>
      </rPr>
      <t>XIII.</t>
    </r>
    <r>
      <rPr>
        <sz val="11"/>
        <color rgb="FF000000"/>
        <rFont val="Arial"/>
        <family val="2"/>
      </rPr>
      <t>Tasa de Seguridad e Higiene (Valor mensual) (solo parte fija)</t>
    </r>
  </si>
  <si>
    <r>
      <rPr>
        <b/>
        <sz val="11"/>
        <color rgb="FF000000"/>
        <rFont val="Arial"/>
        <family val="2"/>
      </rPr>
      <t>I.</t>
    </r>
    <r>
      <rPr>
        <sz val="11"/>
        <color rgb="FF000000"/>
        <rFont val="Arial"/>
        <family val="2"/>
      </rPr>
      <t xml:space="preserve"> Ciruelas enteras</t>
    </r>
  </si>
  <si>
    <r>
      <rPr>
        <b/>
        <sz val="11"/>
        <color rgb="FF000000"/>
        <rFont val="Arial"/>
        <family val="2"/>
      </rPr>
      <t>I.</t>
    </r>
    <r>
      <rPr>
        <sz val="11"/>
        <color rgb="FF000000"/>
        <rFont val="Arial"/>
        <family val="2"/>
      </rPr>
      <t xml:space="preserve"> Precio unitario mermelada de ciruela – Consumidor final (sujetos indivudualizados)</t>
    </r>
  </si>
  <si>
    <r>
      <rPr>
        <b/>
        <sz val="11"/>
        <color rgb="FF000000"/>
        <rFont val="Arial"/>
        <family val="2"/>
      </rPr>
      <t>II.</t>
    </r>
    <r>
      <rPr>
        <sz val="11"/>
        <color rgb="FF000000"/>
        <rFont val="Arial"/>
        <family val="2"/>
      </rPr>
      <t xml:space="preserve"> Precio unitario mermelada de ciruela – Mercado minorista (almacenes y pequeños supermercados)</t>
    </r>
  </si>
  <si>
    <t>Costo de etiquetas</t>
  </si>
  <si>
    <t>DATOS RECABADOS DEL RELEVAMIENTO DEL 26/05/2022 - (El codigo de desbloqueo de celdas es: 1234)</t>
  </si>
  <si>
    <t>Costos del envasado</t>
  </si>
  <si>
    <t>Costo unitario del envasado (1 envase)                                                  (A + B)</t>
  </si>
  <si>
    <t>COSTO UNITARIO DEL PRODUCTO TERMINADO                           (1 ENVASE)              (PRODUCCION + ENVASADO)</t>
  </si>
  <si>
    <t>Costo Unitario del Envasado</t>
  </si>
  <si>
    <t>Costo del Envasado Total Mensual</t>
  </si>
  <si>
    <t>Costo del Producto Terminado Total Mensual              (Produccion + envasado)</t>
  </si>
  <si>
    <r>
      <rPr>
        <b/>
        <u/>
        <sz val="11"/>
        <color rgb="FF000000"/>
        <rFont val="Arial"/>
        <family val="2"/>
      </rPr>
      <t>Precio de venta:</t>
    </r>
    <r>
      <rPr>
        <sz val="11"/>
        <color rgb="FF000000"/>
        <rFont val="Arial"/>
        <family val="2"/>
      </rPr>
      <t xml:space="preserve"> Se aclara tanto el precio a mayoristas como a minoristas</t>
    </r>
  </si>
  <si>
    <r>
      <rPr>
        <b/>
        <u/>
        <sz val="11"/>
        <color rgb="FF000000"/>
        <rFont val="Arial"/>
        <family val="2"/>
      </rPr>
      <t>La cantidad mensual producida de cada sabor</t>
    </r>
    <r>
      <rPr>
        <sz val="11"/>
        <color rgb="FF000000"/>
        <rFont val="Arial"/>
        <family val="2"/>
      </rPr>
      <t xml:space="preserve"> se encuentra en la Celda D9 de la hoja del sabor en cuestion</t>
    </r>
  </si>
  <si>
    <t>CUADRO DE INFORMACION NECESARIA PARA EL ANALISIS DE CONTRIBUCION MARGINAL</t>
  </si>
  <si>
    <t>TOTAL MENSUAL</t>
  </si>
  <si>
    <r>
      <rPr>
        <b/>
        <sz val="11"/>
        <color rgb="FF000000"/>
        <rFont val="Arial"/>
        <family val="2"/>
      </rPr>
      <t>Q1.</t>
    </r>
    <r>
      <rPr>
        <sz val="11"/>
        <color rgb="FF000000"/>
        <rFont val="Arial"/>
        <family val="2"/>
      </rPr>
      <t xml:space="preserve"> Cantidad mensual producida afectada al </t>
    </r>
    <r>
      <rPr>
        <u/>
        <sz val="11"/>
        <color rgb="FF000000"/>
        <rFont val="Arial"/>
        <family val="2"/>
      </rPr>
      <t>mercado minorista</t>
    </r>
    <r>
      <rPr>
        <sz val="11"/>
        <color rgb="FF000000"/>
        <rFont val="Arial"/>
        <family val="2"/>
      </rPr>
      <t xml:space="preserve"> - 30%  (en envases)</t>
    </r>
  </si>
  <si>
    <r>
      <rPr>
        <b/>
        <sz val="11"/>
        <color rgb="FF000000"/>
        <rFont val="Arial"/>
        <family val="2"/>
      </rPr>
      <t>Q2.</t>
    </r>
    <r>
      <rPr>
        <sz val="11"/>
        <color rgb="FF000000"/>
        <rFont val="Arial"/>
        <family val="2"/>
      </rPr>
      <t xml:space="preserve"> Cantidad mensual producida afectada al </t>
    </r>
    <r>
      <rPr>
        <u/>
        <sz val="11"/>
        <color rgb="FF000000"/>
        <rFont val="Arial"/>
        <family val="2"/>
      </rPr>
      <t>consumidor final</t>
    </r>
    <r>
      <rPr>
        <sz val="11"/>
        <color rgb="FF000000"/>
        <rFont val="Arial"/>
        <family val="2"/>
      </rPr>
      <t xml:space="preserve"> - 70% (en envases)</t>
    </r>
  </si>
  <si>
    <r>
      <rPr>
        <b/>
        <sz val="11"/>
        <color rgb="FF000000"/>
        <rFont val="Arial"/>
        <family val="2"/>
      </rPr>
      <t>P1.</t>
    </r>
    <r>
      <rPr>
        <sz val="11"/>
        <color rgb="FF000000"/>
        <rFont val="Arial"/>
        <family val="2"/>
      </rPr>
      <t xml:space="preserve"> Precio de Venta a Mercado Minorista</t>
    </r>
  </si>
  <si>
    <r>
      <rPr>
        <b/>
        <sz val="11"/>
        <color rgb="FF000000"/>
        <rFont val="Arial"/>
        <family val="2"/>
      </rPr>
      <t>P2.</t>
    </r>
    <r>
      <rPr>
        <sz val="11"/>
        <color rgb="FF000000"/>
        <rFont val="Arial"/>
        <family val="2"/>
      </rPr>
      <t xml:space="preserve"> Precio de Venta a Consumidor Final</t>
    </r>
  </si>
  <si>
    <r>
      <rPr>
        <b/>
        <sz val="11"/>
        <color rgb="FF000000"/>
        <rFont val="Arial"/>
        <family val="2"/>
      </rPr>
      <t xml:space="preserve">CVU. </t>
    </r>
    <r>
      <rPr>
        <sz val="11"/>
        <color rgb="FF000000"/>
        <rFont val="Arial"/>
        <family val="2"/>
      </rPr>
      <t>Costo Variable Unitario</t>
    </r>
  </si>
  <si>
    <r>
      <rPr>
        <b/>
        <sz val="11"/>
        <color rgb="FF000000"/>
        <rFont val="Arial"/>
        <family val="2"/>
      </rPr>
      <t xml:space="preserve">CFU. </t>
    </r>
    <r>
      <rPr>
        <sz val="11"/>
        <color rgb="FF000000"/>
        <rFont val="Arial"/>
        <family val="2"/>
      </rPr>
      <t>Costo Fijo Unitario</t>
    </r>
  </si>
  <si>
    <r>
      <rPr>
        <b/>
        <sz val="11"/>
        <color rgb="FF000000"/>
        <rFont val="Arial"/>
        <family val="2"/>
      </rPr>
      <t xml:space="preserve">Qº. </t>
    </r>
    <r>
      <rPr>
        <sz val="11"/>
        <color rgb="FF000000"/>
        <rFont val="Arial"/>
        <family val="2"/>
      </rPr>
      <t>Cantidad mensual producida (en envases)</t>
    </r>
  </si>
  <si>
    <t>CM. Cont Mg (Mensual)            (V - CV)</t>
  </si>
  <si>
    <t>U. Utiidad Total    (Mensual)                         (CM - CF)</t>
  </si>
  <si>
    <r>
      <rPr>
        <b/>
        <sz val="11"/>
        <color rgb="FF000000"/>
        <rFont val="Arial"/>
        <family val="2"/>
      </rPr>
      <t>V.</t>
    </r>
    <r>
      <rPr>
        <sz val="11"/>
        <color rgb="FF000000"/>
        <rFont val="Arial"/>
        <family val="2"/>
      </rPr>
      <t xml:space="preserve"> </t>
    </r>
    <r>
      <rPr>
        <b/>
        <sz val="11"/>
        <color rgb="FF000000"/>
        <rFont val="Arial"/>
        <family val="2"/>
      </rPr>
      <t xml:space="preserve">Ventas Mensuales </t>
    </r>
    <r>
      <rPr>
        <sz val="11"/>
        <color rgb="FF000000"/>
        <rFont val="Arial"/>
        <family val="2"/>
      </rPr>
      <t xml:space="preserve">          </t>
    </r>
    <r>
      <rPr>
        <b/>
        <sz val="11"/>
        <color rgb="FF000000"/>
        <rFont val="Arial"/>
        <family val="2"/>
      </rPr>
      <t>(P1 x Q1 + P2 x Q2)</t>
    </r>
  </si>
  <si>
    <t>Los sabores que arrojan una contribucion marginal negativa como los de frutilla, frambuesa y arandanos no se los recomienda producir en materia de costos, pero por factores de mercado o marketing esta opinion puede variar ya que se enfoca a la produccion desde otro punto de vista</t>
  </si>
  <si>
    <t>Contribucion marginal unitaria (Cont Mg uni)</t>
  </si>
  <si>
    <t>La Cont Mg uni es el margen de utilidad que absorbe los costos fijos. Ya que, al Pvta al restarle el Cvuni queda un cierto margen de dinero, con el que se van a cubrir los costos fijos</t>
  </si>
  <si>
    <r>
      <rPr>
        <b/>
        <sz val="11"/>
        <color rgb="FF000000"/>
        <rFont val="Arial"/>
        <family val="2"/>
      </rPr>
      <t>W.</t>
    </r>
    <r>
      <rPr>
        <sz val="11"/>
        <color rgb="FF000000"/>
        <rFont val="Arial"/>
        <family val="2"/>
      </rPr>
      <t xml:space="preserve"> </t>
    </r>
    <r>
      <rPr>
        <b/>
        <sz val="11"/>
        <color rgb="FF000000"/>
        <rFont val="Arial"/>
        <family val="2"/>
      </rPr>
      <t xml:space="preserve">Beneficio mensual unitario </t>
    </r>
    <r>
      <rPr>
        <sz val="11"/>
        <color rgb="FF000000"/>
        <rFont val="Arial"/>
        <family val="2"/>
      </rPr>
      <t xml:space="preserve">                                                                                                               </t>
    </r>
    <r>
      <rPr>
        <b/>
        <sz val="11"/>
        <color rgb="FF000000"/>
        <rFont val="Arial"/>
        <family val="2"/>
      </rPr>
      <t>(R / K)</t>
    </r>
  </si>
  <si>
    <r>
      <t xml:space="preserve">Z. Ventas Mensuales – Promediando un 70% destinado a consumidores finales y un 30% a mercado minorista         </t>
    </r>
    <r>
      <rPr>
        <b/>
        <sz val="11"/>
        <color rgb="FFFFC000"/>
        <rFont val="Arial"/>
        <family val="2"/>
      </rPr>
      <t>.</t>
    </r>
    <r>
      <rPr>
        <b/>
        <sz val="11"/>
        <color rgb="FF000000"/>
        <rFont val="Arial"/>
        <family val="2"/>
      </rPr>
      <t xml:space="preserve">                                                                                                                                                             (I x B + II x A)</t>
    </r>
  </si>
  <si>
    <t>Analisis bajo el supuesto de que se vende todo lo que se produce, puesto que esta es politica de produccion de la empresaria</t>
  </si>
  <si>
    <t>T. Costo del Producto Fabricado Total Mensual                                                (Producto terminado + comercializacion)</t>
  </si>
  <si>
    <t>1. DETERMINACION DEL COSTO UNITARIO DEL SABOR MANZANA</t>
  </si>
  <si>
    <t>2. DETERMINACION DEL COSTO UNITARIO DEL SABOR DURAZNO</t>
  </si>
  <si>
    <t>3. DETERMINACION DEL COSTO UNITARIO DEL SABOR PERA</t>
  </si>
  <si>
    <t>4. DETERMINACION DEL COSTO UNITARIO DEL SABOR FRUTILLA</t>
  </si>
  <si>
    <t>5. DETERMINACION DEL COSTO UNITARIO DEL SABOR FRAMBUESA</t>
  </si>
  <si>
    <t>6. DETERMINACION DEL COSTO UNITARIO DEL SABOR HIGO</t>
  </si>
  <si>
    <t>7. DETERMINACION DEL COSTO UNITARIO DEL SABOR ARÁNDANOS</t>
  </si>
  <si>
    <t>8. DETERMINACION DEL COSTO UNITARIO DEL SABOR CIRUELA</t>
  </si>
  <si>
    <t>Cocciones Mensuales</t>
  </si>
  <si>
    <t>Envases mensuales (frascos de 450 gr)</t>
  </si>
  <si>
    <t xml:space="preserve">D. Produccón mensual (en unidades) del total de los sabores                                                    </t>
  </si>
  <si>
    <t>E. Producción mensual (en unidades) del sabor manzana</t>
  </si>
  <si>
    <t>E. Producción mensual (en unidades) del sabor durazno</t>
  </si>
  <si>
    <t>G. Costo Unitario Carga Fabril (1 envase)                                                (C / D)</t>
  </si>
  <si>
    <t>F. Carga fabril Total Mensual del sabor manzana (256 envases)          (E x G)</t>
  </si>
  <si>
    <t>F. Carga fabril Total Mensual del sabor durazno (200 envases)           (E x G)</t>
  </si>
  <si>
    <t>E. Producción mensual (en unidades) del sabor pera</t>
  </si>
  <si>
    <t>F. Carga fabril Total Mensual del sabor pera (256 envases)                 (E x G)</t>
  </si>
  <si>
    <t>E. Producción mensual (en unidades) del sabor frutilla</t>
  </si>
  <si>
    <t>G. Costo Unitario Carga Fabril (1 envase)                                                 (C / D)</t>
  </si>
  <si>
    <t>F. Carga fabril Total Mensual del sabor frutilla (64 envases)                (E x G)</t>
  </si>
  <si>
    <t>E. Producción mensual (en unidades) del sabor frambuesa</t>
  </si>
  <si>
    <t>F. Carga fabril Total Mensual del sabor frambuesa (62 envases)          (E x G)</t>
  </si>
  <si>
    <t>E. Producción mensual (en unidades) del sabor higo</t>
  </si>
  <si>
    <t>F. Carga fabril Total Mensual del sabor higo (120 envases)                  (E x G)</t>
  </si>
  <si>
    <t>E. Producción mensual (en unidades) del sabor arándanos</t>
  </si>
  <si>
    <t>F. Carga fabril Total Mensual del sabor arándanos (60 envases)         (E x G)</t>
  </si>
  <si>
    <t>E. Producción mensual (en unidades) del sabor ciruela</t>
  </si>
  <si>
    <t>F. Carga fabril Total Mensual del sabor ciruela (144 envases)             (E x G)</t>
  </si>
  <si>
    <r>
      <rPr>
        <b/>
        <sz val="11"/>
        <color rgb="FF000000"/>
        <rFont val="Arial"/>
        <family val="2"/>
      </rPr>
      <t>CF.</t>
    </r>
    <r>
      <rPr>
        <sz val="11"/>
        <color rgb="FF000000"/>
        <rFont val="Arial"/>
        <family val="2"/>
      </rPr>
      <t xml:space="preserve"> </t>
    </r>
    <r>
      <rPr>
        <b/>
        <sz val="11"/>
        <color rgb="FF000000"/>
        <rFont val="Arial"/>
        <family val="2"/>
      </rPr>
      <t>Costo Fijo Total (Mensual)</t>
    </r>
    <r>
      <rPr>
        <sz val="11"/>
        <color rgb="FF000000"/>
        <rFont val="Arial"/>
        <family val="2"/>
      </rPr>
      <t xml:space="preserve">                              </t>
    </r>
    <r>
      <rPr>
        <b/>
        <sz val="11"/>
        <color rgb="FF000000"/>
        <rFont val="Arial"/>
        <family val="2"/>
      </rPr>
      <t>(CFU x Qº)                         (Cfabril + comercialización)</t>
    </r>
  </si>
  <si>
    <t>Como podemos ver el sabor que mejor cubre los costos fijos es la mermelada de pera, dado que su contribucion marginal es mayor con respecto a los demas sabores. En base a lo mencionado y en terminos netamente de costos, la mermelada de pera es la que se recomienda producir en mayor proporcion.</t>
  </si>
  <si>
    <t>Produccion mensual</t>
  </si>
  <si>
    <t>Produccion entregada en cada reparto</t>
  </si>
  <si>
    <t>Hs diarias trabajadas en cada jornada de reparto</t>
  </si>
  <si>
    <t>B. Amortización mensual del utilitario (rodado) utilizado en el reparto de productos – Afectado a la producción de mermeladas</t>
  </si>
  <si>
    <r>
      <t xml:space="preserve">D. Costo total mensual de comercialización afectado de producción de mermeladas                                                                        </t>
    </r>
    <r>
      <rPr>
        <b/>
        <sz val="11"/>
        <color theme="0"/>
        <rFont val="Arial"/>
        <family val="2"/>
      </rPr>
      <t xml:space="preserve">.  </t>
    </r>
    <r>
      <rPr>
        <b/>
        <sz val="11"/>
        <color rgb="FF000000"/>
        <rFont val="Arial"/>
        <family val="2"/>
      </rPr>
      <t xml:space="preserve">                                                                                                                 (A + B + C)</t>
    </r>
  </si>
  <si>
    <t>F. Producción mensual (en unidades) del sabor manzana</t>
  </si>
  <si>
    <t>El valor de dicho componente monetario es el mismo al del costo de oportunidad de MO, dado que cuenta con igual tarifa convenio, incidencia de cargas sociales y relacion de aprovechamiento. Por eso el valor sale de la celda D33</t>
  </si>
  <si>
    <t>F. Producción mensual (en unidades) del sabor durazno</t>
  </si>
  <si>
    <t>F. Producción mensual (en unidades) del sabor pera</t>
  </si>
  <si>
    <t>F. Producción mensual (en unidades) del sabor frutilla</t>
  </si>
  <si>
    <t>F. Producción mensual (en unidades) del sabor frambuesa</t>
  </si>
  <si>
    <t>F. Producción mensual (en unidades) del sabor higo</t>
  </si>
  <si>
    <t>F. Producción mensual (en unidades) del sabor arándanos</t>
  </si>
  <si>
    <t>F. Producción mensual (en unidades) del sabor ciruela</t>
  </si>
  <si>
    <t>Etiquetas por cada envase de 450gr</t>
  </si>
  <si>
    <t>3) Costo de oportunidads el tiempo destinado al reparto de la producción de mermeladas</t>
  </si>
  <si>
    <t>Los importes estan volcados en la planilla de determinacon de costo unitario de cada sabor</t>
  </si>
  <si>
    <t>COSTO DEL ENVASADO</t>
  </si>
  <si>
    <t>Si esta en relacion de dependencia, introducir en la celda D54 un = y luego cliquear el valor correspondiente de las celdas G39 a G46 (según categoria monotributo) de la hoja de amortizaciones y monotributo</t>
  </si>
  <si>
    <t>Si no esta en Relacion de dependencia, introducir "0" en la Celda D54</t>
  </si>
  <si>
    <t xml:space="preserve">E. Producción mensual (en unidades) del total de los sabores                                                    </t>
  </si>
  <si>
    <r>
      <rPr>
        <b/>
        <sz val="11"/>
        <color rgb="FF000000"/>
        <rFont val="Arial"/>
        <family val="2"/>
      </rPr>
      <t>V.</t>
    </r>
    <r>
      <rPr>
        <sz val="11"/>
        <color rgb="FF000000"/>
        <rFont val="Arial"/>
        <family val="2"/>
      </rPr>
      <t xml:space="preserve"> Total Luz, gas y agua correspondiente a la productora de mermeladas                                     </t>
    </r>
    <r>
      <rPr>
        <sz val="11"/>
        <color theme="0"/>
        <rFont val="Arial"/>
        <family val="2"/>
      </rPr>
      <t xml:space="preserve">. </t>
    </r>
    <r>
      <rPr>
        <sz val="11"/>
        <color rgb="FF000000"/>
        <rFont val="Arial"/>
        <family val="2"/>
      </rPr>
      <t xml:space="preserve">                                                                                                                    </t>
    </r>
    <r>
      <rPr>
        <b/>
        <sz val="11"/>
        <color rgb="FF000000"/>
        <rFont val="Arial"/>
        <family val="2"/>
      </rPr>
      <t>(I + II + III) / IV</t>
    </r>
  </si>
  <si>
    <r>
      <rPr>
        <b/>
        <sz val="11"/>
        <color rgb="FF000000"/>
        <rFont val="Arial"/>
        <family val="2"/>
      </rPr>
      <t>CV.</t>
    </r>
    <r>
      <rPr>
        <sz val="11"/>
        <color rgb="FF000000"/>
        <rFont val="Arial"/>
        <family val="2"/>
      </rPr>
      <t xml:space="preserve"> </t>
    </r>
    <r>
      <rPr>
        <b/>
        <sz val="11"/>
        <color rgb="FF000000"/>
        <rFont val="Arial"/>
        <family val="2"/>
      </rPr>
      <t>Costo Variable Mensua</t>
    </r>
    <r>
      <rPr>
        <sz val="11"/>
        <color rgb="FF000000"/>
        <rFont val="Arial"/>
        <family val="2"/>
      </rPr>
      <t xml:space="preserve">l                                            </t>
    </r>
    <r>
      <rPr>
        <b/>
        <sz val="11"/>
        <color rgb="FF000000"/>
        <rFont val="Arial"/>
        <family val="2"/>
      </rPr>
      <t>(CVU x Qº)</t>
    </r>
  </si>
  <si>
    <t xml:space="preserve">
Los desperdicios de cada fruta a la hora del lavado pelado y corte de frutas (etapa 1) como al colocar el producto en el recipiente (etapa 4) fueron informados por la propietaria de producción</t>
  </si>
  <si>
    <t xml:space="preserve">Las hs mensuales son 80 debido a que en las 4 horas diarias que permanece en la fábrica, no solo se enfoca en la producción, sino que realiza otras actividades como la limpieza y orden del lugar, envasado de producción que quedo del día anterior, preparación de artefactos para el día siguiente, refrigerio y tareas administrativas. Esto mencionado se debe a que el proceso productivo no requiere una atención constante del operario, dado que cuando la pulpa esta en hervor solo se requiere de tareas de control y removimiento cada 15 minutos.
En el caso excepcional de que una jornada permanezca mas de 4 horas en la fabrica por demora en una de las cocciones, ese tiempo será compensado al día siguiente permaneciendo menos cantidad de tiempo en el establecimiento, llegando a un promedio diario de 4 horas trabajadas.
</t>
  </si>
  <si>
    <t xml:space="preserve">A. Combustible correspondiente a la distribución del producto (computado a prod mermeladas)                                                                                            (I x II x III x IV)            </t>
  </si>
  <si>
    <t>H. Costo unitario de comercialización (1 envase)                                     (D / E)</t>
  </si>
  <si>
    <t>G. Costo total mensual de comercializacion afectado al sabor manzana                  (256 envases)                                                                                                 (F x H)</t>
  </si>
  <si>
    <t>COSTO UNITARIO DEL PRODUCTO FABRICADO                               (1 ENVASE)                                       (Producto Terminado + Comercializacion)</t>
  </si>
  <si>
    <t>G. Costo total mensual de comercializacion afectado al sabor durazno                  (200 envases)                                                                                                 (F x H)</t>
  </si>
  <si>
    <t>G. Costo total mensual de comercializacion afectado al sabor pera                                (256 envases)                                                                                                (F x H)</t>
  </si>
  <si>
    <t>G. Costo total mensual de comercializacion afectado al sabor frutilla                        (64 envases)                                                                                                   (F x H)</t>
  </si>
  <si>
    <t>G. Costo total mensual de comercializacion afectado al sabor frambuesa                  (62 envases)                                                                                                   (F x H)</t>
  </si>
  <si>
    <t>G. Costo total mensual de comercializacion afectado al sabor higo                         (120 envases)                                                                                                 (F x H)</t>
  </si>
  <si>
    <t>G. Costo total mensual de comercializacion afectado al sabor arándanos                  (60 envases)                                                                                                   (F x H)</t>
  </si>
  <si>
    <t>G. Costo total mensual de comercializacion afectado al sabor ciruela                     (144 envases)                                                                                                 (F x H)</t>
  </si>
  <si>
    <t>H. Costo unitario de comercialización (1 envase)                                   (D / E)</t>
  </si>
  <si>
    <r>
      <rPr>
        <b/>
        <sz val="11"/>
        <color rgb="FF000000"/>
        <rFont val="Arial"/>
        <family val="2"/>
      </rPr>
      <t>II. Componente monetario</t>
    </r>
    <r>
      <rPr>
        <sz val="11"/>
        <color rgb="FF000000"/>
        <rFont val="Arial"/>
        <family val="2"/>
      </rPr>
      <t xml:space="preserve">                  (Idem Cto Op MO)                    </t>
    </r>
    <r>
      <rPr>
        <b/>
        <sz val="11"/>
        <color rgb="FF000000"/>
        <rFont val="Arial"/>
        <family val="2"/>
      </rPr>
      <t>A x (1 + B) x C</t>
    </r>
  </si>
  <si>
    <r>
      <rPr>
        <b/>
        <sz val="11"/>
        <color rgb="FF000000"/>
        <rFont val="Arial"/>
        <family val="2"/>
      </rPr>
      <t>II. Componente monetario</t>
    </r>
    <r>
      <rPr>
        <sz val="11"/>
        <color rgb="FF000000"/>
        <rFont val="Arial"/>
        <family val="2"/>
      </rPr>
      <t xml:space="preserve">                  (Idem Cto Op MO)                     </t>
    </r>
    <r>
      <rPr>
        <b/>
        <sz val="11"/>
        <color rgb="FF000000"/>
        <rFont val="Arial"/>
        <family val="2"/>
      </rPr>
      <t>A x (1 + B) x C</t>
    </r>
  </si>
  <si>
    <r>
      <t xml:space="preserve">C. Costo de oportunidad mensual correspondiente al tiempo destinado al reparto de la producción de mermeladas                                                                                           </t>
    </r>
    <r>
      <rPr>
        <b/>
        <sz val="11"/>
        <color theme="0" tint="-0.249977111117893"/>
        <rFont val="Arial"/>
        <family val="2"/>
      </rPr>
      <t>.</t>
    </r>
    <r>
      <rPr>
        <b/>
        <sz val="11"/>
        <color theme="0"/>
        <rFont val="Arial"/>
        <family val="2"/>
      </rPr>
      <t xml:space="preserve"> </t>
    </r>
    <r>
      <rPr>
        <b/>
        <sz val="11"/>
        <color rgb="FF000000"/>
        <rFont val="Arial"/>
        <family val="2"/>
      </rPr>
      <t xml:space="preserve">                                 (Comp fisico x Comp monetario)                              (I x II)</t>
    </r>
  </si>
  <si>
    <t>Horas trabajadas durante una jornada de reparto</t>
  </si>
  <si>
    <t>Hs mensuales trabajadas en torno al reparto</t>
  </si>
  <si>
    <t>Horas trabajadas durante un mes de reparto</t>
  </si>
  <si>
    <r>
      <rPr>
        <b/>
        <sz val="11"/>
        <color rgb="FF000000"/>
        <rFont val="Arial"/>
        <family val="2"/>
      </rPr>
      <t>I. Componente fisico:</t>
    </r>
    <r>
      <rPr>
        <sz val="11"/>
        <color rgb="FF000000"/>
        <rFont val="Arial"/>
        <family val="2"/>
      </rPr>
      <t xml:space="preserve"> Tiempo mensual destinado al reparto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</si>
</sst>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 %"/>
    <numFmt numFmtId="165" formatCode="[$$-2C0A]#,##0.00;[Red]\([$$-2C0A]#,##0.00\)"/>
    <numFmt numFmtId="166" formatCode="[$ $]#,##0.00"/>
    <numFmt numFmtId="167" formatCode="[$$-2C0A]#,##0.00;\([$$-2C0A]#,##0.00\)"/>
    <numFmt numFmtId="168" formatCode="[$$-2C0A]\ #,##0.00"/>
    <numFmt numFmtId="169" formatCode="[$$-2C0A]\ #,##0.00;[Red][$$-2C0A]\ \-#,##0.00"/>
    <numFmt numFmtId="170" formatCode="0.0000"/>
    <numFmt numFmtId="171" formatCode="#,##0.00\ &quot;€&quot;"/>
  </numFmts>
  <fonts count="27" x14ac:knownFonts="1">
    <font>
      <sz val="10"/>
      <color rgb="FF000000"/>
      <name val="Arial"/>
      <charset val="1"/>
    </font>
    <font>
      <b/>
      <sz val="10"/>
      <color rgb="FF000000"/>
      <name val="Arial"/>
      <family val="2"/>
    </font>
    <font>
      <b/>
      <sz val="10"/>
      <color rgb="FF000000"/>
      <name val="Arial"/>
      <family val="2"/>
      <charset val="1"/>
    </font>
    <font>
      <sz val="10"/>
      <color rgb="FF000000"/>
      <name val="Arial"/>
      <family val="2"/>
      <charset val="1"/>
    </font>
    <font>
      <sz val="11"/>
      <color rgb="FF000000"/>
      <name val="Arial"/>
      <family val="2"/>
      <charset val="1"/>
    </font>
    <font>
      <b/>
      <sz val="10"/>
      <color rgb="FF000000"/>
      <name val="Arial"/>
      <family val="2"/>
    </font>
    <font>
      <sz val="10"/>
      <color rgb="FF000000"/>
      <name val="Arial"/>
      <family val="2"/>
    </font>
    <font>
      <sz val="9"/>
      <color indexed="81"/>
      <name val="Tahoma"/>
      <family val="2"/>
    </font>
    <font>
      <b/>
      <sz val="9"/>
      <color indexed="81"/>
      <name val="Tahoma"/>
      <family val="2"/>
    </font>
    <font>
      <b/>
      <sz val="11"/>
      <color rgb="FF000000"/>
      <name val="Arial"/>
      <family val="2"/>
    </font>
    <font>
      <sz val="11"/>
      <color rgb="FF000000"/>
      <name val="Arial"/>
      <family val="2"/>
    </font>
    <font>
      <b/>
      <u/>
      <sz val="11"/>
      <color rgb="FF000000"/>
      <name val="Arial"/>
      <family val="2"/>
    </font>
    <font>
      <b/>
      <sz val="11"/>
      <color rgb="FF000000"/>
      <name val="Arial"/>
      <family val="2"/>
      <charset val="1"/>
    </font>
    <font>
      <u/>
      <sz val="11"/>
      <color rgb="FF000000"/>
      <name val="Arial"/>
      <family val="2"/>
    </font>
    <font>
      <sz val="10"/>
      <color rgb="FF000000"/>
      <name val="Arial"/>
      <family val="2"/>
    </font>
    <font>
      <b/>
      <sz val="11"/>
      <color theme="1"/>
      <name val="Calibri"/>
      <family val="2"/>
      <scheme val="minor"/>
    </font>
    <font>
      <b/>
      <sz val="11"/>
      <color theme="0" tint="-0.249977111117893"/>
      <name val="Arial"/>
      <family val="2"/>
    </font>
    <font>
      <sz val="10"/>
      <name val="Arial"/>
      <family val="2"/>
    </font>
    <font>
      <sz val="11"/>
      <color theme="0" tint="-0.249977111117893"/>
      <name val="Arial"/>
      <family val="2"/>
    </font>
    <font>
      <b/>
      <sz val="11"/>
      <color rgb="FFFFC000"/>
      <name val="Arial"/>
      <family val="2"/>
    </font>
    <font>
      <sz val="9"/>
      <color indexed="81"/>
      <name val="Tahoma"/>
      <charset val="1"/>
    </font>
    <font>
      <b/>
      <sz val="9"/>
      <color indexed="81"/>
      <name val="Tahoma"/>
      <charset val="1"/>
    </font>
    <font>
      <b/>
      <sz val="11"/>
      <color theme="0"/>
      <name val="Arial"/>
      <family val="2"/>
    </font>
    <font>
      <sz val="11"/>
      <color theme="0"/>
      <name val="Arial"/>
      <family val="2"/>
    </font>
    <font>
      <sz val="12"/>
      <color indexed="81"/>
      <name val="Tahoma"/>
      <family val="2"/>
    </font>
    <font>
      <u/>
      <sz val="12"/>
      <color indexed="81"/>
      <name val="Tahoma"/>
      <family val="2"/>
    </font>
    <font>
      <sz val="10"/>
      <color indexed="81"/>
      <name val="Tahoma"/>
      <family val="2"/>
    </font>
  </fonts>
  <fills count="56">
    <fill>
      <patternFill patternType="none"/>
    </fill>
    <fill>
      <patternFill patternType="gray125"/>
    </fill>
    <fill>
      <patternFill patternType="solid">
        <fgColor rgb="FFFFFFFF"/>
        <bgColor rgb="FFFFFFCC"/>
      </patternFill>
    </fill>
    <fill>
      <patternFill patternType="solid">
        <fgColor theme="0" tint="-0.34998626667073579"/>
        <bgColor rgb="FFA6A6A6"/>
      </patternFill>
    </fill>
    <fill>
      <patternFill patternType="solid">
        <fgColor theme="0" tint="-0.34998626667073579"/>
        <bgColor rgb="FFBFBFBF"/>
      </patternFill>
    </fill>
    <fill>
      <patternFill patternType="solid">
        <fgColor theme="8" tint="0.59999389629810485"/>
        <bgColor rgb="FFFF860D"/>
      </patternFill>
    </fill>
    <fill>
      <patternFill patternType="solid">
        <fgColor theme="0"/>
        <bgColor rgb="FFBFBFBF"/>
      </patternFill>
    </fill>
    <fill>
      <patternFill patternType="solid">
        <fgColor theme="0"/>
        <bgColor indexed="64"/>
      </patternFill>
    </fill>
    <fill>
      <patternFill patternType="solid">
        <fgColor theme="0"/>
        <bgColor rgb="FFFF860D"/>
      </patternFill>
    </fill>
    <fill>
      <patternFill patternType="solid">
        <fgColor theme="0"/>
        <bgColor rgb="FFFF8000"/>
      </patternFill>
    </fill>
    <fill>
      <patternFill patternType="solid">
        <fgColor theme="0"/>
        <bgColor rgb="FFFFFFCC"/>
      </patternFill>
    </fill>
    <fill>
      <patternFill patternType="solid">
        <fgColor rgb="FF92D050"/>
        <bgColor rgb="FF00B050"/>
      </patternFill>
    </fill>
    <fill>
      <patternFill patternType="solid">
        <fgColor rgb="FF92D050"/>
        <bgColor rgb="FF34A853"/>
      </patternFill>
    </fill>
    <fill>
      <patternFill patternType="solid">
        <fgColor rgb="FF92D050"/>
        <bgColor indexed="64"/>
      </patternFill>
    </fill>
    <fill>
      <patternFill patternType="solid">
        <fgColor rgb="FF92D050"/>
        <bgColor rgb="FFAFD095"/>
      </patternFill>
    </fill>
    <fill>
      <patternFill patternType="solid">
        <fgColor theme="7"/>
        <bgColor rgb="FFFFBF00"/>
      </patternFill>
    </fill>
    <fill>
      <patternFill patternType="solid">
        <fgColor theme="7"/>
        <bgColor rgb="FFFBBC04"/>
      </patternFill>
    </fill>
    <fill>
      <patternFill patternType="solid">
        <fgColor theme="7"/>
        <bgColor rgb="FFBFBFBF"/>
      </patternFill>
    </fill>
    <fill>
      <patternFill patternType="solid">
        <fgColor theme="4" tint="0.59999389629810485"/>
        <bgColor indexed="64"/>
      </patternFill>
    </fill>
    <fill>
      <patternFill patternType="solid">
        <fgColor theme="0"/>
        <bgColor rgb="FFA6A6A6"/>
      </patternFill>
    </fill>
    <fill>
      <patternFill patternType="solid">
        <fgColor theme="0" tint="-0.34998626667073579"/>
        <bgColor indexed="64"/>
      </patternFill>
    </fill>
    <fill>
      <patternFill patternType="solid">
        <fgColor theme="8" tint="0.39997558519241921"/>
        <bgColor rgb="FFFFFFCC"/>
      </patternFill>
    </fill>
    <fill>
      <patternFill patternType="solid">
        <fgColor theme="8" tint="0.39997558519241921"/>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5" tint="0.39997558519241921"/>
        <bgColor rgb="FFFF860D"/>
      </patternFill>
    </fill>
    <fill>
      <patternFill patternType="solid">
        <fgColor theme="7" tint="0.39997558519241921"/>
        <bgColor rgb="FFFF860D"/>
      </patternFill>
    </fill>
    <fill>
      <patternFill patternType="solid">
        <fgColor theme="7" tint="0.39997558519241921"/>
        <bgColor indexed="64"/>
      </patternFill>
    </fill>
    <fill>
      <patternFill patternType="solid">
        <fgColor theme="5" tint="0.39997558519241921"/>
        <bgColor rgb="FFFFBF00"/>
      </patternFill>
    </fill>
    <fill>
      <patternFill patternType="solid">
        <fgColor theme="0" tint="-0.249977111117893"/>
        <bgColor indexed="64"/>
      </patternFill>
    </fill>
    <fill>
      <patternFill patternType="solid">
        <fgColor theme="0" tint="-0.249977111117893"/>
        <bgColor rgb="FFCCCCCC"/>
      </patternFill>
    </fill>
    <fill>
      <patternFill patternType="solid">
        <fgColor theme="0" tint="-0.249977111117893"/>
        <bgColor rgb="FFFFFFCC"/>
      </patternFill>
    </fill>
    <fill>
      <patternFill patternType="solid">
        <fgColor theme="5" tint="0.39997558519241921"/>
        <bgColor rgb="FFFF8000"/>
      </patternFill>
    </fill>
    <fill>
      <patternFill patternType="solid">
        <fgColor theme="0" tint="-0.249977111117893"/>
        <bgColor rgb="FFBFBFBF"/>
      </patternFill>
    </fill>
    <fill>
      <patternFill patternType="solid">
        <fgColor theme="0" tint="-0.249977111117893"/>
        <bgColor rgb="FF00B050"/>
      </patternFill>
    </fill>
    <fill>
      <patternFill patternType="solid">
        <fgColor theme="0" tint="-0.249977111117893"/>
        <bgColor rgb="FFA6A6A6"/>
      </patternFill>
    </fill>
    <fill>
      <patternFill patternType="solid">
        <fgColor theme="0" tint="-0.249977111117893"/>
        <bgColor rgb="FFB2B2B2"/>
      </patternFill>
    </fill>
    <fill>
      <patternFill patternType="solid">
        <fgColor rgb="FF92D050"/>
        <bgColor rgb="FFCCCCCC"/>
      </patternFill>
    </fill>
    <fill>
      <patternFill patternType="solid">
        <fgColor theme="0"/>
        <bgColor rgb="FF993300"/>
      </patternFill>
    </fill>
    <fill>
      <patternFill patternType="solid">
        <fgColor theme="0"/>
        <bgColor rgb="FFCCCCCC"/>
      </patternFill>
    </fill>
    <fill>
      <patternFill patternType="solid">
        <fgColor theme="0" tint="-0.34998626667073579"/>
        <bgColor rgb="FFCCCCCC"/>
      </patternFill>
    </fill>
    <fill>
      <patternFill patternType="solid">
        <fgColor theme="5" tint="0.39997558519241921"/>
        <bgColor rgb="FFBFBFBF"/>
      </patternFill>
    </fill>
    <fill>
      <patternFill patternType="solid">
        <fgColor theme="0" tint="-0.34998626667073579"/>
        <bgColor rgb="FFAFD095"/>
      </patternFill>
    </fill>
    <fill>
      <patternFill patternType="solid">
        <fgColor theme="0" tint="-0.34998626667073579"/>
        <bgColor rgb="FFB6D7A8"/>
      </patternFill>
    </fill>
    <fill>
      <patternFill patternType="solid">
        <fgColor rgb="FF92D050"/>
        <bgColor rgb="FFFFFFCC"/>
      </patternFill>
    </fill>
    <fill>
      <patternFill patternType="solid">
        <fgColor rgb="FFFFFF00"/>
        <bgColor indexed="64"/>
      </patternFill>
    </fill>
    <fill>
      <patternFill patternType="solid">
        <fgColor rgb="FF92D050"/>
        <bgColor rgb="FFBFBFBF"/>
      </patternFill>
    </fill>
    <fill>
      <patternFill patternType="solid">
        <fgColor theme="0"/>
        <bgColor rgb="FFFFBF00"/>
      </patternFill>
    </fill>
    <fill>
      <patternFill patternType="solid">
        <fgColor theme="0" tint="-0.249977111117893"/>
        <bgColor rgb="FFFFBF00"/>
      </patternFill>
    </fill>
    <fill>
      <patternFill patternType="solid">
        <fgColor rgb="FF92D050"/>
        <bgColor rgb="FFFFBF00"/>
      </patternFill>
    </fill>
    <fill>
      <patternFill patternType="solid">
        <fgColor rgb="FFFFC000"/>
        <bgColor indexed="64"/>
      </patternFill>
    </fill>
    <fill>
      <patternFill patternType="solid">
        <fgColor rgb="FFFFC000"/>
        <bgColor rgb="FFCCCCCC"/>
      </patternFill>
    </fill>
    <fill>
      <patternFill patternType="solid">
        <fgColor theme="7"/>
        <bgColor rgb="FFFFFFCC"/>
      </patternFill>
    </fill>
    <fill>
      <patternFill patternType="solid">
        <fgColor theme="4" tint="0.39997558519241921"/>
        <bgColor indexed="64"/>
      </patternFill>
    </fill>
    <fill>
      <patternFill patternType="solid">
        <fgColor theme="4" tint="0.39997558519241921"/>
        <bgColor rgb="FFFF860D"/>
      </patternFill>
    </fill>
    <fill>
      <gradientFill type="path" left="0.5" right="0.5" top="0.5" bottom="0.5">
        <stop position="0">
          <color theme="0"/>
        </stop>
        <stop position="1">
          <color theme="0" tint="-0.25098422193060094"/>
        </stop>
      </gradientFill>
    </fill>
  </fills>
  <borders count="82">
    <border>
      <left/>
      <right/>
      <top/>
      <bottom/>
      <diagonal/>
    </border>
    <border>
      <left style="medium">
        <color auto="1"/>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medium">
        <color auto="1"/>
      </left>
      <right/>
      <top style="medium">
        <color auto="1"/>
      </top>
      <bottom/>
      <diagonal/>
    </border>
    <border>
      <left style="medium">
        <color auto="1"/>
      </left>
      <right style="medium">
        <color auto="1"/>
      </right>
      <top style="thin">
        <color auto="1"/>
      </top>
      <bottom/>
      <diagonal/>
    </border>
    <border>
      <left style="medium">
        <color auto="1"/>
      </left>
      <right style="thin">
        <color auto="1"/>
      </right>
      <top/>
      <bottom style="medium">
        <color auto="1"/>
      </bottom>
      <diagonal/>
    </border>
    <border>
      <left style="thin">
        <color auto="1"/>
      </left>
      <right/>
      <top/>
      <bottom style="medium">
        <color auto="1"/>
      </bottom>
      <diagonal/>
    </border>
    <border>
      <left style="medium">
        <color auto="1"/>
      </left>
      <right/>
      <top style="thin">
        <color auto="1"/>
      </top>
      <bottom/>
      <diagonal/>
    </border>
    <border>
      <left/>
      <right style="medium">
        <color auto="1"/>
      </right>
      <top style="thin">
        <color auto="1"/>
      </top>
      <bottom style="thin">
        <color auto="1"/>
      </bottom>
      <diagonal/>
    </border>
    <border>
      <left style="thin">
        <color auto="1"/>
      </left>
      <right style="thin">
        <color auto="1"/>
      </right>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hair">
        <color auto="1"/>
      </right>
      <top style="hair">
        <color auto="1"/>
      </top>
      <bottom style="hair">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style="thin">
        <color auto="1"/>
      </top>
      <bottom/>
      <diagonal/>
    </border>
    <border>
      <left style="medium">
        <color auto="1"/>
      </left>
      <right/>
      <top style="thin">
        <color auto="1"/>
      </top>
      <bottom style="medium">
        <color auto="1"/>
      </bottom>
      <diagonal/>
    </border>
    <border>
      <left/>
      <right/>
      <top style="medium">
        <color auto="1"/>
      </top>
      <bottom/>
      <diagonal/>
    </border>
    <border>
      <left/>
      <right style="medium">
        <color auto="1"/>
      </right>
      <top style="medium">
        <color auto="1"/>
      </top>
      <bottom/>
      <diagonal/>
    </border>
    <border>
      <left style="hair">
        <color auto="1"/>
      </left>
      <right style="hair">
        <color auto="1"/>
      </right>
      <top/>
      <bottom/>
      <diagonal/>
    </border>
    <border>
      <left style="medium">
        <color auto="1"/>
      </left>
      <right/>
      <top/>
      <bottom style="medium">
        <color auto="1"/>
      </bottom>
      <diagonal/>
    </border>
    <border>
      <left style="medium">
        <color indexed="64"/>
      </left>
      <right/>
      <top/>
      <bottom style="thin">
        <color auto="1"/>
      </bottom>
      <diagonal/>
    </border>
    <border>
      <left/>
      <right style="medium">
        <color indexed="64"/>
      </right>
      <top/>
      <bottom style="thin">
        <color auto="1"/>
      </bottom>
      <diagonal/>
    </border>
    <border>
      <left/>
      <right style="medium">
        <color indexed="64"/>
      </right>
      <top style="thin">
        <color auto="1"/>
      </top>
      <bottom/>
      <diagonal/>
    </border>
    <border>
      <left style="medium">
        <color indexed="64"/>
      </left>
      <right style="hair">
        <color auto="1"/>
      </right>
      <top/>
      <bottom/>
      <diagonal/>
    </border>
    <border>
      <left style="hair">
        <color auto="1"/>
      </left>
      <right style="medium">
        <color indexed="64"/>
      </right>
      <top/>
      <bottom/>
      <diagonal/>
    </border>
    <border>
      <left/>
      <right style="medium">
        <color indexed="64"/>
      </right>
      <top style="medium">
        <color indexed="64"/>
      </top>
      <bottom style="thin">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thin">
        <color auto="1"/>
      </top>
      <bottom style="thin">
        <color auto="1"/>
      </bottom>
      <diagonal/>
    </border>
    <border>
      <left/>
      <right style="medium">
        <color indexed="64"/>
      </right>
      <top style="thin">
        <color auto="1"/>
      </top>
      <bottom style="medium">
        <color indexed="64"/>
      </bottom>
      <diagonal/>
    </border>
    <border>
      <left/>
      <right/>
      <top style="thin">
        <color auto="1"/>
      </top>
      <bottom style="medium">
        <color auto="1"/>
      </bottom>
      <diagonal/>
    </border>
    <border>
      <left style="thin">
        <color auto="1"/>
      </left>
      <right style="medium">
        <color indexed="64"/>
      </right>
      <top/>
      <bottom style="medium">
        <color indexed="64"/>
      </bottom>
      <diagonal/>
    </border>
    <border>
      <left/>
      <right style="thin">
        <color auto="1"/>
      </right>
      <top/>
      <bottom style="thin">
        <color auto="1"/>
      </bottom>
      <diagonal/>
    </border>
    <border>
      <left/>
      <right style="thin">
        <color auto="1"/>
      </right>
      <top style="medium">
        <color auto="1"/>
      </top>
      <bottom/>
      <diagonal/>
    </border>
    <border>
      <left/>
      <right style="thin">
        <color auto="1"/>
      </right>
      <top style="medium">
        <color auto="1"/>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auto="1"/>
      </right>
      <top/>
      <bottom style="thin">
        <color auto="1"/>
      </bottom>
      <diagonal/>
    </border>
    <border>
      <left style="thin">
        <color auto="1"/>
      </left>
      <right style="medium">
        <color auto="1"/>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auto="1"/>
      </left>
      <right/>
      <top style="medium">
        <color auto="1"/>
      </top>
      <bottom/>
      <diagonal/>
    </border>
    <border>
      <left/>
      <right style="thin">
        <color auto="1"/>
      </right>
      <top/>
      <bottom style="medium">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thin">
        <color auto="1"/>
      </left>
      <right/>
      <top style="medium">
        <color auto="1"/>
      </top>
      <bottom style="medium">
        <color auto="1"/>
      </bottom>
      <diagonal/>
    </border>
  </borders>
  <cellStyleXfs count="2">
    <xf numFmtId="0" fontId="0" fillId="0" borderId="0"/>
    <xf numFmtId="0" fontId="14" fillId="0" borderId="0"/>
  </cellStyleXfs>
  <cellXfs count="1339">
    <xf numFmtId="0" fontId="0" fillId="0" borderId="0" xfId="0"/>
    <xf numFmtId="0" fontId="0" fillId="0" borderId="0" xfId="0" applyFont="1" applyAlignment="1">
      <alignment horizontal="left"/>
    </xf>
    <xf numFmtId="0" fontId="0" fillId="0" borderId="0" xfId="0" applyFont="1"/>
    <xf numFmtId="0" fontId="0" fillId="0" borderId="0" xfId="0" applyFont="1" applyBorder="1" applyAlignment="1">
      <alignment horizontal="left"/>
    </xf>
    <xf numFmtId="2" fontId="0" fillId="0" borderId="6" xfId="0" applyNumberFormat="1" applyBorder="1" applyAlignment="1">
      <alignment horizontal="center"/>
    </xf>
    <xf numFmtId="0" fontId="0" fillId="0" borderId="0" xfId="0" applyAlignment="1">
      <alignment horizontal="center"/>
    </xf>
    <xf numFmtId="0" fontId="0" fillId="0" borderId="6" xfId="0" applyBorder="1"/>
    <xf numFmtId="0" fontId="0" fillId="0" borderId="0" xfId="0" applyFont="1" applyAlignment="1"/>
    <xf numFmtId="0" fontId="0" fillId="0" borderId="8" xfId="0" applyFont="1" applyBorder="1" applyAlignment="1">
      <alignment horizontal="center"/>
    </xf>
    <xf numFmtId="0" fontId="0" fillId="0" borderId="0" xfId="0" applyFont="1" applyAlignment="1">
      <alignment horizontal="center"/>
    </xf>
    <xf numFmtId="0" fontId="0" fillId="0" borderId="0" xfId="0" applyFont="1" applyBorder="1" applyAlignment="1">
      <alignment horizontal="center"/>
    </xf>
    <xf numFmtId="0" fontId="0" fillId="0" borderId="0" xfId="0" applyBorder="1"/>
    <xf numFmtId="0" fontId="0" fillId="2" borderId="0" xfId="0" applyFont="1" applyFill="1" applyAlignment="1"/>
    <xf numFmtId="0" fontId="0" fillId="0" borderId="0" xfId="0" applyFont="1" applyBorder="1" applyAlignment="1"/>
    <xf numFmtId="0" fontId="1" fillId="0" borderId="0" xfId="0" applyFont="1" applyBorder="1" applyAlignment="1">
      <alignment horizontal="center"/>
    </xf>
    <xf numFmtId="0" fontId="0" fillId="0" borderId="0" xfId="0" applyFont="1" applyBorder="1" applyAlignment="1">
      <alignment horizontal="center" wrapText="1"/>
    </xf>
    <xf numFmtId="0" fontId="1" fillId="0" borderId="0" xfId="0" applyFont="1" applyBorder="1" applyAlignment="1"/>
    <xf numFmtId="0" fontId="1" fillId="0" borderId="0" xfId="0" applyFont="1" applyBorder="1" applyAlignment="1">
      <alignment horizontal="center" wrapText="1"/>
    </xf>
    <xf numFmtId="0" fontId="3" fillId="0" borderId="0" xfId="0" applyFont="1" applyBorder="1" applyAlignment="1"/>
    <xf numFmtId="166" fontId="0" fillId="0" borderId="0" xfId="0" applyNumberFormat="1" applyFont="1" applyBorder="1" applyAlignment="1">
      <alignment horizontal="center"/>
    </xf>
    <xf numFmtId="166" fontId="1" fillId="0" borderId="0" xfId="0" applyNumberFormat="1" applyFont="1" applyBorder="1" applyAlignment="1">
      <alignment horizontal="center"/>
    </xf>
    <xf numFmtId="0" fontId="0" fillId="0" borderId="0" xfId="0" applyFont="1" applyBorder="1"/>
    <xf numFmtId="0" fontId="1" fillId="0" borderId="0" xfId="0" applyFont="1" applyBorder="1" applyAlignment="1">
      <alignment vertical="center" wrapText="1"/>
    </xf>
    <xf numFmtId="0" fontId="4"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right"/>
    </xf>
    <xf numFmtId="3" fontId="0" fillId="0" borderId="0" xfId="0" applyNumberFormat="1" applyFont="1" applyBorder="1" applyAlignment="1">
      <alignment horizontal="center"/>
    </xf>
    <xf numFmtId="166" fontId="0" fillId="0" borderId="0" xfId="0" applyNumberFormat="1" applyFont="1" applyBorder="1" applyAlignment="1">
      <alignment horizontal="right"/>
    </xf>
    <xf numFmtId="0" fontId="6" fillId="0" borderId="0" xfId="0" applyFont="1"/>
    <xf numFmtId="0" fontId="0" fillId="0" borderId="8" xfId="0" applyBorder="1"/>
    <xf numFmtId="0" fontId="2" fillId="3" borderId="7" xfId="0" applyFont="1" applyFill="1" applyBorder="1" applyAlignment="1">
      <alignment horizontal="center"/>
    </xf>
    <xf numFmtId="0" fontId="2" fillId="3" borderId="9" xfId="0" applyFont="1" applyFill="1" applyBorder="1" applyAlignment="1">
      <alignment horizontal="center"/>
    </xf>
    <xf numFmtId="0" fontId="0" fillId="3" borderId="10" xfId="0" applyFont="1" applyFill="1" applyBorder="1" applyAlignment="1">
      <alignment horizontal="center"/>
    </xf>
    <xf numFmtId="0" fontId="0" fillId="3" borderId="11" xfId="0" applyFont="1" applyFill="1" applyBorder="1" applyAlignment="1">
      <alignment horizontal="center"/>
    </xf>
    <xf numFmtId="0" fontId="0" fillId="0" borderId="2" xfId="0" applyFont="1" applyBorder="1"/>
    <xf numFmtId="0" fontId="0" fillId="0" borderId="7" xfId="0" applyBorder="1"/>
    <xf numFmtId="0" fontId="0" fillId="0" borderId="52" xfId="0" applyFont="1" applyBorder="1"/>
    <xf numFmtId="168" fontId="0" fillId="0" borderId="0" xfId="0" applyNumberFormat="1" applyFont="1" applyAlignment="1"/>
    <xf numFmtId="0" fontId="0" fillId="0" borderId="7" xfId="0" applyFont="1" applyBorder="1"/>
    <xf numFmtId="0" fontId="0" fillId="0" borderId="0" xfId="0" applyBorder="1"/>
    <xf numFmtId="2" fontId="0" fillId="0" borderId="6" xfId="0" applyNumberFormat="1" applyFont="1" applyBorder="1" applyAlignment="1">
      <alignment horizontal="center"/>
    </xf>
    <xf numFmtId="0" fontId="0" fillId="0" borderId="0" xfId="0" applyFont="1" applyBorder="1" applyAlignment="1">
      <alignment horizontal="center" wrapText="1"/>
    </xf>
    <xf numFmtId="0" fontId="0" fillId="0" borderId="6" xfId="0" applyFont="1" applyBorder="1" applyAlignment="1">
      <alignment horizontal="center"/>
    </xf>
    <xf numFmtId="0" fontId="0" fillId="0" borderId="6" xfId="0" applyFont="1" applyBorder="1" applyAlignment="1">
      <alignment horizontal="left"/>
    </xf>
    <xf numFmtId="0" fontId="0" fillId="0" borderId="6" xfId="0" applyFont="1" applyBorder="1" applyAlignment="1">
      <alignment horizontal="center" wrapText="1"/>
    </xf>
    <xf numFmtId="0" fontId="2" fillId="3" borderId="7"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0" fillId="0" borderId="0" xfId="0" applyFont="1" applyAlignment="1">
      <alignment wrapText="1"/>
    </xf>
    <xf numFmtId="0" fontId="0" fillId="0" borderId="0" xfId="0" applyAlignment="1">
      <alignment wrapText="1"/>
    </xf>
    <xf numFmtId="0" fontId="0" fillId="0" borderId="0" xfId="0" applyAlignment="1"/>
    <xf numFmtId="0" fontId="0"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xf>
    <xf numFmtId="164" fontId="0" fillId="0" borderId="17" xfId="0" applyNumberFormat="1" applyFont="1" applyBorder="1" applyAlignment="1">
      <alignment horizontal="center" vertical="center" wrapText="1"/>
    </xf>
    <xf numFmtId="0" fontId="2" fillId="0" borderId="7" xfId="0" applyFont="1" applyBorder="1" applyAlignment="1">
      <alignment horizontal="center" wrapText="1"/>
    </xf>
    <xf numFmtId="0" fontId="0" fillId="2" borderId="6" xfId="0" applyFont="1" applyFill="1" applyBorder="1" applyAlignment="1">
      <alignment horizontal="center" vertical="center" wrapText="1"/>
    </xf>
    <xf numFmtId="164" fontId="0" fillId="0" borderId="38" xfId="0" applyNumberFormat="1" applyFont="1" applyBorder="1" applyAlignment="1">
      <alignment horizontal="center" vertical="center" wrapText="1"/>
    </xf>
    <xf numFmtId="0" fontId="0" fillId="0" borderId="0" xfId="0" applyAlignment="1">
      <alignment horizontal="center" wrapText="1"/>
    </xf>
    <xf numFmtId="0" fontId="0" fillId="0" borderId="0" xfId="0" applyFont="1" applyAlignment="1">
      <alignment horizontal="center" wrapText="1"/>
    </xf>
    <xf numFmtId="0" fontId="2" fillId="0" borderId="0" xfId="0" applyFont="1" applyBorder="1" applyAlignment="1">
      <alignment horizontal="center" wrapText="1"/>
    </xf>
    <xf numFmtId="168" fontId="0" fillId="0" borderId="0" xfId="0" applyNumberFormat="1" applyFont="1" applyAlignment="1">
      <alignment wrapText="1"/>
    </xf>
    <xf numFmtId="0" fontId="0" fillId="7" borderId="0" xfId="0" applyFont="1" applyFill="1" applyBorder="1" applyAlignment="1">
      <alignment vertical="center" wrapText="1"/>
    </xf>
    <xf numFmtId="0" fontId="0" fillId="7" borderId="0" xfId="0" applyFill="1" applyBorder="1" applyAlignment="1">
      <alignment vertical="center" wrapText="1"/>
    </xf>
    <xf numFmtId="168" fontId="0" fillId="0" borderId="11" xfId="0" applyNumberFormat="1"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3" fillId="0" borderId="7" xfId="0" applyFont="1" applyBorder="1" applyAlignment="1">
      <alignment horizontal="left" vertical="center" wrapText="1"/>
    </xf>
    <xf numFmtId="0" fontId="3" fillId="0" borderId="7" xfId="0" applyFont="1" applyBorder="1" applyAlignment="1">
      <alignment vertical="center" wrapText="1"/>
    </xf>
    <xf numFmtId="0" fontId="2" fillId="0" borderId="9" xfId="0" applyFont="1" applyBorder="1" applyAlignment="1">
      <alignment vertical="center" wrapText="1"/>
    </xf>
    <xf numFmtId="166" fontId="1" fillId="2" borderId="11" xfId="0" applyNumberFormat="1" applyFont="1" applyFill="1" applyBorder="1" applyAlignment="1">
      <alignment horizontal="center" vertical="center" wrapText="1"/>
    </xf>
    <xf numFmtId="0" fontId="3" fillId="0" borderId="7" xfId="0" applyFont="1" applyBorder="1" applyAlignment="1">
      <alignment horizontal="center" vertical="center" wrapText="1"/>
    </xf>
    <xf numFmtId="0" fontId="1" fillId="6" borderId="0" xfId="0" applyFont="1" applyFill="1" applyBorder="1" applyAlignment="1">
      <alignment vertical="center" wrapText="1"/>
    </xf>
    <xf numFmtId="2" fontId="0" fillId="7" borderId="0" xfId="0" applyNumberFormat="1" applyFont="1" applyFill="1" applyBorder="1" applyAlignment="1">
      <alignment vertical="center" wrapText="1"/>
    </xf>
    <xf numFmtId="2" fontId="0" fillId="7" borderId="0" xfId="0" applyNumberFormat="1" applyFill="1" applyBorder="1" applyAlignment="1">
      <alignment vertical="center" wrapText="1"/>
    </xf>
    <xf numFmtId="0" fontId="1" fillId="9" borderId="0" xfId="0" applyFont="1" applyFill="1" applyBorder="1" applyAlignment="1">
      <alignment vertical="center" wrapText="1"/>
    </xf>
    <xf numFmtId="0" fontId="0" fillId="0" borderId="0" xfId="0" applyFont="1" applyBorder="1" applyAlignment="1"/>
    <xf numFmtId="0" fontId="0" fillId="18" borderId="7" xfId="0" applyFont="1" applyFill="1" applyBorder="1"/>
    <xf numFmtId="164" fontId="0" fillId="18" borderId="6" xfId="0" applyNumberFormat="1" applyFill="1" applyBorder="1"/>
    <xf numFmtId="0" fontId="0" fillId="18" borderId="7" xfId="0" applyFont="1" applyFill="1" applyBorder="1" applyAlignment="1">
      <alignment wrapText="1"/>
    </xf>
    <xf numFmtId="164" fontId="0" fillId="0" borderId="6" xfId="0" applyNumberFormat="1" applyFont="1" applyBorder="1" applyAlignment="1">
      <alignment horizontal="center" vertical="center" wrapText="1"/>
    </xf>
    <xf numFmtId="168" fontId="0" fillId="0" borderId="8" xfId="0" applyNumberFormat="1" applyFont="1" applyFill="1" applyBorder="1" applyAlignment="1">
      <alignment horizontal="center" vertical="center" wrapText="1"/>
    </xf>
    <xf numFmtId="0" fontId="0" fillId="0" borderId="38" xfId="0" applyFont="1" applyBorder="1" applyAlignment="1">
      <alignment horizontal="center" wrapText="1"/>
    </xf>
    <xf numFmtId="0" fontId="0" fillId="0" borderId="38" xfId="0" applyFont="1" applyBorder="1" applyAlignment="1">
      <alignment horizontal="center" vertical="center" wrapText="1"/>
    </xf>
    <xf numFmtId="168" fontId="0" fillId="0" borderId="66" xfId="0" applyNumberFormat="1" applyFont="1" applyBorder="1" applyAlignment="1">
      <alignment horizontal="center" vertical="center" wrapText="1"/>
    </xf>
    <xf numFmtId="0" fontId="0" fillId="0" borderId="7" xfId="0" applyFont="1" applyBorder="1" applyAlignment="1"/>
    <xf numFmtId="0" fontId="0" fillId="0" borderId="6" xfId="0" applyFont="1" applyBorder="1" applyAlignment="1"/>
    <xf numFmtId="0" fontId="0" fillId="0" borderId="6" xfId="0" applyFont="1" applyBorder="1" applyAlignment="1">
      <alignment horizontal="right"/>
    </xf>
    <xf numFmtId="10" fontId="0" fillId="18" borderId="6" xfId="0" applyNumberFormat="1" applyFill="1" applyBorder="1" applyAlignment="1">
      <alignment horizontal="right"/>
    </xf>
    <xf numFmtId="0" fontId="1" fillId="6" borderId="44" xfId="0" applyFont="1" applyFill="1" applyBorder="1"/>
    <xf numFmtId="0" fontId="6" fillId="6" borderId="43" xfId="0" applyFont="1" applyFill="1" applyBorder="1"/>
    <xf numFmtId="2" fontId="0" fillId="0" borderId="6" xfId="0" applyNumberFormat="1" applyBorder="1"/>
    <xf numFmtId="164" fontId="6" fillId="18" borderId="6" xfId="0" applyNumberFormat="1" applyFont="1" applyFill="1" applyBorder="1"/>
    <xf numFmtId="0" fontId="2" fillId="7" borderId="0" xfId="0" applyFont="1" applyFill="1" applyBorder="1" applyAlignment="1">
      <alignment vertical="center"/>
    </xf>
    <xf numFmtId="2" fontId="0" fillId="0" borderId="8" xfId="0" applyNumberFormat="1" applyBorder="1" applyAlignment="1">
      <alignment horizontal="center"/>
    </xf>
    <xf numFmtId="0" fontId="0" fillId="0" borderId="8" xfId="0" applyBorder="1" applyAlignment="1">
      <alignment horizontal="center"/>
    </xf>
    <xf numFmtId="0" fontId="0" fillId="0" borderId="8" xfId="0" applyFont="1" applyBorder="1" applyAlignment="1">
      <alignment horizontal="left"/>
    </xf>
    <xf numFmtId="2" fontId="0" fillId="0" borderId="8" xfId="0" applyNumberFormat="1" applyFont="1" applyBorder="1" applyAlignment="1">
      <alignment horizontal="center"/>
    </xf>
    <xf numFmtId="164" fontId="0" fillId="0" borderId="8" xfId="0" applyNumberFormat="1" applyFont="1" applyBorder="1" applyAlignment="1">
      <alignment horizontal="center"/>
    </xf>
    <xf numFmtId="0" fontId="1" fillId="6" borderId="37" xfId="0" applyFont="1" applyFill="1" applyBorder="1"/>
    <xf numFmtId="0" fontId="0" fillId="18" borderId="9" xfId="0" applyFont="1" applyFill="1" applyBorder="1"/>
    <xf numFmtId="164" fontId="0" fillId="18" borderId="10" xfId="0" applyNumberFormat="1" applyFill="1" applyBorder="1"/>
    <xf numFmtId="0" fontId="0" fillId="0" borderId="10" xfId="0" applyBorder="1"/>
    <xf numFmtId="0" fontId="0" fillId="0" borderId="11" xfId="0" applyBorder="1"/>
    <xf numFmtId="0" fontId="2" fillId="0" borderId="43" xfId="0" applyFont="1" applyBorder="1" applyAlignment="1">
      <alignment horizontal="center" wrapText="1"/>
    </xf>
    <xf numFmtId="0" fontId="2" fillId="0" borderId="52" xfId="0" applyFont="1" applyBorder="1" applyAlignment="1">
      <alignment horizontal="center" wrapText="1"/>
    </xf>
    <xf numFmtId="2" fontId="2" fillId="0" borderId="7" xfId="0" applyNumberFormat="1" applyFont="1" applyBorder="1" applyAlignment="1">
      <alignment horizontal="center" wrapText="1"/>
    </xf>
    <xf numFmtId="0" fontId="2" fillId="2" borderId="7" xfId="0" applyFont="1" applyFill="1" applyBorder="1" applyAlignment="1">
      <alignment horizontal="center" wrapText="1"/>
    </xf>
    <xf numFmtId="0" fontId="2" fillId="2" borderId="34" xfId="0" applyFont="1" applyFill="1" applyBorder="1" applyAlignment="1">
      <alignment horizontal="center" wrapText="1"/>
    </xf>
    <xf numFmtId="0" fontId="0" fillId="2" borderId="10" xfId="0" applyFont="1" applyFill="1" applyBorder="1" applyAlignment="1">
      <alignment horizontal="center" vertical="center" wrapText="1"/>
    </xf>
    <xf numFmtId="0" fontId="0" fillId="21" borderId="6" xfId="0" applyFont="1" applyFill="1" applyBorder="1" applyAlignment="1">
      <alignment horizontal="center" vertical="center" wrapText="1"/>
    </xf>
    <xf numFmtId="0" fontId="0" fillId="22" borderId="6" xfId="0" applyFont="1" applyFill="1" applyBorder="1" applyAlignment="1">
      <alignment horizontal="center" vertical="center" wrapText="1"/>
    </xf>
    <xf numFmtId="0" fontId="0" fillId="22" borderId="38" xfId="0" applyFont="1" applyFill="1" applyBorder="1" applyAlignment="1">
      <alignment horizontal="center" vertical="center" wrapText="1"/>
    </xf>
    <xf numFmtId="2" fontId="1" fillId="3" borderId="11" xfId="0" applyNumberFormat="1" applyFont="1" applyFill="1" applyBorder="1" applyAlignment="1">
      <alignment horizontal="center"/>
    </xf>
    <xf numFmtId="2" fontId="1" fillId="3" borderId="11" xfId="0" applyNumberFormat="1" applyFont="1" applyFill="1" applyBorder="1" applyAlignment="1">
      <alignment horizontal="center" vertical="center" wrapText="1"/>
    </xf>
    <xf numFmtId="2" fontId="0" fillId="0" borderId="8" xfId="0" applyNumberFormat="1" applyFont="1" applyBorder="1" applyAlignment="1">
      <alignment horizontal="center" vertical="center" wrapText="1"/>
    </xf>
    <xf numFmtId="0" fontId="2" fillId="3" borderId="6"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0" fillId="0" borderId="16" xfId="0" applyFont="1" applyBorder="1" applyAlignment="1">
      <alignment vertical="center" wrapText="1"/>
    </xf>
    <xf numFmtId="2" fontId="0" fillId="0" borderId="44" xfId="0" applyNumberFormat="1" applyFont="1" applyBorder="1" applyAlignment="1">
      <alignment horizontal="left" vertical="center" wrapText="1"/>
    </xf>
    <xf numFmtId="2" fontId="0" fillId="0" borderId="37" xfId="0" applyNumberFormat="1" applyFont="1" applyBorder="1" applyAlignment="1">
      <alignment horizontal="left" vertical="center" wrapText="1"/>
    </xf>
    <xf numFmtId="166" fontId="2" fillId="0" borderId="27" xfId="0" applyNumberFormat="1" applyFont="1" applyBorder="1" applyAlignment="1">
      <alignment horizontal="center" vertical="center" wrapText="1"/>
    </xf>
    <xf numFmtId="0" fontId="0" fillId="0" borderId="0" xfId="0" applyFont="1" applyBorder="1"/>
    <xf numFmtId="168" fontId="0" fillId="0" borderId="0" xfId="0" applyNumberFormat="1" applyFont="1" applyBorder="1" applyAlignment="1">
      <alignment horizontal="center" vertical="center" wrapText="1"/>
    </xf>
    <xf numFmtId="168" fontId="6" fillId="0" borderId="0" xfId="0" applyNumberFormat="1" applyFont="1" applyBorder="1" applyAlignment="1">
      <alignment horizontal="center" vertical="center" wrapText="1"/>
    </xf>
    <xf numFmtId="165" fontId="1" fillId="25" borderId="23" xfId="0" applyNumberFormat="1" applyFont="1" applyFill="1" applyBorder="1" applyAlignment="1">
      <alignment horizontal="center" vertical="center" wrapText="1"/>
    </xf>
    <xf numFmtId="10" fontId="0" fillId="0" borderId="0" xfId="0" applyNumberFormat="1" applyFont="1" applyBorder="1" applyAlignment="1">
      <alignment horizontal="center"/>
    </xf>
    <xf numFmtId="10" fontId="0" fillId="0" borderId="6" xfId="0" applyNumberFormat="1" applyFont="1" applyBorder="1" applyAlignment="1">
      <alignment horizontal="center"/>
    </xf>
    <xf numFmtId="10" fontId="0" fillId="0" borderId="10" xfId="0" applyNumberFormat="1" applyFont="1" applyBorder="1" applyAlignment="1">
      <alignment horizontal="center"/>
    </xf>
    <xf numFmtId="0" fontId="0" fillId="0" borderId="0" xfId="0" applyBorder="1" applyAlignment="1">
      <alignment horizontal="center" vertical="center"/>
    </xf>
    <xf numFmtId="0" fontId="0" fillId="0" borderId="3" xfId="0" applyBorder="1" applyAlignment="1">
      <alignment horizontal="center" vertical="center"/>
    </xf>
    <xf numFmtId="0" fontId="2" fillId="0" borderId="7" xfId="0" applyFont="1" applyBorder="1" applyAlignment="1">
      <alignment horizontal="center" vertical="center" wrapText="1"/>
    </xf>
    <xf numFmtId="0" fontId="2" fillId="0" borderId="2" xfId="0" applyFont="1" applyBorder="1" applyAlignment="1">
      <alignment horizontal="center" wrapText="1"/>
    </xf>
    <xf numFmtId="0" fontId="0" fillId="0" borderId="0" xfId="0" applyBorder="1" applyAlignment="1">
      <alignment horizontal="center" wrapText="1"/>
    </xf>
    <xf numFmtId="0" fontId="0" fillId="0" borderId="0" xfId="0" applyBorder="1" applyAlignment="1">
      <alignment horizontal="center" vertical="center" wrapText="1"/>
    </xf>
    <xf numFmtId="0" fontId="2" fillId="0" borderId="59" xfId="0" applyFont="1" applyBorder="1" applyAlignment="1">
      <alignment horizontal="center" wrapText="1"/>
    </xf>
    <xf numFmtId="0" fontId="0" fillId="0" borderId="59" xfId="0" applyBorder="1" applyAlignment="1">
      <alignment horizontal="center" wrapText="1"/>
    </xf>
    <xf numFmtId="0" fontId="0" fillId="0" borderId="59" xfId="0" applyBorder="1" applyAlignment="1">
      <alignment horizontal="center" vertical="center" wrapText="1"/>
    </xf>
    <xf numFmtId="0" fontId="0" fillId="0" borderId="59" xfId="0" applyBorder="1" applyAlignment="1">
      <alignment horizontal="center" vertical="center"/>
    </xf>
    <xf numFmtId="0" fontId="0" fillId="0" borderId="60" xfId="0" applyBorder="1" applyAlignment="1">
      <alignment horizontal="center" vertical="center"/>
    </xf>
    <xf numFmtId="0" fontId="1" fillId="4" borderId="16"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2" fillId="29" borderId="26" xfId="0" applyFont="1" applyFill="1" applyBorder="1" applyAlignment="1">
      <alignment horizontal="center" vertical="center" wrapText="1"/>
    </xf>
    <xf numFmtId="0" fontId="2" fillId="29" borderId="27" xfId="0" applyFont="1" applyFill="1" applyBorder="1" applyAlignment="1">
      <alignment horizontal="center" vertical="center" wrapText="1"/>
    </xf>
    <xf numFmtId="166" fontId="2" fillId="29" borderId="27" xfId="0" applyNumberFormat="1" applyFont="1" applyFill="1" applyBorder="1" applyAlignment="1">
      <alignment horizontal="center" vertical="center" wrapText="1"/>
    </xf>
    <xf numFmtId="0" fontId="2" fillId="29" borderId="28" xfId="0" applyFont="1" applyFill="1" applyBorder="1" applyAlignment="1">
      <alignment horizontal="center" vertical="center" wrapText="1"/>
    </xf>
    <xf numFmtId="3" fontId="0" fillId="30" borderId="6" xfId="0" applyNumberFormat="1" applyFont="1" applyFill="1" applyBorder="1" applyAlignment="1">
      <alignment horizontal="center" vertical="center" wrapText="1"/>
    </xf>
    <xf numFmtId="166" fontId="0" fillId="30" borderId="8" xfId="0" applyNumberFormat="1" applyFont="1" applyFill="1" applyBorder="1" applyAlignment="1">
      <alignment horizontal="center" vertical="center" wrapText="1"/>
    </xf>
    <xf numFmtId="166" fontId="1" fillId="31" borderId="11" xfId="0" applyNumberFormat="1" applyFont="1" applyFill="1" applyBorder="1" applyAlignment="1">
      <alignment horizontal="center" wrapText="1"/>
    </xf>
    <xf numFmtId="0" fontId="2" fillId="0" borderId="17" xfId="0" applyFont="1" applyBorder="1" applyAlignment="1">
      <alignment horizontal="center" vertical="center" wrapText="1"/>
    </xf>
    <xf numFmtId="166" fontId="2" fillId="0" borderId="17" xfId="0" applyNumberFormat="1" applyFont="1" applyBorder="1" applyAlignment="1">
      <alignment horizontal="center" vertical="center" wrapText="1"/>
    </xf>
    <xf numFmtId="0" fontId="3" fillId="0" borderId="42" xfId="0" applyFont="1" applyBorder="1" applyAlignment="1">
      <alignment horizontal="center" vertical="center" wrapText="1"/>
    </xf>
    <xf numFmtId="0" fontId="2" fillId="30" borderId="10" xfId="0" applyFont="1" applyFill="1" applyBorder="1" applyAlignment="1">
      <alignment horizontal="center" vertical="center" wrapText="1"/>
    </xf>
    <xf numFmtId="166" fontId="0" fillId="33" borderId="6" xfId="0" applyNumberFormat="1" applyFont="1" applyFill="1" applyBorder="1" applyAlignment="1">
      <alignment horizontal="center" vertical="center" wrapText="1"/>
    </xf>
    <xf numFmtId="166" fontId="0" fillId="33" borderId="10" xfId="0" applyNumberFormat="1" applyFont="1" applyFill="1" applyBorder="1" applyAlignment="1">
      <alignment horizontal="center" vertical="center" wrapText="1"/>
    </xf>
    <xf numFmtId="0" fontId="9" fillId="34" borderId="18" xfId="0" applyFont="1" applyFill="1" applyBorder="1" applyAlignment="1">
      <alignment horizontal="center" vertical="center" wrapText="1"/>
    </xf>
    <xf numFmtId="0" fontId="9" fillId="30" borderId="11" xfId="0" applyFont="1" applyFill="1" applyBorder="1" applyAlignment="1">
      <alignment horizontal="center" vertical="center" wrapText="1"/>
    </xf>
    <xf numFmtId="2" fontId="10" fillId="30" borderId="17" xfId="0" applyNumberFormat="1" applyFont="1" applyFill="1" applyBorder="1" applyAlignment="1">
      <alignment horizontal="center" vertical="center" wrapText="1"/>
    </xf>
    <xf numFmtId="166" fontId="10" fillId="30" borderId="18" xfId="0" applyNumberFormat="1" applyFont="1" applyFill="1" applyBorder="1" applyAlignment="1">
      <alignment horizontal="center" vertical="center" wrapText="1"/>
    </xf>
    <xf numFmtId="0" fontId="10" fillId="30" borderId="6" xfId="0" applyFont="1" applyFill="1" applyBorder="1" applyAlignment="1">
      <alignment horizontal="center" vertical="center" wrapText="1"/>
    </xf>
    <xf numFmtId="166" fontId="10" fillId="30" borderId="11" xfId="0" applyNumberFormat="1" applyFont="1" applyFill="1" applyBorder="1" applyAlignment="1">
      <alignment horizontal="center" vertical="center" wrapText="1"/>
    </xf>
    <xf numFmtId="166" fontId="9" fillId="30" borderId="23" xfId="0" applyNumberFormat="1" applyFont="1" applyFill="1" applyBorder="1" applyAlignment="1">
      <alignment horizontal="center" vertical="center" wrapText="1"/>
    </xf>
    <xf numFmtId="166" fontId="9" fillId="30" borderId="1" xfId="0" applyNumberFormat="1" applyFont="1" applyFill="1" applyBorder="1" applyAlignment="1">
      <alignment horizontal="center" vertical="center" wrapText="1"/>
    </xf>
    <xf numFmtId="166" fontId="9" fillId="30" borderId="8" xfId="0" applyNumberFormat="1" applyFont="1" applyFill="1" applyBorder="1" applyAlignment="1">
      <alignment horizontal="center" vertical="center" wrapText="1"/>
    </xf>
    <xf numFmtId="166" fontId="10" fillId="33" borderId="8" xfId="0" applyNumberFormat="1" applyFont="1" applyFill="1" applyBorder="1" applyAlignment="1">
      <alignment horizontal="center" vertical="center" wrapText="1"/>
    </xf>
    <xf numFmtId="166" fontId="10" fillId="30" borderId="8" xfId="0" applyNumberFormat="1" applyFont="1" applyFill="1" applyBorder="1" applyAlignment="1">
      <alignment horizontal="center" vertical="center" wrapText="1"/>
    </xf>
    <xf numFmtId="166" fontId="9" fillId="35" borderId="8" xfId="0" applyNumberFormat="1" applyFont="1" applyFill="1" applyBorder="1" applyAlignment="1">
      <alignment horizontal="center" vertical="center" wrapText="1"/>
    </xf>
    <xf numFmtId="0" fontId="10" fillId="2" borderId="2" xfId="0" applyFont="1" applyFill="1" applyBorder="1" applyAlignment="1">
      <alignment vertical="center" wrapText="1"/>
    </xf>
    <xf numFmtId="0" fontId="10" fillId="2" borderId="0" xfId="0" applyFont="1" applyFill="1" applyBorder="1" applyAlignment="1">
      <alignment horizontal="right" vertical="center" wrapText="1"/>
    </xf>
    <xf numFmtId="0" fontId="10" fillId="2" borderId="0" xfId="0" applyFont="1" applyFill="1" applyBorder="1" applyAlignment="1">
      <alignment vertical="center" wrapText="1"/>
    </xf>
    <xf numFmtId="0" fontId="10" fillId="30" borderId="16" xfId="0" applyFont="1" applyFill="1" applyBorder="1" applyAlignment="1">
      <alignment horizontal="left" vertical="center" wrapText="1"/>
    </xf>
    <xf numFmtId="3" fontId="10" fillId="30" borderId="17" xfId="0" applyNumberFormat="1" applyFont="1" applyFill="1" applyBorder="1" applyAlignment="1">
      <alignment horizontal="center" vertical="center" wrapText="1"/>
    </xf>
    <xf numFmtId="0" fontId="10" fillId="30" borderId="7" xfId="0" applyFont="1" applyFill="1" applyBorder="1" applyAlignment="1">
      <alignment horizontal="left" vertical="center" wrapText="1"/>
    </xf>
    <xf numFmtId="3" fontId="10" fillId="30" borderId="6" xfId="0" applyNumberFormat="1" applyFont="1" applyFill="1" applyBorder="1" applyAlignment="1">
      <alignment horizontal="center" vertical="center" wrapText="1"/>
    </xf>
    <xf numFmtId="0" fontId="10" fillId="30" borderId="9" xfId="0" applyFont="1" applyFill="1" applyBorder="1" applyAlignment="1">
      <alignment horizontal="left" vertical="center" wrapText="1"/>
    </xf>
    <xf numFmtId="3" fontId="10" fillId="30" borderId="10" xfId="0" applyNumberFormat="1" applyFont="1" applyFill="1" applyBorder="1" applyAlignment="1">
      <alignment horizontal="center" vertical="center" wrapText="1"/>
    </xf>
    <xf numFmtId="0" fontId="10" fillId="30" borderId="12" xfId="0" applyFont="1" applyFill="1" applyBorder="1" applyAlignment="1">
      <alignment horizontal="left" vertical="center" wrapText="1"/>
    </xf>
    <xf numFmtId="0" fontId="9" fillId="30" borderId="14" xfId="0" applyFont="1" applyFill="1" applyBorder="1" applyAlignment="1">
      <alignment horizontal="center" vertical="center" wrapText="1"/>
    </xf>
    <xf numFmtId="166" fontId="9" fillId="30" borderId="15" xfId="0" applyNumberFormat="1" applyFont="1" applyFill="1" applyBorder="1" applyAlignment="1">
      <alignment horizontal="center" vertical="center" wrapText="1"/>
    </xf>
    <xf numFmtId="165" fontId="9" fillId="33" borderId="58" xfId="0" applyNumberFormat="1" applyFont="1" applyFill="1" applyBorder="1" applyAlignment="1">
      <alignment horizontal="center" vertical="center" wrapText="1"/>
    </xf>
    <xf numFmtId="0" fontId="10" fillId="33" borderId="6" xfId="0" applyFont="1" applyFill="1" applyBorder="1" applyAlignment="1">
      <alignment horizontal="center" vertical="center" wrapText="1"/>
    </xf>
    <xf numFmtId="0" fontId="10" fillId="0" borderId="0" xfId="0" applyFont="1" applyAlignment="1">
      <alignment vertical="center" wrapText="1"/>
    </xf>
    <xf numFmtId="0" fontId="10" fillId="0" borderId="0" xfId="0" applyFont="1" applyBorder="1" applyAlignment="1">
      <alignment vertical="center" wrapText="1"/>
    </xf>
    <xf numFmtId="166" fontId="10" fillId="0" borderId="0" xfId="0" applyNumberFormat="1" applyFont="1" applyBorder="1" applyAlignment="1">
      <alignment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wrapText="1"/>
    </xf>
    <xf numFmtId="166" fontId="10" fillId="0" borderId="0" xfId="0" applyNumberFormat="1" applyFont="1" applyBorder="1" applyAlignment="1">
      <alignment horizontal="center" vertical="center" wrapText="1"/>
    </xf>
    <xf numFmtId="0" fontId="10" fillId="0" borderId="0" xfId="0" applyFont="1" applyBorder="1" applyAlignment="1"/>
    <xf numFmtId="0" fontId="10" fillId="0" borderId="0" xfId="0" applyFont="1" applyBorder="1" applyAlignment="1">
      <alignment horizontal="center"/>
    </xf>
    <xf numFmtId="166" fontId="10" fillId="0" borderId="0" xfId="0" applyNumberFormat="1" applyFont="1" applyBorder="1" applyAlignment="1">
      <alignment horizontal="center"/>
    </xf>
    <xf numFmtId="0" fontId="9" fillId="0" borderId="0" xfId="0" applyFont="1" applyBorder="1" applyAlignment="1"/>
    <xf numFmtId="166" fontId="9" fillId="0" borderId="0" xfId="0" applyNumberFormat="1" applyFont="1" applyBorder="1" applyAlignment="1">
      <alignment horizontal="center"/>
    </xf>
    <xf numFmtId="0" fontId="10" fillId="0" borderId="0" xfId="0" applyFont="1" applyBorder="1"/>
    <xf numFmtId="0" fontId="9" fillId="0" borderId="0" xfId="0" applyFont="1" applyBorder="1" applyAlignment="1">
      <alignment horizontal="center"/>
    </xf>
    <xf numFmtId="0" fontId="9" fillId="0" borderId="0" xfId="0" applyFont="1" applyBorder="1" applyAlignment="1">
      <alignment vertical="center" wrapText="1"/>
    </xf>
    <xf numFmtId="0" fontId="10" fillId="0" borderId="0" xfId="0" applyFont="1" applyBorder="1" applyAlignment="1">
      <alignment horizontal="right"/>
    </xf>
    <xf numFmtId="0" fontId="10" fillId="0" borderId="0" xfId="0" applyFont="1" applyBorder="1" applyAlignment="1">
      <alignment horizontal="left"/>
    </xf>
    <xf numFmtId="3" fontId="10" fillId="0" borderId="0" xfId="0" applyNumberFormat="1" applyFont="1" applyBorder="1" applyAlignment="1">
      <alignment horizontal="center"/>
    </xf>
    <xf numFmtId="166" fontId="10" fillId="0" borderId="0" xfId="0" applyNumberFormat="1" applyFont="1" applyBorder="1" applyAlignment="1">
      <alignment horizontal="right"/>
    </xf>
    <xf numFmtId="0" fontId="10" fillId="0" borderId="0" xfId="0" applyFont="1" applyAlignment="1"/>
    <xf numFmtId="0" fontId="9" fillId="0" borderId="0" xfId="0" applyFont="1" applyBorder="1" applyAlignment="1">
      <alignment horizontal="center" wrapText="1"/>
    </xf>
    <xf numFmtId="0" fontId="10" fillId="0" borderId="0" xfId="0" applyFont="1" applyBorder="1" applyAlignment="1">
      <alignment horizontal="center" wrapText="1"/>
    </xf>
    <xf numFmtId="0" fontId="9" fillId="35" borderId="8"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7"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0" fillId="0" borderId="2" xfId="0" applyFont="1" applyBorder="1" applyAlignment="1">
      <alignment vertical="center" wrapText="1"/>
    </xf>
    <xf numFmtId="0" fontId="0" fillId="0" borderId="0" xfId="0" applyFont="1" applyBorder="1" applyAlignment="1">
      <alignment vertical="center" wrapText="1"/>
    </xf>
    <xf numFmtId="0" fontId="0" fillId="0" borderId="3" xfId="0" applyFont="1" applyBorder="1" applyAlignment="1">
      <alignment vertical="center" wrapText="1"/>
    </xf>
    <xf numFmtId="0" fontId="0" fillId="7" borderId="3" xfId="0" applyFont="1" applyFill="1" applyBorder="1" applyAlignment="1">
      <alignment vertical="center" wrapText="1"/>
    </xf>
    <xf numFmtId="2" fontId="0" fillId="7" borderId="3" xfId="0" applyNumberFormat="1" applyFont="1" applyFill="1" applyBorder="1" applyAlignment="1">
      <alignment vertical="center" wrapText="1"/>
    </xf>
    <xf numFmtId="0" fontId="1" fillId="9" borderId="3" xfId="0" applyFont="1" applyFill="1" applyBorder="1" applyAlignment="1">
      <alignment vertical="center" wrapText="1"/>
    </xf>
    <xf numFmtId="0" fontId="1" fillId="6" borderId="3" xfId="0" applyFont="1" applyFill="1" applyBorder="1" applyAlignment="1">
      <alignment vertical="center" wrapText="1"/>
    </xf>
    <xf numFmtId="0" fontId="0" fillId="2" borderId="0" xfId="0" applyFont="1" applyFill="1" applyBorder="1" applyAlignment="1">
      <alignment vertical="center" wrapText="1"/>
    </xf>
    <xf numFmtId="0" fontId="0" fillId="0" borderId="52" xfId="0" applyFont="1" applyBorder="1" applyAlignment="1">
      <alignment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2" fillId="8" borderId="0" xfId="0" applyFont="1" applyFill="1" applyBorder="1" applyAlignment="1">
      <alignment vertical="center" wrapText="1"/>
    </xf>
    <xf numFmtId="0" fontId="2" fillId="7" borderId="3" xfId="0" applyFont="1" applyFill="1" applyBorder="1" applyAlignment="1">
      <alignment vertical="center"/>
    </xf>
    <xf numFmtId="166" fontId="10" fillId="0" borderId="8" xfId="0" applyNumberFormat="1" applyFont="1" applyBorder="1" applyAlignment="1">
      <alignment vertical="center" wrapText="1"/>
    </xf>
    <xf numFmtId="2" fontId="10" fillId="30" borderId="6" xfId="0" applyNumberFormat="1" applyFont="1" applyFill="1" applyBorder="1" applyAlignment="1">
      <alignment horizontal="center" vertical="center" wrapText="1"/>
    </xf>
    <xf numFmtId="0" fontId="9" fillId="0" borderId="8" xfId="0" applyFont="1" applyBorder="1" applyAlignment="1">
      <alignment vertical="center" wrapText="1"/>
    </xf>
    <xf numFmtId="0" fontId="9" fillId="15" borderId="41" xfId="0" applyFont="1" applyFill="1" applyBorder="1" applyAlignment="1">
      <alignment horizontal="center" vertical="center" wrapText="1"/>
    </xf>
    <xf numFmtId="0" fontId="10" fillId="35" borderId="6" xfId="0" applyFont="1" applyFill="1" applyBorder="1" applyAlignment="1">
      <alignment horizontal="center" vertical="center" wrapText="1"/>
    </xf>
    <xf numFmtId="166" fontId="9" fillId="30" borderId="11" xfId="0" applyNumberFormat="1" applyFont="1" applyFill="1" applyBorder="1" applyAlignment="1">
      <alignment horizontal="center" vertical="center" wrapText="1"/>
    </xf>
    <xf numFmtId="168" fontId="9" fillId="30" borderId="8" xfId="0" applyNumberFormat="1" applyFont="1" applyFill="1" applyBorder="1" applyAlignment="1">
      <alignment horizontal="center" vertical="center" wrapText="1"/>
    </xf>
    <xf numFmtId="0" fontId="3" fillId="0" borderId="6" xfId="0" applyFont="1" applyBorder="1" applyAlignment="1">
      <alignment vertical="center" wrapText="1"/>
    </xf>
    <xf numFmtId="0" fontId="3" fillId="0" borderId="31" xfId="0" applyFont="1" applyBorder="1" applyAlignment="1">
      <alignment vertical="center" wrapText="1"/>
    </xf>
    <xf numFmtId="0" fontId="6" fillId="0" borderId="7" xfId="0" applyFont="1" applyBorder="1" applyAlignment="1">
      <alignment horizontal="center" vertical="center" wrapText="1"/>
    </xf>
    <xf numFmtId="0" fontId="0" fillId="0" borderId="6" xfId="0" applyFont="1" applyBorder="1" applyAlignment="1">
      <alignment horizontal="center" vertical="center"/>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5" fillId="23" borderId="12" xfId="0" applyFont="1" applyFill="1" applyBorder="1" applyAlignment="1">
      <alignment horizontal="center" vertical="center" wrapText="1"/>
    </xf>
    <xf numFmtId="168" fontId="5" fillId="23" borderId="15" xfId="0" applyNumberFormat="1" applyFont="1" applyFill="1" applyBorder="1" applyAlignment="1">
      <alignment horizontal="center" vertical="center"/>
    </xf>
    <xf numFmtId="0" fontId="1" fillId="0" borderId="70" xfId="0" applyFont="1" applyBorder="1" applyAlignment="1">
      <alignment horizontal="center" vertical="center" wrapText="1"/>
    </xf>
    <xf numFmtId="0" fontId="1" fillId="0" borderId="30" xfId="0" applyFont="1" applyBorder="1" applyAlignment="1">
      <alignment horizontal="center" vertical="center" wrapText="1"/>
    </xf>
    <xf numFmtId="0" fontId="6" fillId="0" borderId="26" xfId="0" applyFont="1" applyBorder="1" applyAlignment="1">
      <alignment horizontal="center" vertical="center"/>
    </xf>
    <xf numFmtId="168" fontId="0" fillId="0" borderId="28" xfId="0" applyNumberFormat="1" applyFont="1" applyBorder="1" applyAlignment="1">
      <alignment horizontal="center" vertical="center"/>
    </xf>
    <xf numFmtId="0" fontId="6" fillId="0" borderId="31" xfId="0" applyFont="1" applyBorder="1" applyAlignment="1">
      <alignment horizontal="center" vertical="center"/>
    </xf>
    <xf numFmtId="168" fontId="6" fillId="0" borderId="47" xfId="0" applyNumberFormat="1" applyFont="1" applyBorder="1" applyAlignment="1">
      <alignment horizontal="center" vertical="center"/>
    </xf>
    <xf numFmtId="0" fontId="1" fillId="0" borderId="26" xfId="0" applyFont="1" applyBorder="1" applyAlignment="1">
      <alignment horizontal="center" vertical="center" wrapText="1"/>
    </xf>
    <xf numFmtId="0" fontId="1" fillId="0" borderId="28" xfId="0" applyFont="1" applyBorder="1" applyAlignment="1">
      <alignment horizontal="center" vertical="center" wrapText="1"/>
    </xf>
    <xf numFmtId="0" fontId="2" fillId="0" borderId="9" xfId="0" applyFont="1" applyBorder="1" applyAlignment="1">
      <alignment horizontal="center" vertical="center" wrapText="1"/>
    </xf>
    <xf numFmtId="0" fontId="2" fillId="38" borderId="7" xfId="0" applyFont="1" applyFill="1" applyBorder="1" applyAlignment="1">
      <alignment horizontal="center" vertical="center" wrapText="1"/>
    </xf>
    <xf numFmtId="0" fontId="1" fillId="20" borderId="26" xfId="0" applyFont="1" applyFill="1" applyBorder="1" applyAlignment="1">
      <alignment horizontal="center" vertical="center" wrapText="1"/>
    </xf>
    <xf numFmtId="0" fontId="1" fillId="20" borderId="27" xfId="0" applyFont="1" applyFill="1" applyBorder="1" applyAlignment="1">
      <alignment horizontal="center" vertical="center" wrapText="1"/>
    </xf>
    <xf numFmtId="0" fontId="1" fillId="20" borderId="28" xfId="0" applyFont="1" applyFill="1" applyBorder="1" applyAlignment="1">
      <alignment horizontal="center" vertical="center" wrapText="1"/>
    </xf>
    <xf numFmtId="0" fontId="0" fillId="0" borderId="8" xfId="0" applyBorder="1" applyAlignment="1">
      <alignment horizontal="center" vertical="center"/>
    </xf>
    <xf numFmtId="0" fontId="6" fillId="0" borderId="8" xfId="0" applyFont="1" applyBorder="1" applyAlignment="1">
      <alignment horizontal="center" vertical="center"/>
    </xf>
    <xf numFmtId="0" fontId="2" fillId="3" borderId="17" xfId="0" applyFont="1" applyFill="1" applyBorder="1" applyAlignment="1">
      <alignment horizontal="center" vertical="center"/>
    </xf>
    <xf numFmtId="0" fontId="1" fillId="20" borderId="18" xfId="0" applyFont="1" applyFill="1" applyBorder="1" applyAlignment="1">
      <alignment horizontal="center" vertical="center" wrapText="1"/>
    </xf>
    <xf numFmtId="0" fontId="2" fillId="0" borderId="16" xfId="0" applyFont="1" applyBorder="1" applyAlignment="1">
      <alignment horizontal="center" vertical="center" wrapText="1"/>
    </xf>
    <xf numFmtId="0" fontId="1" fillId="20" borderId="12" xfId="0" applyFont="1" applyFill="1" applyBorder="1" applyAlignment="1">
      <alignment horizontal="center" vertical="center" wrapText="1"/>
    </xf>
    <xf numFmtId="168" fontId="1" fillId="20" borderId="15" xfId="0" applyNumberFormat="1" applyFont="1" applyFill="1" applyBorder="1" applyAlignment="1">
      <alignment horizontal="center" vertical="center" wrapText="1"/>
    </xf>
    <xf numFmtId="0" fontId="1" fillId="20" borderId="15" xfId="0" applyFont="1" applyFill="1" applyBorder="1" applyAlignment="1">
      <alignment horizontal="center" vertical="center"/>
    </xf>
    <xf numFmtId="168" fontId="0" fillId="0" borderId="8" xfId="0" applyNumberFormat="1" applyFont="1" applyBorder="1" applyAlignment="1">
      <alignment horizontal="center" vertical="center"/>
    </xf>
    <xf numFmtId="0" fontId="0" fillId="0" borderId="10" xfId="0" applyBorder="1" applyAlignment="1">
      <alignment horizontal="center"/>
    </xf>
    <xf numFmtId="0" fontId="0" fillId="0" borderId="10" xfId="0" applyFont="1" applyBorder="1" applyAlignment="1">
      <alignment horizontal="center" vertical="center"/>
    </xf>
    <xf numFmtId="168" fontId="0" fillId="0" borderId="11" xfId="0" applyNumberFormat="1" applyFont="1" applyBorder="1" applyAlignment="1">
      <alignment horizontal="center" vertical="center"/>
    </xf>
    <xf numFmtId="0" fontId="0" fillId="0" borderId="6" xfId="0" applyFont="1" applyBorder="1" applyAlignment="1">
      <alignment vertical="center" wrapText="1"/>
    </xf>
    <xf numFmtId="0" fontId="1" fillId="33" borderId="6" xfId="0" applyFont="1" applyFill="1" applyBorder="1" applyAlignment="1">
      <alignment horizontal="center" vertical="center" wrapText="1"/>
    </xf>
    <xf numFmtId="0" fontId="1" fillId="33" borderId="7" xfId="0" applyFont="1" applyFill="1" applyBorder="1" applyAlignment="1">
      <alignment horizontal="center" vertical="center" wrapText="1"/>
    </xf>
    <xf numFmtId="0" fontId="9" fillId="24" borderId="7" xfId="0" applyFont="1" applyFill="1" applyBorder="1" applyAlignment="1">
      <alignment horizontal="center" vertical="center" wrapText="1"/>
    </xf>
    <xf numFmtId="168" fontId="1" fillId="20" borderId="10" xfId="0" applyNumberFormat="1" applyFont="1" applyFill="1" applyBorder="1" applyAlignment="1">
      <alignment horizontal="center" vertical="center"/>
    </xf>
    <xf numFmtId="168" fontId="0" fillId="7" borderId="9" xfId="0" applyNumberFormat="1" applyFont="1" applyFill="1" applyBorder="1" applyAlignment="1">
      <alignment horizontal="center" vertical="center" wrapText="1"/>
    </xf>
    <xf numFmtId="168" fontId="6" fillId="7" borderId="10" xfId="0" applyNumberFormat="1" applyFont="1" applyFill="1" applyBorder="1" applyAlignment="1">
      <alignment horizontal="center" vertical="center" wrapText="1"/>
    </xf>
    <xf numFmtId="0" fontId="1" fillId="0" borderId="16" xfId="0" applyFont="1" applyBorder="1" applyAlignment="1">
      <alignment horizontal="center" vertical="center" wrapText="1"/>
    </xf>
    <xf numFmtId="0" fontId="10" fillId="0" borderId="0" xfId="0" applyFont="1"/>
    <xf numFmtId="0" fontId="9" fillId="24" borderId="26" xfId="0" applyFont="1" applyFill="1" applyBorder="1" applyAlignment="1">
      <alignment horizontal="center" vertical="center" wrapText="1"/>
    </xf>
    <xf numFmtId="0" fontId="9" fillId="24" borderId="27" xfId="0" applyFont="1" applyFill="1" applyBorder="1" applyAlignment="1">
      <alignment horizontal="center" vertical="center" wrapText="1"/>
    </xf>
    <xf numFmtId="0" fontId="9" fillId="24" borderId="28" xfId="0" applyFont="1" applyFill="1" applyBorder="1" applyAlignment="1">
      <alignment horizontal="center" vertical="center" wrapText="1"/>
    </xf>
    <xf numFmtId="0" fontId="9" fillId="0" borderId="0" xfId="0" applyFont="1" applyAlignment="1">
      <alignment vertical="center" wrapText="1"/>
    </xf>
    <xf numFmtId="167" fontId="0" fillId="42" borderId="6" xfId="0" applyNumberFormat="1" applyFont="1" applyFill="1" applyBorder="1" applyAlignment="1">
      <alignment horizontal="center" vertical="center" wrapText="1"/>
    </xf>
    <xf numFmtId="168" fontId="0" fillId="43" borderId="6" xfId="0" applyNumberFormat="1" applyFont="1" applyFill="1" applyBorder="1" applyAlignment="1">
      <alignment horizontal="center" vertical="center" wrapText="1"/>
    </xf>
    <xf numFmtId="166" fontId="0" fillId="20" borderId="6" xfId="0" applyNumberFormat="1" applyFont="1" applyFill="1" applyBorder="1" applyAlignment="1">
      <alignment horizontal="center" vertical="center" wrapText="1"/>
    </xf>
    <xf numFmtId="166" fontId="0" fillId="20" borderId="10" xfId="0" applyNumberFormat="1" applyFont="1" applyFill="1" applyBorder="1" applyAlignment="1">
      <alignment horizontal="center" vertical="center" wrapText="1"/>
    </xf>
    <xf numFmtId="168" fontId="10" fillId="20" borderId="6" xfId="0" applyNumberFormat="1" applyFont="1" applyFill="1" applyBorder="1" applyAlignment="1">
      <alignment horizontal="center" vertical="center"/>
    </xf>
    <xf numFmtId="2" fontId="9" fillId="35" borderId="8" xfId="0" applyNumberFormat="1" applyFont="1" applyFill="1" applyBorder="1" applyAlignment="1">
      <alignment horizontal="center" vertical="center" wrapText="1"/>
    </xf>
    <xf numFmtId="168" fontId="10" fillId="20" borderId="19" xfId="0" applyNumberFormat="1" applyFont="1" applyFill="1" applyBorder="1" applyAlignment="1">
      <alignment horizontal="center" vertical="center" wrapText="1"/>
    </xf>
    <xf numFmtId="166" fontId="10" fillId="11" borderId="17" xfId="0" applyNumberFormat="1" applyFont="1" applyFill="1" applyBorder="1" applyAlignment="1" applyProtection="1">
      <alignment horizontal="center" vertical="center" wrapText="1"/>
      <protection locked="0"/>
    </xf>
    <xf numFmtId="166" fontId="10" fillId="11" borderId="6" xfId="0" applyNumberFormat="1" applyFont="1" applyFill="1" applyBorder="1" applyAlignment="1" applyProtection="1">
      <alignment horizontal="center" vertical="center" wrapText="1"/>
      <protection locked="0"/>
    </xf>
    <xf numFmtId="166" fontId="10" fillId="11" borderId="10" xfId="0" applyNumberFormat="1" applyFont="1" applyFill="1" applyBorder="1" applyAlignment="1" applyProtection="1">
      <alignment horizontal="center" vertical="center" wrapText="1"/>
      <protection locked="0"/>
    </xf>
    <xf numFmtId="0" fontId="10" fillId="11" borderId="6" xfId="0" applyFont="1" applyFill="1" applyBorder="1" applyAlignment="1" applyProtection="1">
      <alignment horizontal="center" vertical="center" wrapText="1"/>
      <protection locked="0"/>
    </xf>
    <xf numFmtId="0" fontId="10" fillId="11" borderId="20" xfId="0" applyFont="1" applyFill="1" applyBorder="1" applyAlignment="1" applyProtection="1">
      <alignment horizontal="center" vertical="center" wrapText="1"/>
      <protection locked="0"/>
    </xf>
    <xf numFmtId="166" fontId="10" fillId="11" borderId="28" xfId="0" applyNumberFormat="1" applyFont="1" applyFill="1" applyBorder="1" applyAlignment="1" applyProtection="1">
      <alignment horizontal="center" vertical="center" wrapText="1"/>
      <protection locked="0"/>
    </xf>
    <xf numFmtId="166" fontId="10" fillId="11" borderId="8" xfId="0" applyNumberFormat="1" applyFont="1" applyFill="1" applyBorder="1" applyAlignment="1" applyProtection="1">
      <alignment horizontal="center" vertical="center" wrapText="1"/>
      <protection locked="0"/>
    </xf>
    <xf numFmtId="168" fontId="10" fillId="37" borderId="8" xfId="0" applyNumberFormat="1" applyFont="1" applyFill="1" applyBorder="1" applyAlignment="1" applyProtection="1">
      <alignment horizontal="center" vertical="center" wrapText="1"/>
      <protection locked="0"/>
    </xf>
    <xf numFmtId="168" fontId="10" fillId="11" borderId="8" xfId="0" applyNumberFormat="1" applyFont="1" applyFill="1" applyBorder="1" applyAlignment="1" applyProtection="1">
      <alignment horizontal="center" vertical="center" wrapText="1"/>
      <protection locked="0"/>
    </xf>
    <xf numFmtId="0" fontId="10" fillId="12" borderId="6" xfId="0" applyFont="1" applyFill="1" applyBorder="1" applyAlignment="1" applyProtection="1">
      <alignment horizontal="center" vertical="center" wrapText="1"/>
      <protection locked="0"/>
    </xf>
    <xf numFmtId="168" fontId="10" fillId="11" borderId="6" xfId="0" applyNumberFormat="1" applyFont="1" applyFill="1" applyBorder="1" applyAlignment="1" applyProtection="1">
      <alignment horizontal="center" vertical="center" wrapText="1"/>
      <protection locked="0"/>
    </xf>
    <xf numFmtId="0" fontId="10" fillId="46" borderId="17" xfId="0" applyFont="1" applyFill="1" applyBorder="1" applyAlignment="1" applyProtection="1">
      <alignment horizontal="center" vertical="center" wrapText="1"/>
      <protection locked="0"/>
    </xf>
    <xf numFmtId="0" fontId="10" fillId="46" borderId="6" xfId="0" applyFont="1" applyFill="1" applyBorder="1" applyAlignment="1" applyProtection="1">
      <alignment horizontal="center" vertical="center" wrapText="1"/>
      <protection locked="0"/>
    </xf>
    <xf numFmtId="167" fontId="0" fillId="14" borderId="6" xfId="0" applyNumberFormat="1" applyFont="1" applyFill="1" applyBorder="1" applyAlignment="1" applyProtection="1">
      <alignment horizontal="center" vertical="center" wrapText="1"/>
      <protection locked="0"/>
    </xf>
    <xf numFmtId="167" fontId="0" fillId="14" borderId="19" xfId="0" applyNumberFormat="1" applyFont="1" applyFill="1" applyBorder="1" applyAlignment="1" applyProtection="1">
      <alignment horizontal="center" vertical="center" wrapText="1"/>
      <protection locked="0"/>
    </xf>
    <xf numFmtId="166" fontId="0" fillId="14" borderId="6" xfId="0" applyNumberFormat="1" applyFont="1" applyFill="1" applyBorder="1" applyAlignment="1" applyProtection="1">
      <alignment horizontal="center" vertical="center" wrapText="1"/>
      <protection locked="0"/>
    </xf>
    <xf numFmtId="0" fontId="3" fillId="13" borderId="16" xfId="0" applyFont="1" applyFill="1" applyBorder="1" applyAlignment="1" applyProtection="1">
      <alignment vertical="center" wrapText="1"/>
      <protection locked="0"/>
    </xf>
    <xf numFmtId="0" fontId="3" fillId="13" borderId="7" xfId="0" applyFont="1" applyFill="1" applyBorder="1" applyAlignment="1" applyProtection="1">
      <alignment vertical="center" wrapText="1"/>
      <protection locked="0"/>
    </xf>
    <xf numFmtId="3" fontId="0" fillId="14" borderId="6" xfId="0" applyNumberFormat="1" applyFont="1" applyFill="1" applyBorder="1" applyAlignment="1" applyProtection="1">
      <alignment horizontal="center" vertical="center" wrapText="1"/>
      <protection locked="0"/>
    </xf>
    <xf numFmtId="167" fontId="1" fillId="14" borderId="6" xfId="0" applyNumberFormat="1" applyFont="1" applyFill="1" applyBorder="1" applyAlignment="1" applyProtection="1">
      <alignment horizontal="center" vertical="center" wrapText="1"/>
      <protection locked="0"/>
    </xf>
    <xf numFmtId="166" fontId="2" fillId="14" borderId="10" xfId="0" applyNumberFormat="1" applyFont="1" applyFill="1" applyBorder="1" applyAlignment="1" applyProtection="1">
      <alignment horizontal="center" vertical="center" wrapText="1"/>
      <protection locked="0"/>
    </xf>
    <xf numFmtId="0" fontId="10" fillId="13" borderId="7" xfId="0" applyFont="1" applyFill="1" applyBorder="1" applyAlignment="1" applyProtection="1">
      <alignment vertical="center" wrapText="1"/>
      <protection locked="0"/>
    </xf>
    <xf numFmtId="0" fontId="10" fillId="13" borderId="9" xfId="0" applyFont="1" applyFill="1" applyBorder="1" applyAlignment="1" applyProtection="1">
      <alignment vertical="center" wrapText="1"/>
      <protection locked="0"/>
    </xf>
    <xf numFmtId="166" fontId="0" fillId="33" borderId="8" xfId="0" applyNumberFormat="1" applyFont="1" applyFill="1" applyBorder="1" applyAlignment="1">
      <alignment horizontal="center" vertical="center" wrapText="1"/>
    </xf>
    <xf numFmtId="166" fontId="0" fillId="33" borderId="11" xfId="0" applyNumberFormat="1" applyFont="1" applyFill="1" applyBorder="1" applyAlignment="1">
      <alignment horizontal="center" vertical="center" wrapText="1"/>
    </xf>
    <xf numFmtId="168" fontId="9" fillId="20" borderId="8" xfId="0" applyNumberFormat="1" applyFont="1" applyFill="1" applyBorder="1" applyAlignment="1">
      <alignment horizontal="center" vertical="center" wrapText="1"/>
    </xf>
    <xf numFmtId="168" fontId="9" fillId="20" borderId="8" xfId="0" applyNumberFormat="1" applyFont="1" applyFill="1" applyBorder="1" applyAlignment="1">
      <alignment horizontal="center" vertical="center"/>
    </xf>
    <xf numFmtId="0" fontId="10" fillId="7" borderId="0" xfId="0" applyFont="1" applyFill="1" applyBorder="1"/>
    <xf numFmtId="168" fontId="10" fillId="20" borderId="25" xfId="0" applyNumberFormat="1" applyFont="1" applyFill="1" applyBorder="1" applyAlignment="1">
      <alignment horizontal="center" vertical="center"/>
    </xf>
    <xf numFmtId="0" fontId="10" fillId="7" borderId="31" xfId="0" applyFont="1" applyFill="1" applyBorder="1" applyAlignment="1">
      <alignment horizontal="center" vertical="center" wrapText="1"/>
    </xf>
    <xf numFmtId="0" fontId="10" fillId="7" borderId="0" xfId="0" applyFont="1" applyFill="1" applyBorder="1" applyAlignment="1">
      <alignment vertical="center" wrapText="1"/>
    </xf>
    <xf numFmtId="0" fontId="10" fillId="7" borderId="3" xfId="0" applyFont="1" applyFill="1" applyBorder="1" applyAlignment="1">
      <alignment vertical="center" wrapText="1"/>
    </xf>
    <xf numFmtId="0" fontId="0" fillId="7" borderId="0" xfId="0" applyFill="1" applyBorder="1"/>
    <xf numFmtId="0" fontId="10" fillId="29" borderId="6" xfId="0" applyFont="1" applyFill="1" applyBorder="1" applyAlignment="1">
      <alignment horizontal="center" vertical="center" wrapText="1"/>
    </xf>
    <xf numFmtId="168" fontId="10" fillId="39" borderId="8" xfId="0" applyNumberFormat="1" applyFont="1" applyFill="1" applyBorder="1" applyAlignment="1" applyProtection="1">
      <alignment horizontal="center" vertical="center" wrapText="1"/>
      <protection locked="0"/>
    </xf>
    <xf numFmtId="168" fontId="0" fillId="0" borderId="47" xfId="0" applyNumberFormat="1" applyFont="1" applyBorder="1" applyAlignment="1">
      <alignment horizontal="center" vertical="center" wrapText="1"/>
    </xf>
    <xf numFmtId="0" fontId="9" fillId="20" borderId="8" xfId="0" applyFont="1" applyFill="1" applyBorder="1" applyAlignment="1">
      <alignment horizontal="center" vertical="center" wrapText="1"/>
    </xf>
    <xf numFmtId="168" fontId="2" fillId="0" borderId="8" xfId="0" applyNumberFormat="1"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9" xfId="0" applyFont="1" applyFill="1" applyBorder="1" applyAlignment="1">
      <alignment horizontal="center" vertical="center" wrapText="1"/>
    </xf>
    <xf numFmtId="168" fontId="2" fillId="0" borderId="11" xfId="0" applyNumberFormat="1" applyFont="1" applyFill="1" applyBorder="1" applyAlignment="1">
      <alignment horizontal="center" vertical="center" wrapText="1"/>
    </xf>
    <xf numFmtId="0" fontId="10" fillId="2" borderId="2" xfId="0" applyFont="1" applyFill="1" applyBorder="1" applyAlignment="1">
      <alignment horizontal="left" vertical="center" wrapText="1"/>
    </xf>
    <xf numFmtId="0" fontId="10" fillId="2" borderId="0" xfId="0" applyFont="1" applyFill="1" applyBorder="1" applyAlignment="1">
      <alignment horizontal="left" vertical="center" wrapText="1"/>
    </xf>
    <xf numFmtId="168" fontId="9" fillId="39" borderId="0" xfId="0" applyNumberFormat="1" applyFont="1" applyFill="1" applyBorder="1" applyAlignment="1">
      <alignment horizontal="center" vertical="center" wrapText="1"/>
    </xf>
    <xf numFmtId="2" fontId="9" fillId="10" borderId="0" xfId="0" applyNumberFormat="1" applyFont="1" applyFill="1" applyBorder="1" applyAlignment="1">
      <alignment horizontal="center" vertical="center" wrapText="1"/>
    </xf>
    <xf numFmtId="168" fontId="9" fillId="36" borderId="8" xfId="0" applyNumberFormat="1" applyFont="1" applyFill="1" applyBorder="1" applyAlignment="1">
      <alignment horizontal="center" vertical="center" wrapText="1"/>
    </xf>
    <xf numFmtId="2" fontId="9" fillId="31" borderId="6" xfId="0" applyNumberFormat="1"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168" fontId="0" fillId="0" borderId="6" xfId="0" applyNumberFormat="1" applyFont="1" applyBorder="1" applyAlignment="1">
      <alignment horizontal="center" vertical="center" wrapText="1"/>
    </xf>
    <xf numFmtId="168" fontId="0" fillId="0" borderId="8" xfId="0" applyNumberFormat="1" applyFont="1" applyBorder="1" applyAlignment="1">
      <alignment horizontal="center" vertical="center" wrapText="1"/>
    </xf>
    <xf numFmtId="0" fontId="2" fillId="25" borderId="12" xfId="0" applyFont="1" applyFill="1" applyBorder="1" applyAlignment="1">
      <alignment horizontal="center" vertical="center" wrapText="1"/>
    </xf>
    <xf numFmtId="0" fontId="2" fillId="25" borderId="14" xfId="0" applyFont="1" applyFill="1" applyBorder="1" applyAlignment="1">
      <alignment horizontal="center" vertical="center" wrapText="1"/>
    </xf>
    <xf numFmtId="0" fontId="2" fillId="25" borderId="15" xfId="0" applyFont="1" applyFill="1" applyBorder="1" applyAlignment="1">
      <alignment horizontal="center" vertical="center" wrapText="1"/>
    </xf>
    <xf numFmtId="168" fontId="0" fillId="0" borderId="17" xfId="0" applyNumberFormat="1" applyFont="1" applyBorder="1" applyAlignment="1">
      <alignment horizontal="center" vertical="center" wrapText="1"/>
    </xf>
    <xf numFmtId="168" fontId="0" fillId="0" borderId="18" xfId="0" applyNumberFormat="1" applyFont="1" applyBorder="1" applyAlignment="1">
      <alignment horizontal="center" vertical="center" wrapText="1"/>
    </xf>
    <xf numFmtId="0" fontId="2" fillId="25" borderId="21" xfId="0" applyFont="1" applyFill="1" applyBorder="1" applyAlignment="1">
      <alignment horizontal="center" vertical="center" wrapText="1"/>
    </xf>
    <xf numFmtId="0" fontId="6" fillId="0" borderId="7" xfId="0" applyFont="1" applyBorder="1" applyAlignment="1">
      <alignment horizontal="left" vertical="center" wrapText="1"/>
    </xf>
    <xf numFmtId="0" fontId="6" fillId="0" borderId="8" xfId="0" applyFont="1" applyFill="1" applyBorder="1" applyAlignment="1">
      <alignment horizontal="center" vertical="center" wrapText="1"/>
    </xf>
    <xf numFmtId="0" fontId="2" fillId="0" borderId="7" xfId="0" applyFont="1" applyFill="1" applyBorder="1" applyAlignment="1">
      <alignment horizontal="center" vertical="center" wrapText="1"/>
    </xf>
    <xf numFmtId="20" fontId="0" fillId="0" borderId="7" xfId="0" applyNumberFormat="1" applyFont="1" applyBorder="1" applyAlignment="1">
      <alignment horizontal="center" vertical="center" wrapText="1"/>
    </xf>
    <xf numFmtId="0" fontId="6" fillId="0" borderId="9" xfId="0" applyFont="1" applyBorder="1" applyAlignment="1">
      <alignment horizontal="center" vertical="center" wrapText="1"/>
    </xf>
    <xf numFmtId="2" fontId="0" fillId="0" borderId="6" xfId="0" applyNumberFormat="1" applyBorder="1" applyAlignment="1">
      <alignment horizontal="center" vertical="center"/>
    </xf>
    <xf numFmtId="0" fontId="0" fillId="0" borderId="6" xfId="0" applyFont="1" applyBorder="1" applyAlignment="1">
      <alignment horizontal="center"/>
    </xf>
    <xf numFmtId="0" fontId="0" fillId="0" borderId="0" xfId="0" applyFont="1" applyBorder="1" applyAlignment="1"/>
    <xf numFmtId="0" fontId="0" fillId="0" borderId="0" xfId="0" applyFont="1" applyBorder="1"/>
    <xf numFmtId="0" fontId="0" fillId="0" borderId="0" xfId="0" applyFont="1" applyBorder="1" applyAlignment="1">
      <alignment wrapText="1"/>
    </xf>
    <xf numFmtId="0" fontId="9" fillId="0" borderId="43" xfId="0" applyFont="1" applyBorder="1" applyAlignment="1">
      <alignment horizontal="center" vertical="center" wrapText="1"/>
    </xf>
    <xf numFmtId="0" fontId="10" fillId="48" borderId="6" xfId="0" applyFont="1" applyFill="1" applyBorder="1" applyAlignment="1">
      <alignment horizontal="center" vertical="center" wrapText="1"/>
    </xf>
    <xf numFmtId="0" fontId="1" fillId="29" borderId="26" xfId="0" applyFont="1" applyFill="1" applyBorder="1" applyAlignment="1">
      <alignment horizontal="left" vertical="center"/>
    </xf>
    <xf numFmtId="0" fontId="0" fillId="0" borderId="6" xfId="0" applyBorder="1" applyAlignment="1">
      <alignment horizontal="center" vertical="center"/>
    </xf>
    <xf numFmtId="0" fontId="0" fillId="0" borderId="6" xfId="0" applyBorder="1" applyAlignment="1">
      <alignment horizontal="center" vertical="center" wrapText="1"/>
    </xf>
    <xf numFmtId="13" fontId="0" fillId="0" borderId="6" xfId="0" applyNumberFormat="1" applyBorder="1" applyAlignment="1">
      <alignment horizontal="center" vertical="center" wrapText="1"/>
    </xf>
    <xf numFmtId="0" fontId="6" fillId="29" borderId="7" xfId="0" applyFont="1" applyFill="1" applyBorder="1" applyAlignment="1">
      <alignment horizontal="left" vertical="center" wrapText="1"/>
    </xf>
    <xf numFmtId="0" fontId="6" fillId="0" borderId="31" xfId="0" applyFont="1" applyBorder="1" applyAlignment="1">
      <alignment horizontal="center" vertical="center" wrapText="1"/>
    </xf>
    <xf numFmtId="0" fontId="1" fillId="29" borderId="12" xfId="0" applyFont="1" applyFill="1" applyBorder="1" applyAlignment="1">
      <alignment horizontal="left" vertical="center" wrapText="1"/>
    </xf>
    <xf numFmtId="0" fontId="15" fillId="29" borderId="26" xfId="0" applyFont="1" applyFill="1" applyBorder="1" applyAlignment="1">
      <alignment horizontal="center" vertical="center" wrapText="1"/>
    </xf>
    <xf numFmtId="0" fontId="15" fillId="29" borderId="27" xfId="0" applyFont="1" applyFill="1" applyBorder="1" applyAlignment="1">
      <alignment horizontal="center" vertical="center" wrapText="1"/>
    </xf>
    <xf numFmtId="0" fontId="15" fillId="29" borderId="2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vertical="center" wrapText="1"/>
    </xf>
    <xf numFmtId="0" fontId="1" fillId="29" borderId="28" xfId="0" applyFont="1" applyFill="1" applyBorder="1" applyAlignment="1">
      <alignment horizontal="center" vertical="center" wrapText="1"/>
    </xf>
    <xf numFmtId="0" fontId="15" fillId="0" borderId="9" xfId="0" applyFont="1" applyBorder="1" applyAlignment="1">
      <alignment horizontal="center" vertical="center" wrapText="1"/>
    </xf>
    <xf numFmtId="2" fontId="0" fillId="0" borderId="6" xfId="0" applyNumberFormat="1" applyBorder="1" applyAlignment="1">
      <alignment horizontal="center" vertical="center" wrapText="1"/>
    </xf>
    <xf numFmtId="2" fontId="2" fillId="0" borderId="10" xfId="0" applyNumberFormat="1" applyFont="1" applyFill="1" applyBorder="1" applyAlignment="1">
      <alignment horizontal="center" vertical="center" wrapText="1"/>
    </xf>
    <xf numFmtId="0" fontId="1" fillId="29" borderId="28" xfId="0" applyFont="1" applyFill="1" applyBorder="1" applyAlignment="1">
      <alignment horizontal="center"/>
    </xf>
    <xf numFmtId="0" fontId="0" fillId="29" borderId="8" xfId="0" applyFill="1" applyBorder="1" applyAlignment="1">
      <alignment horizontal="center"/>
    </xf>
    <xf numFmtId="0" fontId="6" fillId="0" borderId="47" xfId="0" applyFont="1" applyFill="1" applyBorder="1" applyAlignment="1">
      <alignment horizontal="center" vertical="center" wrapText="1"/>
    </xf>
    <xf numFmtId="10" fontId="0" fillId="0" borderId="8" xfId="0" applyNumberFormat="1" applyBorder="1" applyAlignment="1">
      <alignment horizontal="center" vertical="center" wrapText="1"/>
    </xf>
    <xf numFmtId="10" fontId="2" fillId="0" borderId="11" xfId="0" applyNumberFormat="1" applyFont="1" applyFill="1" applyBorder="1" applyAlignment="1">
      <alignment horizontal="center" vertical="center" wrapText="1"/>
    </xf>
    <xf numFmtId="0" fontId="1" fillId="29" borderId="15" xfId="0" applyFont="1" applyFill="1" applyBorder="1" applyAlignment="1">
      <alignment horizontal="center" vertical="center"/>
    </xf>
    <xf numFmtId="10" fontId="0" fillId="0" borderId="8" xfId="0" applyNumberFormat="1" applyBorder="1" applyAlignment="1">
      <alignment horizontal="center" vertical="center"/>
    </xf>
    <xf numFmtId="0" fontId="0" fillId="0" borderId="10" xfId="0" applyBorder="1" applyAlignment="1">
      <alignment horizontal="center" vertical="center"/>
    </xf>
    <xf numFmtId="2" fontId="0" fillId="0" borderId="10" xfId="0" applyNumberFormat="1" applyBorder="1" applyAlignment="1">
      <alignment horizontal="center" vertical="center"/>
    </xf>
    <xf numFmtId="2" fontId="0" fillId="0" borderId="79" xfId="0" applyNumberFormat="1" applyBorder="1" applyAlignment="1">
      <alignment horizontal="center" vertical="center"/>
    </xf>
    <xf numFmtId="10" fontId="1" fillId="29" borderId="1" xfId="0" applyNumberFormat="1" applyFont="1" applyFill="1" applyBorder="1" applyAlignment="1">
      <alignment horizontal="center" vertical="center"/>
    </xf>
    <xf numFmtId="2" fontId="6" fillId="0" borderId="8" xfId="0" applyNumberFormat="1" applyFont="1" applyBorder="1" applyAlignment="1">
      <alignment horizontal="center" vertical="center" wrapText="1"/>
    </xf>
    <xf numFmtId="2" fontId="0" fillId="0" borderId="8" xfId="0" applyNumberFormat="1" applyBorder="1" applyAlignment="1">
      <alignment horizontal="center" vertical="center" wrapText="1"/>
    </xf>
    <xf numFmtId="2" fontId="15" fillId="0" borderId="15" xfId="0" applyNumberFormat="1" applyFont="1" applyBorder="1" applyAlignment="1">
      <alignment horizontal="center" vertical="center" wrapText="1"/>
    </xf>
    <xf numFmtId="170" fontId="1" fillId="0" borderId="14" xfId="0" applyNumberFormat="1" applyFont="1" applyBorder="1" applyAlignment="1">
      <alignment horizontal="center" vertical="center" wrapText="1"/>
    </xf>
    <xf numFmtId="0" fontId="0" fillId="0" borderId="7" xfId="0" applyBorder="1" applyAlignment="1">
      <alignment vertical="center" wrapText="1"/>
    </xf>
    <xf numFmtId="0" fontId="0" fillId="0" borderId="9" xfId="0" applyBorder="1" applyAlignment="1">
      <alignment vertical="center" wrapText="1"/>
    </xf>
    <xf numFmtId="0" fontId="0" fillId="0" borderId="8" xfId="0" applyBorder="1" applyAlignment="1">
      <alignment horizontal="center" vertical="center" wrapText="1"/>
    </xf>
    <xf numFmtId="0" fontId="0" fillId="0" borderId="11" xfId="0" applyBorder="1" applyAlignment="1">
      <alignment horizontal="center" vertical="center" wrapText="1"/>
    </xf>
    <xf numFmtId="168" fontId="5" fillId="0" borderId="6" xfId="0" applyNumberFormat="1" applyFont="1" applyBorder="1" applyAlignment="1">
      <alignment horizontal="center" vertical="center" wrapText="1"/>
    </xf>
    <xf numFmtId="168" fontId="5" fillId="0" borderId="7" xfId="0" applyNumberFormat="1" applyFont="1" applyBorder="1" applyAlignment="1">
      <alignment horizontal="center" vertical="center" wrapText="1"/>
    </xf>
    <xf numFmtId="168" fontId="1" fillId="0" borderId="8" xfId="0" applyNumberFormat="1" applyFont="1" applyBorder="1" applyAlignment="1">
      <alignment horizontal="center" vertical="center" wrapText="1"/>
    </xf>
    <xf numFmtId="0" fontId="0" fillId="0" borderId="11" xfId="0" applyFill="1" applyBorder="1" applyAlignment="1">
      <alignment horizontal="center" vertical="center" wrapText="1"/>
    </xf>
    <xf numFmtId="168" fontId="0" fillId="0" borderId="6" xfId="0" applyNumberFormat="1" applyFont="1" applyBorder="1" applyAlignment="1">
      <alignment horizontal="center" vertical="center"/>
    </xf>
    <xf numFmtId="10" fontId="0" fillId="0" borderId="6" xfId="0" applyNumberFormat="1" applyFont="1" applyBorder="1" applyAlignment="1">
      <alignment horizontal="center" vertical="center"/>
    </xf>
    <xf numFmtId="10" fontId="10" fillId="48" borderId="67" xfId="0" applyNumberFormat="1" applyFont="1" applyFill="1" applyBorder="1" applyAlignment="1">
      <alignment horizontal="center" vertical="center" wrapText="1"/>
    </xf>
    <xf numFmtId="2" fontId="6" fillId="29" borderId="8" xfId="0" applyNumberFormat="1" applyFont="1" applyFill="1" applyBorder="1" applyAlignment="1">
      <alignment horizontal="center" vertical="center" wrapText="1"/>
    </xf>
    <xf numFmtId="2" fontId="0" fillId="29" borderId="8" xfId="0" applyNumberFormat="1" applyFill="1" applyBorder="1" applyAlignment="1">
      <alignment horizontal="center" vertical="center" wrapText="1"/>
    </xf>
    <xf numFmtId="2" fontId="15" fillId="0" borderId="10" xfId="0" applyNumberFormat="1" applyFont="1" applyBorder="1" applyAlignment="1">
      <alignment horizontal="center" vertical="center" wrapText="1"/>
    </xf>
    <xf numFmtId="168" fontId="9" fillId="30" borderId="1" xfId="0" applyNumberFormat="1" applyFont="1" applyFill="1" applyBorder="1" applyAlignment="1">
      <alignment horizontal="center" vertical="center" wrapText="1"/>
    </xf>
    <xf numFmtId="168" fontId="2" fillId="0" borderId="60" xfId="0" applyNumberFormat="1" applyFont="1" applyFill="1" applyBorder="1" applyAlignment="1">
      <alignment horizontal="center" vertical="center" wrapText="1"/>
    </xf>
    <xf numFmtId="0" fontId="0" fillId="0" borderId="0" xfId="0" applyFont="1" applyBorder="1" applyAlignment="1">
      <alignment horizontal="center"/>
    </xf>
    <xf numFmtId="0" fontId="0" fillId="0" borderId="0" xfId="0" applyFont="1" applyBorder="1" applyAlignment="1">
      <alignment horizontal="center" wrapText="1"/>
    </xf>
    <xf numFmtId="0" fontId="9" fillId="15" borderId="12" xfId="0" applyFont="1" applyFill="1" applyBorder="1" applyAlignment="1">
      <alignment horizontal="left" vertical="center" wrapText="1"/>
    </xf>
    <xf numFmtId="166" fontId="0" fillId="0" borderId="0" xfId="0" applyNumberFormat="1" applyFont="1" applyBorder="1" applyAlignment="1">
      <alignment horizontal="center"/>
    </xf>
    <xf numFmtId="0" fontId="0" fillId="0" borderId="0" xfId="0" applyFont="1" applyBorder="1" applyAlignment="1"/>
    <xf numFmtId="0" fontId="1" fillId="0" borderId="0" xfId="0" applyFont="1" applyBorder="1" applyAlignment="1"/>
    <xf numFmtId="0" fontId="1" fillId="0" borderId="0" xfId="0" applyFont="1" applyBorder="1" applyAlignment="1">
      <alignment horizontal="center"/>
    </xf>
    <xf numFmtId="0" fontId="1" fillId="0" borderId="0" xfId="0" applyFont="1" applyBorder="1" applyAlignment="1">
      <alignment horizontal="center" wrapText="1"/>
    </xf>
    <xf numFmtId="0" fontId="0" fillId="0" borderId="0" xfId="0" applyFont="1" applyBorder="1"/>
    <xf numFmtId="166" fontId="10" fillId="0" borderId="0" xfId="0" applyNumberFormat="1" applyFont="1" applyBorder="1" applyAlignment="1">
      <alignment horizontal="center"/>
    </xf>
    <xf numFmtId="0" fontId="10" fillId="0" borderId="0" xfId="0" applyFont="1" applyBorder="1" applyAlignment="1"/>
    <xf numFmtId="0" fontId="9" fillId="0" borderId="0" xfId="0" applyFont="1" applyBorder="1" applyAlignment="1"/>
    <xf numFmtId="0" fontId="9" fillId="0" borderId="0" xfId="0" applyFont="1" applyBorder="1" applyAlignment="1">
      <alignment horizontal="center"/>
    </xf>
    <xf numFmtId="0" fontId="9" fillId="0" borderId="0" xfId="0" applyFont="1" applyBorder="1" applyAlignment="1">
      <alignment horizontal="center" wrapText="1"/>
    </xf>
    <xf numFmtId="0" fontId="10" fillId="0" borderId="0" xfId="0" applyFont="1" applyBorder="1" applyAlignment="1">
      <alignment horizontal="center"/>
    </xf>
    <xf numFmtId="0" fontId="10" fillId="0" borderId="0" xfId="0" applyFont="1" applyBorder="1"/>
    <xf numFmtId="0" fontId="10" fillId="0" borderId="7" xfId="0" applyFont="1" applyBorder="1" applyAlignment="1">
      <alignment vertical="center" wrapText="1"/>
    </xf>
    <xf numFmtId="0" fontId="10" fillId="0" borderId="8" xfId="0" applyFont="1" applyBorder="1" applyAlignment="1">
      <alignment vertical="center" wrapText="1"/>
    </xf>
    <xf numFmtId="0" fontId="9" fillId="0" borderId="0" xfId="0" applyFont="1" applyBorder="1" applyAlignment="1">
      <alignment horizontal="center" vertical="center" wrapText="1"/>
    </xf>
    <xf numFmtId="0" fontId="9" fillId="0" borderId="0" xfId="0" applyFont="1" applyBorder="1" applyAlignment="1">
      <alignment vertical="center" wrapText="1"/>
    </xf>
    <xf numFmtId="0" fontId="9" fillId="24" borderId="6" xfId="0" applyFont="1" applyFill="1" applyBorder="1" applyAlignment="1">
      <alignment horizontal="center" vertical="center" wrapText="1"/>
    </xf>
    <xf numFmtId="0" fontId="10" fillId="0" borderId="16" xfId="0" applyFont="1" applyBorder="1" applyAlignment="1">
      <alignment vertical="center" wrapText="1"/>
    </xf>
    <xf numFmtId="0" fontId="10" fillId="7" borderId="7" xfId="0" applyFont="1" applyFill="1" applyBorder="1" applyAlignment="1">
      <alignment horizontal="center" vertical="center" wrapText="1"/>
    </xf>
    <xf numFmtId="0" fontId="9" fillId="15" borderId="14" xfId="0" applyFont="1" applyFill="1" applyBorder="1" applyAlignment="1">
      <alignment horizontal="center" vertical="center" wrapText="1"/>
    </xf>
    <xf numFmtId="0" fontId="9" fillId="15" borderId="15" xfId="0"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vertical="center" wrapText="1"/>
    </xf>
    <xf numFmtId="0" fontId="9" fillId="47" borderId="8" xfId="0" applyFont="1" applyFill="1" applyBorder="1" applyAlignment="1">
      <alignment horizontal="center" vertical="center" wrapText="1"/>
    </xf>
    <xf numFmtId="168" fontId="9" fillId="48" borderId="18" xfId="0" applyNumberFormat="1" applyFont="1" applyFill="1" applyBorder="1" applyAlignment="1">
      <alignment horizontal="center" vertical="center" wrapText="1"/>
    </xf>
    <xf numFmtId="0" fontId="9" fillId="47" borderId="18" xfId="0" applyFont="1" applyFill="1" applyBorder="1" applyAlignment="1">
      <alignment horizontal="center" vertical="center" wrapText="1"/>
    </xf>
    <xf numFmtId="0" fontId="9" fillId="48" borderId="43" xfId="0" applyFont="1" applyFill="1" applyBorder="1" applyAlignment="1">
      <alignment vertical="center" wrapText="1"/>
    </xf>
    <xf numFmtId="2" fontId="9" fillId="48" borderId="18" xfId="0" applyNumberFormat="1" applyFont="1" applyFill="1" applyBorder="1" applyAlignment="1">
      <alignment horizontal="center" vertical="center" wrapText="1"/>
    </xf>
    <xf numFmtId="0" fontId="0" fillId="0" borderId="0" xfId="0" applyFont="1" applyBorder="1" applyAlignment="1">
      <alignment horizontal="center"/>
    </xf>
    <xf numFmtId="0" fontId="0" fillId="0" borderId="0" xfId="0" applyFont="1" applyBorder="1" applyAlignment="1">
      <alignment horizontal="center" wrapText="1"/>
    </xf>
    <xf numFmtId="0" fontId="10" fillId="0" borderId="0" xfId="0" applyFont="1" applyBorder="1" applyAlignment="1">
      <alignment horizontal="center" vertical="center" wrapText="1"/>
    </xf>
    <xf numFmtId="0" fontId="9" fillId="15" borderId="14" xfId="0" applyFont="1" applyFill="1" applyBorder="1" applyAlignment="1">
      <alignment horizontal="center" vertical="center" wrapText="1"/>
    </xf>
    <xf numFmtId="0" fontId="9" fillId="15" borderId="15" xfId="0" applyFont="1" applyFill="1" applyBorder="1" applyAlignment="1">
      <alignment horizontal="center"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10" fillId="7" borderId="7" xfId="0" applyFont="1" applyFill="1" applyBorder="1" applyAlignment="1">
      <alignment horizontal="center" vertical="center" wrapText="1"/>
    </xf>
    <xf numFmtId="0" fontId="10" fillId="0" borderId="16" xfId="0" applyFont="1" applyBorder="1" applyAlignment="1">
      <alignment vertical="center" wrapText="1"/>
    </xf>
    <xf numFmtId="0" fontId="9" fillId="0" borderId="0" xfId="0" applyFont="1" applyBorder="1" applyAlignment="1">
      <alignment horizontal="center" vertical="center" wrapText="1"/>
    </xf>
    <xf numFmtId="0" fontId="9" fillId="0" borderId="0" xfId="0" applyFont="1" applyBorder="1" applyAlignment="1">
      <alignment vertical="center" wrapText="1"/>
    </xf>
    <xf numFmtId="0" fontId="9" fillId="24" borderId="6" xfId="0" applyFont="1" applyFill="1" applyBorder="1" applyAlignment="1">
      <alignment horizontal="center" vertical="center" wrapText="1"/>
    </xf>
    <xf numFmtId="0" fontId="9" fillId="0" borderId="0" xfId="0" applyFont="1" applyBorder="1" applyAlignment="1"/>
    <xf numFmtId="0" fontId="10" fillId="0" borderId="0" xfId="0" applyFont="1" applyBorder="1"/>
    <xf numFmtId="0" fontId="9" fillId="0" borderId="0" xfId="0" applyFont="1" applyBorder="1" applyAlignment="1">
      <alignment horizontal="center"/>
    </xf>
    <xf numFmtId="0" fontId="10" fillId="0" borderId="0" xfId="0" applyFont="1" applyBorder="1" applyAlignment="1"/>
    <xf numFmtId="166" fontId="10" fillId="0" borderId="0" xfId="0" applyNumberFormat="1" applyFont="1" applyBorder="1" applyAlignment="1">
      <alignment horizontal="center"/>
    </xf>
    <xf numFmtId="0" fontId="10" fillId="0" borderId="0" xfId="0" applyFont="1" applyBorder="1" applyAlignment="1">
      <alignment horizontal="center"/>
    </xf>
    <xf numFmtId="0" fontId="9" fillId="0" borderId="0" xfId="0" applyFont="1" applyBorder="1" applyAlignment="1">
      <alignment horizontal="center" wrapText="1"/>
    </xf>
    <xf numFmtId="0" fontId="1" fillId="0" borderId="0" xfId="0" applyFont="1" applyBorder="1" applyAlignment="1"/>
    <xf numFmtId="0" fontId="0" fillId="0" borderId="0" xfId="0" applyFont="1" applyBorder="1"/>
    <xf numFmtId="0" fontId="1" fillId="0" borderId="0" xfId="0" applyFont="1" applyBorder="1" applyAlignment="1">
      <alignment horizontal="center"/>
    </xf>
    <xf numFmtId="0" fontId="0" fillId="0" borderId="0" xfId="0" applyFont="1" applyBorder="1" applyAlignment="1"/>
    <xf numFmtId="166" fontId="0" fillId="0" borderId="0" xfId="0" applyNumberFormat="1" applyFont="1" applyBorder="1" applyAlignment="1">
      <alignment horizontal="center"/>
    </xf>
    <xf numFmtId="0" fontId="1" fillId="0" borderId="0" xfId="0" applyFont="1" applyBorder="1" applyAlignment="1">
      <alignment horizontal="center" wrapText="1"/>
    </xf>
    <xf numFmtId="0" fontId="9" fillId="15" borderId="12" xfId="0" applyFont="1" applyFill="1" applyBorder="1" applyAlignment="1">
      <alignment horizontal="left" vertical="center" wrapText="1"/>
    </xf>
    <xf numFmtId="0" fontId="9" fillId="47" borderId="18" xfId="0" applyFont="1" applyFill="1" applyBorder="1" applyAlignment="1">
      <alignment horizontal="center" vertical="center" wrapText="1"/>
    </xf>
    <xf numFmtId="0" fontId="10" fillId="0" borderId="0" xfId="0" applyFont="1" applyBorder="1" applyAlignment="1">
      <alignment vertical="center" wrapText="1"/>
    </xf>
    <xf numFmtId="166" fontId="9" fillId="39" borderId="3" xfId="0" applyNumberFormat="1" applyFont="1" applyFill="1" applyBorder="1" applyAlignment="1">
      <alignment horizontal="center" vertical="center" wrapText="1"/>
    </xf>
    <xf numFmtId="0" fontId="10" fillId="31" borderId="6" xfId="0" applyFont="1" applyFill="1" applyBorder="1" applyAlignment="1">
      <alignment horizontal="center" vertical="center" wrapText="1"/>
    </xf>
    <xf numFmtId="0" fontId="17" fillId="0" borderId="0" xfId="0" applyFont="1" applyAlignment="1"/>
    <xf numFmtId="165" fontId="9" fillId="33" borderId="23" xfId="0" applyNumberFormat="1" applyFont="1" applyFill="1" applyBorder="1" applyAlignment="1">
      <alignment horizontal="center" vertical="center" wrapText="1"/>
    </xf>
    <xf numFmtId="2" fontId="9" fillId="48" borderId="8" xfId="0" applyNumberFormat="1" applyFont="1" applyFill="1" applyBorder="1" applyAlignment="1">
      <alignment horizontal="center" vertical="center" wrapText="1"/>
    </xf>
    <xf numFmtId="168" fontId="10" fillId="0" borderId="0" xfId="0" applyNumberFormat="1" applyFont="1" applyBorder="1" applyAlignment="1">
      <alignment vertical="center" wrapText="1"/>
    </xf>
    <xf numFmtId="0" fontId="10" fillId="0" borderId="8" xfId="0" applyFont="1" applyBorder="1" applyAlignment="1">
      <alignment vertical="center" wrapText="1"/>
    </xf>
    <xf numFmtId="0" fontId="9" fillId="15" borderId="14" xfId="0" applyFont="1" applyFill="1" applyBorder="1" applyAlignment="1">
      <alignment horizontal="center" vertical="center" wrapText="1"/>
    </xf>
    <xf numFmtId="0" fontId="9" fillId="15" borderId="15" xfId="0" applyFont="1" applyFill="1" applyBorder="1" applyAlignment="1">
      <alignment horizontal="center" vertical="center" wrapText="1"/>
    </xf>
    <xf numFmtId="168" fontId="10" fillId="49" borderId="67" xfId="0" applyNumberFormat="1" applyFont="1" applyFill="1" applyBorder="1" applyAlignment="1" applyProtection="1">
      <alignment horizontal="center" vertical="center" wrapText="1"/>
      <protection locked="0"/>
    </xf>
    <xf numFmtId="0" fontId="10" fillId="7" borderId="7" xfId="0" applyFont="1" applyFill="1" applyBorder="1" applyAlignment="1">
      <alignment horizontal="center" vertical="center" wrapText="1"/>
    </xf>
    <xf numFmtId="0" fontId="10" fillId="7" borderId="0" xfId="0" applyFont="1" applyFill="1" applyBorder="1" applyAlignment="1">
      <alignment horizontal="center" vertical="center" wrapText="1"/>
    </xf>
    <xf numFmtId="168" fontId="9" fillId="30" borderId="15" xfId="0" applyNumberFormat="1" applyFont="1" applyFill="1" applyBorder="1" applyAlignment="1">
      <alignment horizontal="center" vertical="center" wrapText="1"/>
    </xf>
    <xf numFmtId="3" fontId="9" fillId="30" borderId="10" xfId="0" applyNumberFormat="1" applyFont="1" applyFill="1" applyBorder="1" applyAlignment="1">
      <alignment horizontal="center" vertical="center" wrapText="1"/>
    </xf>
    <xf numFmtId="0" fontId="10" fillId="3" borderId="26" xfId="0" applyFont="1" applyFill="1" applyBorder="1" applyAlignment="1">
      <alignment vertical="center" wrapText="1"/>
    </xf>
    <xf numFmtId="0" fontId="9" fillId="35" borderId="14" xfId="0" applyFont="1" applyFill="1" applyBorder="1" applyAlignment="1">
      <alignment horizontal="center" vertical="center" wrapText="1"/>
    </xf>
    <xf numFmtId="168" fontId="9" fillId="35" borderId="15" xfId="0" applyNumberFormat="1" applyFont="1" applyFill="1" applyBorder="1" applyAlignment="1">
      <alignment horizontal="center" vertical="center" wrapText="1"/>
    </xf>
    <xf numFmtId="0" fontId="9" fillId="29" borderId="14" xfId="0" applyFont="1" applyFill="1" applyBorder="1" applyAlignment="1">
      <alignment horizontal="center" vertical="center" wrapText="1"/>
    </xf>
    <xf numFmtId="168" fontId="9" fillId="29" borderId="15" xfId="0" applyNumberFormat="1" applyFont="1" applyFill="1" applyBorder="1" applyAlignment="1">
      <alignment horizontal="center" vertical="center" wrapText="1"/>
    </xf>
    <xf numFmtId="0" fontId="10" fillId="30" borderId="26" xfId="0" applyFont="1" applyFill="1" applyBorder="1" applyAlignment="1">
      <alignment vertical="center" wrapText="1"/>
    </xf>
    <xf numFmtId="0" fontId="9" fillId="30" borderId="10" xfId="0" applyFont="1" applyFill="1" applyBorder="1" applyAlignment="1">
      <alignment horizontal="center" vertical="center" wrapText="1"/>
    </xf>
    <xf numFmtId="0" fontId="9" fillId="7" borderId="0" xfId="0" applyFont="1" applyFill="1" applyBorder="1" applyAlignment="1">
      <alignment horizontal="center" vertical="center" wrapText="1"/>
    </xf>
    <xf numFmtId="0" fontId="9" fillId="7" borderId="0" xfId="0" applyFont="1" applyFill="1" applyBorder="1" applyAlignment="1">
      <alignment vertical="center" wrapText="1"/>
    </xf>
    <xf numFmtId="0" fontId="10" fillId="6" borderId="0" xfId="0" applyFont="1" applyFill="1" applyBorder="1" applyAlignment="1">
      <alignment vertical="center" wrapText="1"/>
    </xf>
    <xf numFmtId="0" fontId="9" fillId="7" borderId="3" xfId="0" applyFont="1" applyFill="1" applyBorder="1" applyAlignment="1">
      <alignment horizontal="center" vertical="center" wrapText="1"/>
    </xf>
    <xf numFmtId="0" fontId="10" fillId="7" borderId="45" xfId="0" applyFont="1" applyFill="1" applyBorder="1" applyAlignment="1">
      <alignment horizontal="center" vertical="center" wrapText="1"/>
    </xf>
    <xf numFmtId="168" fontId="10" fillId="20" borderId="74" xfId="0" applyNumberFormat="1" applyFont="1" applyFill="1" applyBorder="1" applyAlignment="1">
      <alignment horizontal="center" vertical="center"/>
    </xf>
    <xf numFmtId="0" fontId="10" fillId="7" borderId="7" xfId="0" applyFont="1" applyFill="1" applyBorder="1" applyAlignment="1">
      <alignment horizontal="center" vertical="center" wrapText="1"/>
    </xf>
    <xf numFmtId="0" fontId="9" fillId="24" borderId="26" xfId="0" applyFont="1" applyFill="1" applyBorder="1" applyAlignment="1">
      <alignment horizontal="center" vertical="center" wrapText="1"/>
    </xf>
    <xf numFmtId="0" fontId="9" fillId="24" borderId="27" xfId="0" applyFont="1" applyFill="1" applyBorder="1" applyAlignment="1">
      <alignment horizontal="center" vertical="center" wrapText="1"/>
    </xf>
    <xf numFmtId="0" fontId="10" fillId="7" borderId="9"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10" fillId="7" borderId="3" xfId="0" applyFont="1" applyFill="1" applyBorder="1" applyAlignment="1">
      <alignment horizontal="center" vertical="center" wrapText="1"/>
    </xf>
    <xf numFmtId="168" fontId="10" fillId="20" borderId="46" xfId="0" applyNumberFormat="1" applyFont="1" applyFill="1" applyBorder="1" applyAlignment="1">
      <alignment horizontal="center" vertical="center" wrapText="1"/>
    </xf>
    <xf numFmtId="168" fontId="10" fillId="20" borderId="76" xfId="0" applyNumberFormat="1" applyFont="1" applyFill="1" applyBorder="1" applyAlignment="1">
      <alignment horizontal="center" vertical="center" wrapText="1"/>
    </xf>
    <xf numFmtId="168" fontId="10" fillId="20" borderId="72" xfId="0" applyNumberFormat="1" applyFont="1" applyFill="1" applyBorder="1" applyAlignment="1">
      <alignment horizontal="center" vertical="center" wrapText="1"/>
    </xf>
    <xf numFmtId="168" fontId="10" fillId="20" borderId="47" xfId="0" applyNumberFormat="1" applyFont="1" applyFill="1" applyBorder="1" applyAlignment="1">
      <alignment horizontal="center" vertical="center"/>
    </xf>
    <xf numFmtId="0" fontId="10" fillId="20" borderId="6" xfId="0" applyFont="1" applyFill="1" applyBorder="1" applyAlignment="1">
      <alignment horizontal="center" vertical="center" wrapText="1"/>
    </xf>
    <xf numFmtId="1" fontId="10" fillId="20" borderId="6" xfId="0" applyNumberFormat="1" applyFont="1" applyFill="1" applyBorder="1" applyAlignment="1">
      <alignment horizontal="center" vertical="center" wrapText="1"/>
    </xf>
    <xf numFmtId="1" fontId="10" fillId="20" borderId="8" xfId="0" applyNumberFormat="1" applyFont="1" applyFill="1" applyBorder="1" applyAlignment="1">
      <alignment horizontal="center" vertical="center"/>
    </xf>
    <xf numFmtId="168" fontId="10" fillId="20" borderId="10" xfId="0" applyNumberFormat="1" applyFont="1" applyFill="1" applyBorder="1" applyAlignment="1">
      <alignment horizontal="center" vertical="center"/>
    </xf>
    <xf numFmtId="168" fontId="9" fillId="20" borderId="11" xfId="0" applyNumberFormat="1" applyFont="1" applyFill="1" applyBorder="1" applyAlignment="1">
      <alignment horizontal="center" vertical="center"/>
    </xf>
    <xf numFmtId="168" fontId="10" fillId="20" borderId="20" xfId="0" applyNumberFormat="1" applyFont="1" applyFill="1" applyBorder="1" applyAlignment="1">
      <alignment horizontal="center" vertical="center"/>
    </xf>
    <xf numFmtId="168" fontId="10" fillId="20" borderId="11" xfId="0" applyNumberFormat="1" applyFont="1" applyFill="1" applyBorder="1" applyAlignment="1">
      <alignment horizontal="center" vertical="center"/>
    </xf>
    <xf numFmtId="0" fontId="9" fillId="55" borderId="12" xfId="0" applyFont="1" applyFill="1" applyBorder="1" applyAlignment="1">
      <alignment horizontal="center" vertical="center" wrapText="1"/>
    </xf>
    <xf numFmtId="169" fontId="9" fillId="55" borderId="13" xfId="0" applyNumberFormat="1" applyFont="1" applyFill="1" applyBorder="1" applyAlignment="1">
      <alignment horizontal="center" vertical="center"/>
    </xf>
    <xf numFmtId="169" fontId="9" fillId="55" borderId="23" xfId="0" applyNumberFormat="1" applyFont="1" applyFill="1" applyBorder="1" applyAlignment="1">
      <alignment horizontal="center" vertical="center"/>
    </xf>
    <xf numFmtId="169" fontId="9" fillId="55" borderId="13" xfId="0" applyNumberFormat="1" applyFont="1" applyFill="1" applyBorder="1" applyAlignment="1">
      <alignment horizontal="center" vertical="center" wrapText="1"/>
    </xf>
    <xf numFmtId="169" fontId="9" fillId="55" borderId="15" xfId="0" applyNumberFormat="1" applyFont="1" applyFill="1" applyBorder="1" applyAlignment="1">
      <alignment horizontal="center" vertical="center" wrapText="1"/>
    </xf>
    <xf numFmtId="169" fontId="9" fillId="45" borderId="13" xfId="0" applyNumberFormat="1" applyFont="1" applyFill="1" applyBorder="1" applyAlignment="1">
      <alignment horizontal="center" vertical="center"/>
    </xf>
    <xf numFmtId="165" fontId="9" fillId="33" borderId="1" xfId="0" applyNumberFormat="1" applyFont="1" applyFill="1" applyBorder="1" applyAlignment="1">
      <alignment horizontal="center" vertical="center" wrapText="1"/>
    </xf>
    <xf numFmtId="165" fontId="9" fillId="33" borderId="72" xfId="0" applyNumberFormat="1" applyFont="1" applyFill="1" applyBorder="1" applyAlignment="1">
      <alignment horizontal="center" vertical="center" wrapText="1"/>
    </xf>
    <xf numFmtId="0" fontId="10" fillId="7" borderId="59" xfId="0" applyFont="1" applyFill="1" applyBorder="1" applyAlignment="1">
      <alignment vertical="center" wrapText="1"/>
    </xf>
    <xf numFmtId="0" fontId="10" fillId="7" borderId="60" xfId="0" applyFont="1" applyFill="1" applyBorder="1" applyAlignment="1">
      <alignment vertical="center" wrapText="1"/>
    </xf>
    <xf numFmtId="0" fontId="6" fillId="0" borderId="8" xfId="0" applyFont="1" applyBorder="1" applyAlignment="1">
      <alignment horizontal="center" vertical="center" wrapText="1"/>
    </xf>
    <xf numFmtId="0" fontId="0" fillId="0" borderId="6" xfId="0" applyFont="1" applyBorder="1" applyAlignment="1">
      <alignment horizontal="center" vertical="center" wrapText="1"/>
    </xf>
    <xf numFmtId="0" fontId="9" fillId="47" borderId="18" xfId="0" applyFont="1" applyFill="1" applyBorder="1" applyAlignment="1">
      <alignment horizontal="center" vertical="center" wrapText="1"/>
    </xf>
    <xf numFmtId="0" fontId="10" fillId="0" borderId="52"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9" fillId="15" borderId="12" xfId="0" applyFont="1" applyFill="1" applyBorder="1" applyAlignment="1">
      <alignment horizontal="left" vertical="center" wrapText="1"/>
    </xf>
    <xf numFmtId="0" fontId="9" fillId="24" borderId="6" xfId="0" applyFont="1" applyFill="1" applyBorder="1" applyAlignment="1">
      <alignment horizontal="center"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10" fillId="0" borderId="16" xfId="0" applyFont="1" applyBorder="1" applyAlignment="1">
      <alignment vertical="center" wrapText="1"/>
    </xf>
    <xf numFmtId="0" fontId="9" fillId="15" borderId="14" xfId="0" applyFont="1" applyFill="1" applyBorder="1" applyAlignment="1">
      <alignment horizontal="center" vertical="center" wrapText="1"/>
    </xf>
    <xf numFmtId="0" fontId="9" fillId="15" borderId="15" xfId="0" applyFont="1" applyFill="1" applyBorder="1" applyAlignment="1">
      <alignment horizontal="center" vertical="center" wrapText="1"/>
    </xf>
    <xf numFmtId="0" fontId="10" fillId="7" borderId="7" xfId="0" applyFont="1" applyFill="1" applyBorder="1" applyAlignment="1">
      <alignment horizontal="center" vertical="center" wrapText="1"/>
    </xf>
    <xf numFmtId="171" fontId="0" fillId="0" borderId="0" xfId="0" applyNumberFormat="1" applyFont="1" applyAlignment="1"/>
    <xf numFmtId="1" fontId="6" fillId="0" borderId="11" xfId="0" applyNumberFormat="1" applyFont="1" applyBorder="1" applyAlignment="1">
      <alignment horizontal="center" vertical="center" wrapText="1"/>
    </xf>
    <xf numFmtId="0" fontId="0" fillId="0" borderId="28" xfId="0" applyBorder="1" applyAlignment="1">
      <alignment horizontal="center" vertical="center"/>
    </xf>
    <xf numFmtId="1" fontId="6" fillId="0" borderId="8" xfId="0" applyNumberFormat="1" applyFont="1" applyBorder="1" applyAlignment="1">
      <alignment horizontal="center" vertical="center" wrapText="1"/>
    </xf>
    <xf numFmtId="1" fontId="10" fillId="48" borderId="6" xfId="0" applyNumberFormat="1" applyFont="1" applyFill="1" applyBorder="1" applyAlignment="1">
      <alignment horizontal="center" vertical="center" wrapText="1"/>
    </xf>
    <xf numFmtId="0" fontId="9" fillId="15" borderId="38" xfId="0" applyFont="1" applyFill="1" applyBorder="1" applyAlignment="1">
      <alignment horizontal="center" vertical="center" wrapText="1"/>
    </xf>
    <xf numFmtId="0" fontId="9" fillId="15" borderId="66" xfId="0" applyFont="1" applyFill="1" applyBorder="1" applyAlignment="1">
      <alignment horizontal="center" vertical="center" wrapText="1"/>
    </xf>
    <xf numFmtId="168" fontId="9" fillId="29" borderId="8" xfId="0" applyNumberFormat="1" applyFont="1" applyFill="1" applyBorder="1" applyAlignment="1">
      <alignment horizontal="center" vertical="center" wrapText="1"/>
    </xf>
    <xf numFmtId="0" fontId="9" fillId="0" borderId="8" xfId="0" applyFont="1" applyBorder="1" applyAlignment="1">
      <alignment horizontal="left" vertical="center" wrapText="1"/>
    </xf>
    <xf numFmtId="0" fontId="9" fillId="7" borderId="2" xfId="0" applyFont="1" applyFill="1" applyBorder="1" applyAlignment="1">
      <alignment vertical="center"/>
    </xf>
    <xf numFmtId="0" fontId="9" fillId="7" borderId="0" xfId="0" applyFont="1" applyFill="1" applyBorder="1" applyAlignment="1">
      <alignment vertical="center"/>
    </xf>
    <xf numFmtId="165" fontId="9" fillId="19" borderId="3" xfId="0" applyNumberFormat="1" applyFont="1" applyFill="1" applyBorder="1" applyAlignment="1">
      <alignment vertical="center"/>
    </xf>
    <xf numFmtId="0" fontId="3" fillId="0" borderId="7" xfId="0" applyFont="1" applyFill="1" applyBorder="1" applyAlignment="1">
      <alignment horizontal="center" vertical="center" wrapText="1"/>
    </xf>
    <xf numFmtId="0" fontId="9" fillId="0" borderId="6" xfId="0" applyFont="1" applyFill="1" applyBorder="1" applyAlignment="1">
      <alignment horizontal="center" vertical="center" wrapText="1"/>
    </xf>
    <xf numFmtId="168" fontId="6" fillId="0" borderId="0" xfId="0" applyNumberFormat="1" applyFont="1" applyAlignment="1"/>
    <xf numFmtId="0" fontId="1" fillId="6" borderId="0" xfId="0" applyFont="1" applyFill="1" applyBorder="1" applyAlignment="1">
      <alignment horizontal="center" vertical="center" wrapText="1"/>
    </xf>
    <xf numFmtId="0" fontId="6" fillId="0" borderId="0" xfId="0" applyFont="1" applyBorder="1" applyAlignment="1">
      <alignment horizontal="center" vertical="center" wrapText="1"/>
    </xf>
    <xf numFmtId="1" fontId="6" fillId="0" borderId="47" xfId="0" applyNumberFormat="1" applyFont="1" applyBorder="1" applyAlignment="1">
      <alignment horizontal="center" vertical="center" wrapText="1"/>
    </xf>
    <xf numFmtId="168" fontId="0" fillId="7" borderId="0" xfId="0" applyNumberFormat="1" applyFill="1" applyBorder="1" applyAlignment="1">
      <alignment horizontal="center" vertical="center" wrapText="1"/>
    </xf>
    <xf numFmtId="168" fontId="0" fillId="7" borderId="3" xfId="0" applyNumberFormat="1" applyFill="1" applyBorder="1" applyAlignment="1">
      <alignment horizontal="center" vertical="center" wrapText="1"/>
    </xf>
    <xf numFmtId="2" fontId="9" fillId="19" borderId="8" xfId="0" applyNumberFormat="1" applyFont="1" applyFill="1" applyBorder="1" applyAlignment="1">
      <alignment horizontal="center" vertical="center" wrapText="1"/>
    </xf>
    <xf numFmtId="0" fontId="0" fillId="0" borderId="52" xfId="0"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1" fillId="27" borderId="21" xfId="0" applyFont="1" applyFill="1" applyBorder="1" applyAlignment="1">
      <alignment horizontal="center" vertical="center"/>
    </xf>
    <xf numFmtId="0" fontId="1" fillId="27" borderId="49" xfId="0" applyFont="1" applyFill="1" applyBorder="1" applyAlignment="1">
      <alignment horizontal="center" vertical="center"/>
    </xf>
    <xf numFmtId="0" fontId="1" fillId="27" borderId="23" xfId="0" applyFont="1" applyFill="1" applyBorder="1" applyAlignment="1">
      <alignment horizontal="center" vertical="center"/>
    </xf>
    <xf numFmtId="0" fontId="0" fillId="0" borderId="7" xfId="0" applyFont="1" applyBorder="1" applyAlignment="1">
      <alignment horizontal="center"/>
    </xf>
    <xf numFmtId="0" fontId="0" fillId="0" borderId="6" xfId="0" applyFont="1" applyBorder="1" applyAlignment="1">
      <alignment horizont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168" fontId="0" fillId="0" borderId="0" xfId="0" applyNumberFormat="1" applyFont="1" applyBorder="1" applyAlignment="1">
      <alignment horizontal="center" vertical="center" wrapText="1"/>
    </xf>
    <xf numFmtId="168" fontId="0" fillId="0" borderId="3" xfId="0" applyNumberFormat="1" applyFont="1" applyBorder="1" applyAlignment="1">
      <alignment horizontal="center" vertical="center" wrapText="1"/>
    </xf>
    <xf numFmtId="0" fontId="1" fillId="0" borderId="32"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0" fillId="0" borderId="2"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6" fillId="0" borderId="61" xfId="0" applyFont="1" applyBorder="1" applyAlignment="1">
      <alignment horizontal="left" vertical="center" wrapText="1"/>
    </xf>
    <xf numFmtId="0" fontId="6" fillId="0" borderId="62" xfId="0" applyFont="1" applyBorder="1" applyAlignment="1">
      <alignment horizontal="left" vertical="center" wrapText="1"/>
    </xf>
    <xf numFmtId="0" fontId="6" fillId="0" borderId="58" xfId="0" applyFont="1" applyBorder="1" applyAlignment="1">
      <alignment horizontal="left" vertical="center" wrapText="1"/>
    </xf>
    <xf numFmtId="0" fontId="1" fillId="40" borderId="12" xfId="0" applyFont="1" applyFill="1" applyBorder="1" applyAlignment="1">
      <alignment horizontal="left" vertical="center" wrapText="1"/>
    </xf>
    <xf numFmtId="0" fontId="1" fillId="40" borderId="14" xfId="0" applyFont="1" applyFill="1" applyBorder="1" applyAlignment="1">
      <alignment horizontal="left" vertical="center" wrapText="1"/>
    </xf>
    <xf numFmtId="0" fontId="1" fillId="40" borderId="15" xfId="0" applyFont="1" applyFill="1" applyBorder="1" applyAlignment="1">
      <alignment horizontal="left" vertical="center" wrapText="1"/>
    </xf>
    <xf numFmtId="0" fontId="1" fillId="0" borderId="52"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60" xfId="0" applyFont="1" applyBorder="1" applyAlignment="1">
      <alignment horizontal="center" vertical="center" wrapText="1"/>
    </xf>
    <xf numFmtId="0" fontId="1" fillId="41" borderId="26" xfId="0" applyFont="1" applyFill="1" applyBorder="1" applyAlignment="1">
      <alignment horizontal="center" vertical="center"/>
    </xf>
    <xf numFmtId="0" fontId="1" fillId="41" borderId="27" xfId="0" applyFont="1" applyFill="1" applyBorder="1" applyAlignment="1">
      <alignment horizontal="center" vertical="center"/>
    </xf>
    <xf numFmtId="0" fontId="1" fillId="41" borderId="28" xfId="0" applyFont="1" applyFill="1" applyBorder="1" applyAlignment="1">
      <alignment horizontal="center" vertical="center"/>
    </xf>
    <xf numFmtId="0" fontId="1" fillId="20" borderId="6" xfId="0" applyFont="1" applyFill="1" applyBorder="1" applyAlignment="1">
      <alignment horizontal="center" vertical="center" wrapText="1"/>
    </xf>
    <xf numFmtId="0" fontId="1" fillId="20" borderId="8" xfId="0" applyFont="1" applyFill="1" applyBorder="1" applyAlignment="1">
      <alignment horizontal="center" vertical="center" wrapText="1"/>
    </xf>
    <xf numFmtId="0" fontId="1" fillId="0" borderId="7" xfId="0" applyFont="1" applyBorder="1" applyAlignment="1">
      <alignment horizontal="left" vertical="center" wrapText="1"/>
    </xf>
    <xf numFmtId="0" fontId="1" fillId="0" borderId="6" xfId="0" applyFont="1" applyBorder="1" applyAlignment="1">
      <alignment horizontal="left" vertical="center" wrapText="1"/>
    </xf>
    <xf numFmtId="0" fontId="0" fillId="0" borderId="32"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wrapText="1"/>
    </xf>
    <xf numFmtId="0" fontId="2" fillId="25" borderId="58" xfId="0" applyFont="1" applyFill="1" applyBorder="1" applyAlignment="1">
      <alignment horizontal="center" vertical="center" wrapText="1"/>
    </xf>
    <xf numFmtId="0" fontId="1" fillId="27" borderId="22" xfId="0" applyFont="1" applyFill="1" applyBorder="1" applyAlignment="1">
      <alignment horizontal="center" vertical="center"/>
    </xf>
    <xf numFmtId="168" fontId="0" fillId="20" borderId="10" xfId="0" applyNumberFormat="1" applyFill="1" applyBorder="1" applyAlignment="1">
      <alignment horizontal="center" vertical="center" wrapText="1"/>
    </xf>
    <xf numFmtId="168" fontId="0" fillId="20" borderId="11" xfId="0" applyNumberFormat="1" applyFill="1" applyBorder="1" applyAlignment="1">
      <alignment horizontal="center" vertical="center" wrapText="1"/>
    </xf>
    <xf numFmtId="0" fontId="1" fillId="0" borderId="3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5" xfId="0" applyFont="1" applyBorder="1" applyAlignment="1">
      <alignment horizontal="center" vertical="center" wrapText="1"/>
    </xf>
    <xf numFmtId="0" fontId="1" fillId="6" borderId="0"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20" fontId="0" fillId="0" borderId="7" xfId="0" applyNumberFormat="1" applyFont="1" applyBorder="1" applyAlignment="1">
      <alignment horizontal="center" vertical="center" wrapText="1"/>
    </xf>
    <xf numFmtId="20" fontId="0" fillId="0" borderId="6" xfId="0" applyNumberFormat="1" applyFont="1" applyBorder="1" applyAlignment="1">
      <alignment horizontal="center" vertical="center" wrapText="1"/>
    </xf>
    <xf numFmtId="0" fontId="6" fillId="19" borderId="7" xfId="0" applyFont="1" applyFill="1" applyBorder="1" applyAlignment="1">
      <alignment horizontal="left" vertical="center" wrapText="1"/>
    </xf>
    <xf numFmtId="0" fontId="6" fillId="19" borderId="6" xfId="0" applyFont="1" applyFill="1" applyBorder="1" applyAlignment="1">
      <alignment horizontal="left" vertical="center" wrapText="1"/>
    </xf>
    <xf numFmtId="0" fontId="6" fillId="19" borderId="8" xfId="0" applyFont="1" applyFill="1" applyBorder="1" applyAlignment="1">
      <alignment horizontal="left" vertical="center" wrapText="1"/>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37"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2" fillId="8" borderId="2" xfId="0" applyFont="1" applyFill="1" applyBorder="1" applyAlignment="1">
      <alignment horizontal="center" vertical="center" wrapText="1"/>
    </xf>
    <xf numFmtId="0" fontId="2" fillId="8" borderId="0"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0" fillId="0" borderId="25" xfId="0" applyFont="1" applyBorder="1" applyAlignment="1">
      <alignment horizontal="center"/>
    </xf>
    <xf numFmtId="0" fontId="0" fillId="0" borderId="47" xfId="0" applyFont="1" applyBorder="1" applyAlignment="1">
      <alignment horizontal="center"/>
    </xf>
    <xf numFmtId="168" fontId="0" fillId="0" borderId="6" xfId="0" applyNumberFormat="1" applyFont="1" applyBorder="1" applyAlignment="1">
      <alignment horizontal="center" vertical="center" wrapText="1"/>
    </xf>
    <xf numFmtId="168" fontId="0" fillId="0" borderId="8" xfId="0" applyNumberFormat="1" applyFont="1" applyBorder="1" applyAlignment="1">
      <alignment horizontal="center" vertical="center" wrapText="1"/>
    </xf>
    <xf numFmtId="0" fontId="2" fillId="0" borderId="7" xfId="0" applyFont="1" applyFill="1" applyBorder="1" applyAlignment="1">
      <alignment horizontal="center" vertical="center" wrapText="1"/>
    </xf>
    <xf numFmtId="168" fontId="6" fillId="0" borderId="6" xfId="0" applyNumberFormat="1" applyFont="1" applyBorder="1" applyAlignment="1">
      <alignment horizontal="center" vertical="center" wrapText="1"/>
    </xf>
    <xf numFmtId="168" fontId="6" fillId="0" borderId="8" xfId="0" applyNumberFormat="1" applyFont="1" applyBorder="1" applyAlignment="1">
      <alignment horizontal="center" vertical="center" wrapText="1"/>
    </xf>
    <xf numFmtId="0" fontId="3" fillId="0" borderId="1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5" xfId="0" applyFont="1" applyFill="1" applyBorder="1" applyAlignment="1">
      <alignment horizontal="center" vertical="center" wrapText="1"/>
    </xf>
    <xf numFmtId="168" fontId="1" fillId="20" borderId="12" xfId="0" applyNumberFormat="1" applyFont="1" applyFill="1" applyBorder="1" applyAlignment="1">
      <alignment horizontal="center" vertical="center" wrapText="1"/>
    </xf>
    <xf numFmtId="168" fontId="1" fillId="20" borderId="14" xfId="0" applyNumberFormat="1" applyFont="1" applyFill="1" applyBorder="1" applyAlignment="1">
      <alignment horizontal="center" vertical="center" wrapText="1"/>
    </xf>
    <xf numFmtId="0" fontId="1" fillId="7" borderId="7" xfId="0" applyFont="1" applyFill="1" applyBorder="1" applyAlignment="1">
      <alignment horizontal="center" vertical="center" wrapText="1"/>
    </xf>
    <xf numFmtId="0" fontId="1" fillId="7" borderId="43" xfId="0" applyFont="1" applyFill="1" applyBorder="1" applyAlignment="1">
      <alignment horizontal="center" vertical="center" wrapText="1"/>
    </xf>
    <xf numFmtId="0" fontId="1" fillId="7" borderId="31" xfId="0" applyFont="1" applyFill="1" applyBorder="1" applyAlignment="1">
      <alignment horizontal="center" vertical="center" wrapText="1"/>
    </xf>
    <xf numFmtId="0" fontId="6" fillId="0" borderId="0" xfId="0" applyFont="1" applyBorder="1" applyAlignment="1">
      <alignment horizontal="center" vertical="center"/>
    </xf>
    <xf numFmtId="0" fontId="6" fillId="0" borderId="3" xfId="0" applyFont="1" applyBorder="1" applyAlignment="1">
      <alignment horizontal="center" vertical="center"/>
    </xf>
    <xf numFmtId="0" fontId="1" fillId="24" borderId="39" xfId="0" applyFont="1" applyFill="1" applyBorder="1" applyAlignment="1">
      <alignment horizontal="center" vertical="center" wrapText="1"/>
    </xf>
    <xf numFmtId="0" fontId="1" fillId="24" borderId="27" xfId="0" applyFont="1" applyFill="1" applyBorder="1" applyAlignment="1">
      <alignment horizontal="center" vertical="center" wrapText="1"/>
    </xf>
    <xf numFmtId="0" fontId="1" fillId="24" borderId="40" xfId="0" applyFont="1" applyFill="1" applyBorder="1" applyAlignment="1">
      <alignment horizontal="center" vertical="center" wrapText="1"/>
    </xf>
    <xf numFmtId="0" fontId="1" fillId="24" borderId="4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6" fillId="22" borderId="48" xfId="0" applyFont="1" applyFill="1" applyBorder="1" applyAlignment="1">
      <alignment horizontal="center" vertical="center" wrapText="1"/>
    </xf>
    <xf numFmtId="0" fontId="6" fillId="22" borderId="65" xfId="0" applyFont="1" applyFill="1" applyBorder="1" applyAlignment="1">
      <alignment horizontal="center" vertical="center" wrapText="1"/>
    </xf>
    <xf numFmtId="0" fontId="6" fillId="22" borderId="6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25" borderId="12" xfId="0" applyFont="1" applyFill="1" applyBorder="1" applyAlignment="1">
      <alignment horizontal="center" vertical="center" wrapText="1"/>
    </xf>
    <xf numFmtId="0" fontId="2" fillId="25" borderId="14" xfId="0" applyFont="1" applyFill="1" applyBorder="1" applyAlignment="1">
      <alignment horizontal="center" vertical="center" wrapText="1"/>
    </xf>
    <xf numFmtId="0" fontId="2" fillId="25" borderId="15"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32"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1" fillId="29" borderId="21" xfId="0" applyFont="1" applyFill="1" applyBorder="1" applyAlignment="1">
      <alignment horizontal="center" vertical="center" wrapText="1"/>
    </xf>
    <xf numFmtId="0" fontId="1" fillId="29" borderId="23" xfId="0" applyFont="1" applyFill="1" applyBorder="1" applyAlignment="1">
      <alignment horizontal="center" vertical="center" wrapTex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10" fillId="0" borderId="49" xfId="0" applyFont="1" applyBorder="1" applyAlignment="1">
      <alignment horizontal="center" vertical="center" wrapText="1"/>
    </xf>
    <xf numFmtId="0" fontId="15" fillId="24" borderId="26" xfId="0" applyFont="1" applyFill="1" applyBorder="1" applyAlignment="1">
      <alignment horizontal="center" vertical="center" wrapText="1"/>
    </xf>
    <xf numFmtId="0" fontId="15" fillId="24" borderId="27" xfId="0" applyFont="1" applyFill="1" applyBorder="1" applyAlignment="1">
      <alignment horizontal="center" vertical="center" wrapText="1"/>
    </xf>
    <xf numFmtId="0" fontId="15" fillId="24" borderId="28" xfId="0" applyFont="1" applyFill="1" applyBorder="1" applyAlignment="1">
      <alignment horizontal="center" vertical="center" wrapText="1"/>
    </xf>
    <xf numFmtId="0" fontId="0" fillId="29" borderId="7" xfId="0" applyFill="1" applyBorder="1" applyAlignment="1">
      <alignment horizontal="center" vertical="center" wrapText="1"/>
    </xf>
    <xf numFmtId="0" fontId="0" fillId="29" borderId="6" xfId="0" applyFill="1" applyBorder="1" applyAlignment="1">
      <alignment horizontal="center" vertical="center" wrapText="1"/>
    </xf>
    <xf numFmtId="0" fontId="0" fillId="29" borderId="8" xfId="0" applyFill="1"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37" xfId="0" applyBorder="1" applyAlignment="1">
      <alignment horizontal="center" vertical="center" wrapText="1"/>
    </xf>
    <xf numFmtId="0" fontId="9" fillId="20" borderId="6" xfId="0" applyFont="1" applyFill="1" applyBorder="1" applyAlignment="1">
      <alignment horizontal="center" vertical="center" wrapText="1"/>
    </xf>
    <xf numFmtId="0" fontId="15" fillId="24" borderId="32" xfId="0" applyFont="1" applyFill="1" applyBorder="1" applyAlignment="1">
      <alignment horizontal="center" vertical="center"/>
    </xf>
    <xf numFmtId="0" fontId="15" fillId="24" borderId="49" xfId="0" applyFont="1" applyFill="1" applyBorder="1" applyAlignment="1">
      <alignment horizontal="center" vertical="center"/>
    </xf>
    <xf numFmtId="0" fontId="15" fillId="24" borderId="5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2"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0" fillId="0" borderId="7" xfId="0" applyFont="1" applyBorder="1" applyAlignment="1">
      <alignment horizontal="center" vertical="center" wrapText="1"/>
    </xf>
    <xf numFmtId="0" fontId="0" fillId="0" borderId="6" xfId="0" applyFont="1" applyBorder="1" applyAlignment="1">
      <alignment horizontal="center" vertical="center" wrapText="1"/>
    </xf>
    <xf numFmtId="0" fontId="0" fillId="0" borderId="47" xfId="0" applyFont="1" applyBorder="1" applyAlignment="1">
      <alignment horizontal="center" vertical="center" wrapText="1"/>
    </xf>
    <xf numFmtId="0" fontId="15" fillId="24" borderId="21" xfId="0" applyFont="1" applyFill="1" applyBorder="1" applyAlignment="1">
      <alignment horizontal="left" vertical="center"/>
    </xf>
    <xf numFmtId="0" fontId="15" fillId="24" borderId="22" xfId="0" applyFont="1" applyFill="1" applyBorder="1" applyAlignment="1">
      <alignment horizontal="left" vertical="center"/>
    </xf>
    <xf numFmtId="0" fontId="15" fillId="24" borderId="23" xfId="0" applyFont="1" applyFill="1" applyBorder="1" applyAlignment="1">
      <alignment horizontal="left" vertical="center"/>
    </xf>
    <xf numFmtId="0" fontId="0" fillId="0" borderId="24" xfId="0" applyBorder="1" applyAlignment="1">
      <alignment horizontal="center"/>
    </xf>
    <xf numFmtId="0" fontId="2" fillId="0" borderId="2" xfId="0" applyFont="1" applyFill="1" applyBorder="1" applyAlignment="1">
      <alignment horizontal="center" vertical="center" wrapText="1"/>
    </xf>
    <xf numFmtId="2" fontId="0" fillId="0" borderId="2" xfId="0" applyNumberFormat="1" applyBorder="1" applyAlignment="1">
      <alignment horizontal="center" vertical="center" wrapText="1"/>
    </xf>
    <xf numFmtId="2" fontId="0" fillId="0" borderId="0" xfId="0" applyNumberFormat="1" applyBorder="1" applyAlignment="1">
      <alignment horizontal="center" vertical="center" wrapText="1"/>
    </xf>
    <xf numFmtId="2" fontId="0" fillId="0" borderId="3" xfId="0" applyNumberFormat="1"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4" xfId="0" applyFont="1" applyFill="1" applyBorder="1" applyAlignment="1">
      <alignment horizontal="center"/>
    </xf>
    <xf numFmtId="0" fontId="0" fillId="0" borderId="55" xfId="0" applyFont="1" applyFill="1" applyBorder="1" applyAlignment="1">
      <alignment horizontal="center"/>
    </xf>
    <xf numFmtId="0" fontId="0" fillId="0" borderId="0" xfId="0" applyFont="1" applyFill="1" applyBorder="1" applyAlignment="1">
      <alignment horizontal="center"/>
    </xf>
    <xf numFmtId="0" fontId="0" fillId="0" borderId="3" xfId="0" applyFont="1" applyFill="1" applyBorder="1" applyAlignment="1">
      <alignment horizontal="center"/>
    </xf>
    <xf numFmtId="0" fontId="0" fillId="0" borderId="5" xfId="0" applyFont="1" applyFill="1" applyBorder="1" applyAlignment="1">
      <alignment horizontal="center"/>
    </xf>
    <xf numFmtId="0" fontId="0" fillId="0" borderId="54" xfId="0" applyFont="1" applyFill="1" applyBorder="1" applyAlignment="1">
      <alignment horizontal="center"/>
    </xf>
    <xf numFmtId="0" fontId="0" fillId="0" borderId="49" xfId="0" applyBorder="1" applyAlignment="1">
      <alignment horizontal="center" vertical="center" wrapText="1"/>
    </xf>
    <xf numFmtId="0" fontId="0" fillId="0" borderId="8" xfId="0" applyFont="1" applyBorder="1" applyAlignment="1">
      <alignment horizontal="center" vertical="center" wrapText="1"/>
    </xf>
    <xf numFmtId="0" fontId="0" fillId="0" borderId="24" xfId="0" applyFont="1" applyBorder="1" applyAlignment="1">
      <alignment horizontal="center"/>
    </xf>
    <xf numFmtId="0" fontId="6" fillId="0" borderId="8" xfId="0" applyFont="1" applyFill="1" applyBorder="1" applyAlignment="1">
      <alignment horizontal="center" vertical="center" wrapText="1"/>
    </xf>
    <xf numFmtId="0" fontId="1" fillId="25" borderId="21" xfId="0" applyFont="1" applyFill="1" applyBorder="1" applyAlignment="1">
      <alignment horizontal="center" vertical="center" wrapText="1"/>
    </xf>
    <xf numFmtId="0" fontId="1" fillId="25" borderId="22" xfId="0" applyFont="1" applyFill="1" applyBorder="1" applyAlignment="1">
      <alignment horizontal="center" vertical="center" wrapText="1"/>
    </xf>
    <xf numFmtId="0" fontId="1" fillId="25" borderId="23"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20" borderId="26" xfId="0" applyFont="1" applyFill="1" applyBorder="1" applyAlignment="1">
      <alignment horizontal="center" vertical="center"/>
    </xf>
    <xf numFmtId="0" fontId="1" fillId="20" borderId="27" xfId="0" applyFont="1" applyFill="1" applyBorder="1" applyAlignment="1">
      <alignment horizontal="center" vertical="center"/>
    </xf>
    <xf numFmtId="0" fontId="1" fillId="20" borderId="28" xfId="0" applyFont="1" applyFill="1" applyBorder="1" applyAlignment="1">
      <alignment horizontal="center" vertical="center"/>
    </xf>
    <xf numFmtId="0" fontId="5" fillId="24" borderId="26" xfId="0" applyFont="1" applyFill="1" applyBorder="1" applyAlignment="1">
      <alignment horizontal="center" vertical="center" wrapText="1"/>
    </xf>
    <xf numFmtId="0" fontId="5" fillId="24" borderId="27" xfId="0" applyFont="1" applyFill="1" applyBorder="1" applyAlignment="1">
      <alignment horizontal="center" vertical="center" wrapText="1"/>
    </xf>
    <xf numFmtId="0" fontId="5" fillId="24" borderId="28" xfId="0" applyFont="1" applyFill="1" applyBorder="1" applyAlignment="1">
      <alignment horizontal="center" vertical="center" wrapText="1"/>
    </xf>
    <xf numFmtId="0" fontId="2" fillId="26" borderId="21" xfId="0" applyFont="1" applyFill="1" applyBorder="1" applyAlignment="1">
      <alignment horizontal="center" vertical="center" wrapText="1"/>
    </xf>
    <xf numFmtId="0" fontId="2" fillId="26" borderId="22" xfId="0" applyFont="1" applyFill="1" applyBorder="1" applyAlignment="1">
      <alignment horizontal="center" vertical="center" wrapText="1"/>
    </xf>
    <xf numFmtId="0" fontId="2" fillId="26" borderId="23" xfId="0" applyFont="1" applyFill="1" applyBorder="1" applyAlignment="1">
      <alignment horizontal="center" vertical="center" wrapText="1"/>
    </xf>
    <xf numFmtId="0" fontId="1" fillId="22" borderId="6" xfId="0" applyFont="1" applyFill="1" applyBorder="1" applyAlignment="1">
      <alignment horizontal="center" vertical="center" wrapText="1"/>
    </xf>
    <xf numFmtId="0" fontId="1" fillId="22" borderId="8" xfId="0" applyFont="1" applyFill="1" applyBorder="1" applyAlignment="1">
      <alignment horizontal="center" vertical="center" wrapText="1"/>
    </xf>
    <xf numFmtId="0" fontId="2" fillId="25" borderId="21" xfId="0" applyFont="1" applyFill="1" applyBorder="1" applyAlignment="1">
      <alignment horizontal="center" vertical="center" wrapText="1"/>
    </xf>
    <xf numFmtId="0" fontId="2" fillId="25" borderId="23"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6" fillId="0" borderId="7" xfId="0" applyFont="1" applyBorder="1" applyAlignment="1">
      <alignment horizontal="left" vertical="center" wrapText="1"/>
    </xf>
    <xf numFmtId="0" fontId="6" fillId="0" borderId="6" xfId="0" applyFont="1" applyBorder="1" applyAlignment="1">
      <alignment horizontal="left" vertical="center" wrapText="1"/>
    </xf>
    <xf numFmtId="0" fontId="6" fillId="0" borderId="8" xfId="0" applyFont="1" applyBorder="1" applyAlignment="1">
      <alignment horizontal="left" vertical="center" wrapText="1"/>
    </xf>
    <xf numFmtId="0" fontId="1" fillId="20" borderId="7" xfId="0" applyFont="1" applyFill="1" applyBorder="1" applyAlignment="1">
      <alignment horizontal="center" vertical="center" wrapText="1"/>
    </xf>
    <xf numFmtId="0" fontId="0" fillId="0" borderId="7" xfId="0" applyFont="1" applyBorder="1" applyAlignment="1">
      <alignment horizontal="left" vertical="center" wrapText="1"/>
    </xf>
    <xf numFmtId="0" fontId="0" fillId="0" borderId="6" xfId="0" applyFont="1" applyBorder="1" applyAlignment="1">
      <alignment horizontal="left" vertical="center" wrapText="1"/>
    </xf>
    <xf numFmtId="0" fontId="0" fillId="0" borderId="8" xfId="0" applyFont="1" applyBorder="1" applyAlignment="1">
      <alignment horizontal="left" vertical="center" wrapText="1"/>
    </xf>
    <xf numFmtId="0" fontId="2" fillId="25" borderId="21" xfId="0" applyFont="1" applyFill="1" applyBorder="1" applyAlignment="1">
      <alignment horizontal="left" vertical="center" wrapText="1"/>
    </xf>
    <xf numFmtId="0" fontId="2" fillId="25" borderId="22" xfId="0" applyFont="1" applyFill="1" applyBorder="1" applyAlignment="1">
      <alignment horizontal="left" vertical="center" wrapText="1"/>
    </xf>
    <xf numFmtId="0" fontId="0" fillId="0" borderId="33" xfId="0" applyBorder="1" applyAlignment="1">
      <alignment horizontal="center" vertical="center"/>
    </xf>
    <xf numFmtId="0" fontId="0" fillId="0" borderId="71" xfId="0" applyBorder="1" applyAlignment="1">
      <alignment horizontal="center" vertical="center"/>
    </xf>
    <xf numFmtId="0" fontId="0" fillId="0" borderId="52" xfId="0" applyFont="1" applyBorder="1" applyAlignment="1">
      <alignment horizontal="center"/>
    </xf>
    <xf numFmtId="0" fontId="0" fillId="0" borderId="60" xfId="0" applyFont="1" applyBorder="1" applyAlignment="1">
      <alignment horizontal="center"/>
    </xf>
    <xf numFmtId="0" fontId="0" fillId="0" borderId="32" xfId="0" applyFont="1" applyBorder="1" applyAlignment="1">
      <alignment horizontal="center"/>
    </xf>
    <xf numFmtId="0" fontId="0" fillId="0" borderId="50" xfId="0" applyFont="1" applyBorder="1" applyAlignment="1">
      <alignment horizontal="center"/>
    </xf>
    <xf numFmtId="0" fontId="1" fillId="24" borderId="21" xfId="0" applyFont="1" applyFill="1" applyBorder="1" applyAlignment="1">
      <alignment horizontal="center" vertical="center" wrapText="1"/>
    </xf>
    <xf numFmtId="0" fontId="1" fillId="24" borderId="22" xfId="0" applyFont="1" applyFill="1" applyBorder="1" applyAlignment="1">
      <alignment horizontal="center" vertical="center" wrapText="1"/>
    </xf>
    <xf numFmtId="0" fontId="1" fillId="24" borderId="23" xfId="0" applyFont="1" applyFill="1" applyBorder="1" applyAlignment="1">
      <alignment horizontal="center" vertical="center" wrapText="1"/>
    </xf>
    <xf numFmtId="0" fontId="6" fillId="0" borderId="32"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center" vertical="center" wrapText="1"/>
    </xf>
    <xf numFmtId="0" fontId="0" fillId="0" borderId="49" xfId="0" applyFont="1" applyBorder="1" applyAlignment="1">
      <alignment horizontal="center"/>
    </xf>
    <xf numFmtId="168" fontId="6" fillId="20" borderId="63" xfId="0" applyNumberFormat="1" applyFont="1" applyFill="1" applyBorder="1" applyAlignment="1">
      <alignment horizontal="center" vertical="center" wrapText="1"/>
    </xf>
    <xf numFmtId="168" fontId="0" fillId="20" borderId="44" xfId="0" applyNumberFormat="1" applyFont="1" applyFill="1" applyBorder="1" applyAlignment="1">
      <alignment horizontal="center" vertical="center" wrapText="1"/>
    </xf>
    <xf numFmtId="168" fontId="0" fillId="20" borderId="19" xfId="0" applyNumberFormat="1"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168" fontId="0" fillId="0" borderId="6" xfId="0" applyNumberFormat="1" applyBorder="1" applyAlignment="1">
      <alignment horizontal="center" vertical="center" wrapText="1"/>
    </xf>
    <xf numFmtId="168" fontId="0" fillId="0" borderId="8" xfId="0" applyNumberFormat="1" applyBorder="1" applyAlignment="1">
      <alignment horizontal="center" vertical="center" wrapText="1"/>
    </xf>
    <xf numFmtId="0" fontId="6"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72" xfId="0" applyFont="1" applyBorder="1" applyAlignment="1">
      <alignment horizontal="center" vertical="center" wrapText="1"/>
    </xf>
    <xf numFmtId="0" fontId="1" fillId="20" borderId="14" xfId="0" applyFont="1" applyFill="1" applyBorder="1" applyAlignment="1">
      <alignment horizontal="center" vertical="center" wrapText="1"/>
    </xf>
    <xf numFmtId="0" fontId="1" fillId="20" borderId="15" xfId="0" applyFont="1" applyFill="1" applyBorder="1" applyAlignment="1">
      <alignment horizontal="center" vertical="center" wrapText="1"/>
    </xf>
    <xf numFmtId="168" fontId="0" fillId="0" borderId="17" xfId="0" applyNumberFormat="1" applyFont="1" applyBorder="1" applyAlignment="1">
      <alignment horizontal="center" vertical="center" wrapText="1"/>
    </xf>
    <xf numFmtId="168" fontId="0" fillId="0" borderId="18" xfId="0" applyNumberFormat="1" applyFont="1" applyBorder="1" applyAlignment="1">
      <alignment horizontal="center" vertical="center" wrapText="1"/>
    </xf>
    <xf numFmtId="0" fontId="0" fillId="0" borderId="59" xfId="0" applyFont="1" applyBorder="1" applyAlignment="1">
      <alignment horizontal="center"/>
    </xf>
    <xf numFmtId="0" fontId="0" fillId="0" borderId="32" xfId="0" applyBorder="1" applyAlignment="1">
      <alignment horizontal="center" wrapText="1"/>
    </xf>
    <xf numFmtId="0" fontId="0" fillId="0" borderId="49" xfId="0" applyBorder="1" applyAlignment="1">
      <alignment horizontal="center" wrapText="1"/>
    </xf>
    <xf numFmtId="0" fontId="0" fillId="0" borderId="50" xfId="0" applyBorder="1" applyAlignment="1">
      <alignment horizontal="center" wrapText="1"/>
    </xf>
    <xf numFmtId="0" fontId="0" fillId="0" borderId="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 xfId="0" applyFont="1" applyBorder="1" applyAlignment="1">
      <alignment horizontal="center" vertical="center" wrapText="1"/>
    </xf>
    <xf numFmtId="0" fontId="1" fillId="24" borderId="12" xfId="0" applyFont="1" applyFill="1" applyBorder="1" applyAlignment="1">
      <alignment horizontal="left" vertical="center" wrapText="1"/>
    </xf>
    <xf numFmtId="0" fontId="1" fillId="24" borderId="14" xfId="0" applyFont="1" applyFill="1" applyBorder="1" applyAlignment="1">
      <alignment horizontal="left" vertical="center" wrapText="1"/>
    </xf>
    <xf numFmtId="0" fontId="6" fillId="0" borderId="3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5" xfId="0" applyFont="1" applyBorder="1" applyAlignment="1">
      <alignment horizontal="center" vertical="center" wrapText="1"/>
    </xf>
    <xf numFmtId="0" fontId="15" fillId="24" borderId="61" xfId="0" applyFont="1" applyFill="1" applyBorder="1" applyAlignment="1">
      <alignment horizontal="center" vertical="center" wrapText="1"/>
    </xf>
    <xf numFmtId="0" fontId="15" fillId="24" borderId="62" xfId="0" applyFont="1" applyFill="1" applyBorder="1" applyAlignment="1">
      <alignment horizontal="center" vertical="center" wrapText="1"/>
    </xf>
    <xf numFmtId="0" fontId="15" fillId="24" borderId="58" xfId="0" applyFont="1" applyFill="1" applyBorder="1" applyAlignment="1">
      <alignment horizontal="center" vertical="center" wrapText="1"/>
    </xf>
    <xf numFmtId="0" fontId="10" fillId="0" borderId="32" xfId="0" applyFont="1" applyBorder="1" applyAlignment="1">
      <alignment horizontal="center" vertical="center" wrapText="1"/>
    </xf>
    <xf numFmtId="0" fontId="1" fillId="6" borderId="59"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6" fillId="0" borderId="34" xfId="0" applyFont="1" applyBorder="1" applyAlignment="1">
      <alignment horizontal="center" vertical="center" wrapText="1"/>
    </xf>
    <xf numFmtId="0" fontId="6" fillId="0" borderId="38" xfId="0" applyFont="1" applyBorder="1" applyAlignment="1">
      <alignment horizontal="center"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0" fillId="0" borderId="31" xfId="0" applyFont="1" applyBorder="1" applyAlignment="1">
      <alignment horizontal="left" vertical="center" wrapText="1"/>
    </xf>
    <xf numFmtId="0" fontId="0" fillId="0" borderId="25" xfId="0" applyFont="1" applyBorder="1" applyAlignment="1">
      <alignment horizontal="left" vertical="center" wrapText="1"/>
    </xf>
    <xf numFmtId="0" fontId="6" fillId="39" borderId="7" xfId="0" applyFont="1" applyFill="1" applyBorder="1" applyAlignment="1">
      <alignment horizontal="left" vertical="center" wrapText="1"/>
    </xf>
    <xf numFmtId="0" fontId="6" fillId="39" borderId="6" xfId="0" applyFont="1" applyFill="1" applyBorder="1" applyAlignment="1">
      <alignment horizontal="left" vertical="center" wrapText="1"/>
    </xf>
    <xf numFmtId="0" fontId="6" fillId="39" borderId="8" xfId="0" applyFont="1" applyFill="1" applyBorder="1" applyAlignment="1">
      <alignment horizontal="left" vertical="center" wrapText="1"/>
    </xf>
    <xf numFmtId="0" fontId="1" fillId="20" borderId="12" xfId="0" applyFont="1" applyFill="1" applyBorder="1" applyAlignment="1">
      <alignment horizontal="left" vertical="center" wrapText="1"/>
    </xf>
    <xf numFmtId="0" fontId="1" fillId="20" borderId="14" xfId="0" applyFont="1" applyFill="1" applyBorder="1" applyAlignment="1">
      <alignment horizontal="left" vertical="center" wrapText="1"/>
    </xf>
    <xf numFmtId="0" fontId="1" fillId="20" borderId="15" xfId="0" applyFont="1" applyFill="1" applyBorder="1" applyAlignment="1">
      <alignment horizontal="left" vertical="center" wrapText="1"/>
    </xf>
    <xf numFmtId="0" fontId="6" fillId="39" borderId="16" xfId="0" applyFont="1" applyFill="1" applyBorder="1" applyAlignment="1">
      <alignment horizontal="left" vertical="center" wrapText="1"/>
    </xf>
    <xf numFmtId="0" fontId="6" fillId="39" borderId="17" xfId="0" applyFont="1" applyFill="1" applyBorder="1" applyAlignment="1">
      <alignment horizontal="left" vertical="center" wrapText="1"/>
    </xf>
    <xf numFmtId="0" fontId="6" fillId="39" borderId="18" xfId="0" applyFont="1" applyFill="1" applyBorder="1" applyAlignment="1">
      <alignment horizontal="left" vertical="center" wrapText="1"/>
    </xf>
    <xf numFmtId="0" fontId="1" fillId="0" borderId="12" xfId="0" applyFont="1" applyBorder="1" applyAlignment="1">
      <alignment horizontal="left" vertical="center" wrapText="1"/>
    </xf>
    <xf numFmtId="0" fontId="1" fillId="0" borderId="14" xfId="0" applyFont="1" applyBorder="1" applyAlignment="1">
      <alignment horizontal="left" vertical="center" wrapText="1"/>
    </xf>
    <xf numFmtId="0" fontId="10" fillId="0" borderId="48" xfId="0" applyFont="1" applyBorder="1" applyAlignment="1">
      <alignment horizontal="left" vertical="center" wrapText="1"/>
    </xf>
    <xf numFmtId="0" fontId="10" fillId="0" borderId="65" xfId="0" applyFont="1" applyBorder="1" applyAlignment="1">
      <alignment horizontal="left" vertical="center" wrapText="1"/>
    </xf>
    <xf numFmtId="0" fontId="10" fillId="0" borderId="64" xfId="0" applyFont="1" applyBorder="1" applyAlignment="1">
      <alignment horizontal="left" vertical="center" wrapText="1"/>
    </xf>
    <xf numFmtId="0" fontId="1" fillId="7" borderId="2"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 xfId="0" applyFont="1" applyFill="1" applyBorder="1" applyAlignment="1">
      <alignment horizontal="center" vertical="center"/>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6" fillId="0" borderId="53" xfId="0" applyFont="1" applyBorder="1" applyAlignment="1">
      <alignment horizontal="left" vertical="center" wrapText="1"/>
    </xf>
    <xf numFmtId="0" fontId="6" fillId="0" borderId="5" xfId="0" applyFont="1" applyBorder="1" applyAlignment="1">
      <alignment horizontal="left" vertical="center" wrapText="1"/>
    </xf>
    <xf numFmtId="0" fontId="6" fillId="0" borderId="54" xfId="0" applyFont="1" applyBorder="1" applyAlignment="1">
      <alignment horizontal="left" vertical="center" wrapText="1"/>
    </xf>
    <xf numFmtId="0" fontId="1" fillId="0" borderId="52"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41" borderId="45" xfId="0" applyFont="1" applyFill="1" applyBorder="1" applyAlignment="1">
      <alignment horizontal="center" vertical="center" wrapText="1"/>
    </xf>
    <xf numFmtId="0" fontId="1" fillId="41" borderId="46" xfId="0" applyFont="1" applyFill="1" applyBorder="1" applyAlignment="1">
      <alignment horizontal="center" vertical="center" wrapText="1"/>
    </xf>
    <xf numFmtId="0" fontId="1" fillId="41" borderId="72" xfId="0" applyFont="1" applyFill="1" applyBorder="1" applyAlignment="1">
      <alignment horizontal="center" vertical="center" wrapText="1"/>
    </xf>
    <xf numFmtId="0" fontId="1" fillId="41" borderId="16" xfId="0" applyFont="1" applyFill="1" applyBorder="1" applyAlignment="1">
      <alignment horizontal="center" vertical="center" wrapText="1"/>
    </xf>
    <xf numFmtId="0" fontId="1" fillId="41" borderId="17" xfId="0" applyFont="1" applyFill="1" applyBorder="1" applyAlignment="1">
      <alignment horizontal="center" vertical="center" wrapText="1"/>
    </xf>
    <xf numFmtId="0" fontId="1" fillId="41" borderId="18" xfId="0" applyFont="1" applyFill="1" applyBorder="1" applyAlignment="1">
      <alignment horizontal="center" vertical="center" wrapText="1"/>
    </xf>
    <xf numFmtId="2" fontId="0" fillId="0" borderId="6" xfId="0" applyNumberFormat="1" applyBorder="1" applyAlignment="1">
      <alignment horizontal="center" vertical="center"/>
    </xf>
    <xf numFmtId="2" fontId="0" fillId="0" borderId="8" xfId="0" applyNumberFormat="1" applyBorder="1" applyAlignment="1">
      <alignment horizontal="center" vertical="center"/>
    </xf>
    <xf numFmtId="20" fontId="6" fillId="0" borderId="7" xfId="0" applyNumberFormat="1" applyFont="1" applyBorder="1" applyAlignment="1">
      <alignment horizontal="center" vertical="center" wrapText="1"/>
    </xf>
    <xf numFmtId="0" fontId="1" fillId="17" borderId="7" xfId="0" applyFont="1" applyFill="1" applyBorder="1"/>
    <xf numFmtId="0" fontId="1" fillId="17" borderId="6" xfId="0" applyFont="1" applyFill="1" applyBorder="1"/>
    <xf numFmtId="0" fontId="1" fillId="17" borderId="8" xfId="0" applyFont="1" applyFill="1" applyBorder="1"/>
    <xf numFmtId="0" fontId="1" fillId="17" borderId="7" xfId="0" applyFont="1" applyFill="1" applyBorder="1" applyAlignment="1">
      <alignment horizontal="left"/>
    </xf>
    <xf numFmtId="0" fontId="1" fillId="17" borderId="6" xfId="0" applyFont="1" applyFill="1" applyBorder="1" applyAlignment="1">
      <alignment horizontal="left"/>
    </xf>
    <xf numFmtId="0" fontId="1" fillId="17" borderId="8" xfId="0" applyFont="1" applyFill="1" applyBorder="1" applyAlignment="1">
      <alignment horizontal="left"/>
    </xf>
    <xf numFmtId="0" fontId="0" fillId="0" borderId="7" xfId="0" applyFont="1" applyBorder="1" applyAlignment="1">
      <alignment horizontal="left" wrapText="1"/>
    </xf>
    <xf numFmtId="0" fontId="0" fillId="0" borderId="6" xfId="0" applyFont="1" applyBorder="1" applyAlignment="1">
      <alignment horizontal="left" wrapText="1"/>
    </xf>
    <xf numFmtId="0" fontId="0" fillId="0" borderId="8" xfId="0" applyFont="1" applyBorder="1" applyAlignment="1">
      <alignment horizontal="left" wrapText="1"/>
    </xf>
    <xf numFmtId="0" fontId="6" fillId="0" borderId="7" xfId="0" applyFont="1" applyBorder="1"/>
    <xf numFmtId="0" fontId="0" fillId="0" borderId="6" xfId="0" applyFont="1" applyBorder="1"/>
    <xf numFmtId="0" fontId="0" fillId="0" borderId="8" xfId="0" applyFont="1" applyBorder="1"/>
    <xf numFmtId="0" fontId="0" fillId="0" borderId="43" xfId="0" applyFont="1" applyBorder="1" applyAlignment="1">
      <alignment horizontal="center"/>
    </xf>
    <xf numFmtId="0" fontId="0" fillId="0" borderId="44" xfId="0" applyFont="1" applyBorder="1" applyAlignment="1">
      <alignment horizontal="center"/>
    </xf>
    <xf numFmtId="0" fontId="0" fillId="0" borderId="37" xfId="0" applyFont="1" applyBorder="1" applyAlignment="1">
      <alignment horizontal="center"/>
    </xf>
    <xf numFmtId="2" fontId="0" fillId="0" borderId="43" xfId="0" applyNumberFormat="1" applyFont="1" applyBorder="1" applyAlignment="1">
      <alignment horizontal="left" vertical="center" wrapText="1"/>
    </xf>
    <xf numFmtId="2" fontId="0" fillId="0" borderId="44" xfId="0" applyNumberFormat="1" applyFont="1" applyBorder="1" applyAlignment="1">
      <alignment horizontal="left" vertical="center" wrapText="1"/>
    </xf>
    <xf numFmtId="2" fontId="0" fillId="0" borderId="37" xfId="0" applyNumberFormat="1" applyFont="1" applyBorder="1" applyAlignment="1">
      <alignment horizontal="left" vertical="center" wrapText="1"/>
    </xf>
    <xf numFmtId="0" fontId="0" fillId="0" borderId="21" xfId="0" applyFont="1" applyBorder="1" applyAlignment="1">
      <alignment horizontal="center"/>
    </xf>
    <xf numFmtId="0" fontId="0" fillId="0" borderId="22" xfId="0" applyFont="1" applyBorder="1" applyAlignment="1">
      <alignment horizontal="center"/>
    </xf>
    <xf numFmtId="0" fontId="0" fillId="0" borderId="23" xfId="0" applyFont="1" applyBorder="1" applyAlignment="1">
      <alignment horizontal="center"/>
    </xf>
    <xf numFmtId="0" fontId="0" fillId="0" borderId="61" xfId="0" applyFont="1" applyBorder="1" applyAlignment="1">
      <alignment horizontal="center"/>
    </xf>
    <xf numFmtId="0" fontId="0" fillId="0" borderId="62" xfId="0" applyFont="1" applyBorder="1" applyAlignment="1">
      <alignment horizontal="center"/>
    </xf>
    <xf numFmtId="0" fontId="0" fillId="0" borderId="58" xfId="0" applyFont="1" applyBorder="1" applyAlignment="1">
      <alignment horizontal="center"/>
    </xf>
    <xf numFmtId="0" fontId="2" fillId="0" borderId="52" xfId="0" applyFont="1" applyBorder="1" applyAlignment="1">
      <alignment horizontal="center"/>
    </xf>
    <xf numFmtId="0" fontId="2" fillId="0" borderId="59" xfId="0" applyFont="1" applyBorder="1" applyAlignment="1">
      <alignment horizontal="center"/>
    </xf>
    <xf numFmtId="0" fontId="2" fillId="0" borderId="60" xfId="0" applyFont="1" applyBorder="1" applyAlignment="1">
      <alignment horizontal="center"/>
    </xf>
    <xf numFmtId="0" fontId="2" fillId="7" borderId="2"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3" xfId="0" applyFont="1" applyFill="1" applyBorder="1" applyAlignment="1">
      <alignment horizontal="center" vertical="center"/>
    </xf>
    <xf numFmtId="0" fontId="2" fillId="5" borderId="21" xfId="0" applyFont="1" applyFill="1" applyBorder="1" applyAlignment="1">
      <alignment horizontal="left" vertical="center"/>
    </xf>
    <xf numFmtId="0" fontId="2" fillId="5" borderId="22" xfId="0" applyFont="1" applyFill="1" applyBorder="1" applyAlignment="1">
      <alignment horizontal="left" vertical="center"/>
    </xf>
    <xf numFmtId="0" fontId="2" fillId="5" borderId="23" xfId="0" applyFont="1" applyFill="1" applyBorder="1" applyAlignment="1">
      <alignment horizontal="left" vertical="center"/>
    </xf>
    <xf numFmtId="15" fontId="0" fillId="0" borderId="7" xfId="0" applyNumberFormat="1" applyFont="1" applyBorder="1"/>
    <xf numFmtId="15" fontId="0" fillId="0" borderId="6" xfId="0" applyNumberFormat="1" applyFont="1" applyBorder="1"/>
    <xf numFmtId="15" fontId="0" fillId="0" borderId="8" xfId="0" applyNumberFormat="1" applyFont="1" applyBorder="1"/>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2" fillId="18" borderId="26" xfId="0" applyFont="1" applyFill="1" applyBorder="1" applyAlignment="1">
      <alignment horizontal="center" vertical="center"/>
    </xf>
    <xf numFmtId="0" fontId="2" fillId="18" borderId="27" xfId="0" applyFont="1" applyFill="1" applyBorder="1" applyAlignment="1">
      <alignment horizontal="center" vertical="center"/>
    </xf>
    <xf numFmtId="0" fontId="2" fillId="18" borderId="28" xfId="0" applyFont="1" applyFill="1" applyBorder="1" applyAlignment="1">
      <alignment horizontal="center" vertical="center"/>
    </xf>
    <xf numFmtId="0" fontId="2" fillId="18" borderId="26" xfId="0" applyFont="1" applyFill="1" applyBorder="1" applyAlignment="1">
      <alignment horizontal="center" vertical="center" wrapText="1"/>
    </xf>
    <xf numFmtId="0" fontId="2" fillId="18" borderId="27" xfId="0" applyFont="1" applyFill="1" applyBorder="1" applyAlignment="1">
      <alignment horizontal="center" vertical="center" wrapText="1"/>
    </xf>
    <xf numFmtId="0" fontId="2" fillId="18" borderId="28" xfId="0" applyFont="1" applyFill="1" applyBorder="1" applyAlignment="1">
      <alignment horizontal="center" vertical="center" wrapText="1"/>
    </xf>
    <xf numFmtId="0" fontId="2" fillId="0" borderId="2" xfId="0" applyFont="1" applyBorder="1" applyAlignment="1">
      <alignment horizontal="center"/>
    </xf>
    <xf numFmtId="0" fontId="2" fillId="0" borderId="0" xfId="0" applyFont="1" applyBorder="1" applyAlignment="1">
      <alignment horizontal="center"/>
    </xf>
    <xf numFmtId="0" fontId="10" fillId="33" borderId="61" xfId="0" applyFont="1" applyFill="1" applyBorder="1" applyAlignment="1">
      <alignment horizontal="center" vertical="center" wrapText="1"/>
    </xf>
    <xf numFmtId="0" fontId="10" fillId="33" borderId="62" xfId="0" applyFont="1" applyFill="1" applyBorder="1" applyAlignment="1">
      <alignment horizontal="center" vertical="center" wrapText="1"/>
    </xf>
    <xf numFmtId="0" fontId="10" fillId="33" borderId="58" xfId="0" applyFont="1" applyFill="1" applyBorder="1" applyAlignment="1">
      <alignment horizontal="center" vertical="center" wrapText="1"/>
    </xf>
    <xf numFmtId="0" fontId="10" fillId="11" borderId="43" xfId="0" applyFont="1" applyFill="1" applyBorder="1" applyAlignment="1">
      <alignment horizontal="center" vertical="center" wrapText="1"/>
    </xf>
    <xf numFmtId="0" fontId="10" fillId="11" borderId="44" xfId="0" applyFont="1" applyFill="1" applyBorder="1" applyAlignment="1">
      <alignment horizontal="center" vertical="center" wrapText="1"/>
    </xf>
    <xf numFmtId="0" fontId="10" fillId="11" borderId="37" xfId="0" applyFont="1" applyFill="1" applyBorder="1" applyAlignment="1">
      <alignment horizontal="center" vertical="center" wrapText="1"/>
    </xf>
    <xf numFmtId="0" fontId="0" fillId="0" borderId="29" xfId="0" applyFont="1" applyBorder="1" applyAlignment="1">
      <alignment horizontal="center" wrapText="1"/>
    </xf>
    <xf numFmtId="0" fontId="2" fillId="0" borderId="9" xfId="0" applyFont="1" applyBorder="1" applyAlignment="1">
      <alignment horizontal="left" vertical="center" wrapText="1"/>
    </xf>
    <xf numFmtId="0" fontId="2" fillId="28" borderId="39" xfId="0" applyFont="1" applyFill="1" applyBorder="1" applyAlignment="1">
      <alignment horizontal="left" vertical="center" wrapText="1"/>
    </xf>
    <xf numFmtId="0" fontId="2" fillId="28" borderId="40" xfId="0" applyFont="1" applyFill="1" applyBorder="1" applyAlignment="1">
      <alignment horizontal="left" vertical="center" wrapText="1"/>
    </xf>
    <xf numFmtId="0" fontId="2" fillId="28" borderId="41" xfId="0" applyFont="1" applyFill="1" applyBorder="1" applyAlignment="1">
      <alignment horizontal="left" vertical="center" wrapText="1"/>
    </xf>
    <xf numFmtId="0" fontId="1" fillId="32" borderId="26" xfId="0" applyFont="1" applyFill="1" applyBorder="1" applyAlignment="1">
      <alignment horizontal="center" vertical="center" wrapText="1"/>
    </xf>
    <xf numFmtId="0" fontId="1" fillId="32" borderId="27" xfId="0" applyFont="1" applyFill="1" applyBorder="1" applyAlignment="1">
      <alignment horizontal="center" vertical="center" wrapText="1"/>
    </xf>
    <xf numFmtId="0" fontId="1" fillId="32" borderId="28" xfId="0" applyFont="1" applyFill="1" applyBorder="1" applyAlignment="1">
      <alignment horizontal="center" vertical="center" wrapText="1"/>
    </xf>
    <xf numFmtId="0" fontId="1" fillId="33" borderId="6" xfId="0" applyFont="1" applyFill="1" applyBorder="1" applyAlignment="1">
      <alignment horizontal="center" vertical="center" wrapText="1"/>
    </xf>
    <xf numFmtId="0" fontId="1" fillId="33" borderId="8"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2" xfId="0" applyFont="1" applyBorder="1" applyAlignment="1">
      <alignment horizontal="center" wrapText="1"/>
    </xf>
    <xf numFmtId="0" fontId="0" fillId="0" borderId="0" xfId="0" applyFont="1" applyBorder="1" applyAlignment="1">
      <alignment horizontal="center" wrapText="1"/>
    </xf>
    <xf numFmtId="0" fontId="0" fillId="0" borderId="3" xfId="0" applyFont="1" applyBorder="1" applyAlignment="1">
      <alignment horizontal="center" wrapText="1"/>
    </xf>
    <xf numFmtId="0" fontId="0" fillId="10" borderId="2" xfId="0" applyFont="1" applyFill="1" applyBorder="1" applyAlignment="1">
      <alignment horizontal="center" wrapText="1"/>
    </xf>
    <xf numFmtId="0" fontId="0" fillId="10" borderId="0" xfId="0" applyFont="1" applyFill="1" applyBorder="1" applyAlignment="1">
      <alignment horizontal="center" wrapText="1"/>
    </xf>
    <xf numFmtId="0" fontId="0" fillId="10" borderId="3" xfId="0" applyFont="1" applyFill="1" applyBorder="1" applyAlignment="1">
      <alignment horizontal="center" wrapText="1"/>
    </xf>
    <xf numFmtId="0" fontId="1" fillId="28" borderId="39" xfId="0" applyFont="1" applyFill="1" applyBorder="1" applyAlignment="1">
      <alignment horizontal="center" vertical="center" wrapText="1"/>
    </xf>
    <xf numFmtId="0" fontId="1" fillId="28" borderId="40" xfId="0" applyFont="1" applyFill="1" applyBorder="1" applyAlignment="1">
      <alignment horizontal="center" vertical="center" wrapText="1"/>
    </xf>
    <xf numFmtId="0" fontId="1" fillId="28" borderId="41" xfId="0" applyFont="1" applyFill="1" applyBorder="1" applyAlignment="1">
      <alignment horizontal="center" vertical="center" wrapText="1"/>
    </xf>
    <xf numFmtId="166" fontId="2" fillId="29" borderId="27" xfId="0" applyNumberFormat="1" applyFont="1" applyFill="1" applyBorder="1" applyAlignment="1">
      <alignment horizontal="center" vertical="center" wrapText="1"/>
    </xf>
    <xf numFmtId="166" fontId="0" fillId="30" borderId="6" xfId="0" applyNumberFormat="1" applyFont="1" applyFill="1" applyBorder="1" applyAlignment="1">
      <alignment horizontal="center" vertical="center" wrapText="1"/>
    </xf>
    <xf numFmtId="166" fontId="0" fillId="30" borderId="63" xfId="0" applyNumberFormat="1" applyFont="1" applyFill="1" applyBorder="1" applyAlignment="1">
      <alignment horizontal="center" vertical="center" wrapText="1"/>
    </xf>
    <xf numFmtId="166" fontId="0" fillId="30" borderId="19" xfId="0" applyNumberFormat="1" applyFont="1" applyFill="1" applyBorder="1" applyAlignment="1">
      <alignment horizontal="center" vertical="center" wrapText="1"/>
    </xf>
    <xf numFmtId="0" fontId="2" fillId="28" borderId="1" xfId="0" applyFont="1" applyFill="1" applyBorder="1" applyAlignment="1">
      <alignment horizontal="center" vertical="center" wrapText="1"/>
    </xf>
    <xf numFmtId="166" fontId="2" fillId="0" borderId="27" xfId="0" applyNumberFormat="1" applyFont="1" applyBorder="1" applyAlignment="1">
      <alignment horizontal="center" vertical="center" wrapText="1"/>
    </xf>
    <xf numFmtId="0" fontId="2" fillId="28" borderId="12" xfId="0" applyFont="1" applyFill="1" applyBorder="1" applyAlignment="1">
      <alignment horizontal="center" vertical="center" wrapText="1"/>
    </xf>
    <xf numFmtId="0" fontId="2" fillId="28" borderId="14" xfId="0" applyFont="1" applyFill="1" applyBorder="1" applyAlignment="1">
      <alignment horizontal="center" vertical="center" wrapText="1"/>
    </xf>
    <xf numFmtId="0" fontId="2" fillId="28" borderId="15" xfId="0" applyFont="1" applyFill="1" applyBorder="1" applyAlignment="1">
      <alignment horizontal="center" vertical="center" wrapText="1"/>
    </xf>
    <xf numFmtId="166" fontId="2" fillId="0" borderId="17" xfId="0" applyNumberFormat="1" applyFont="1" applyBorder="1" applyAlignment="1">
      <alignment horizontal="center" vertical="center" wrapText="1"/>
    </xf>
    <xf numFmtId="166" fontId="2" fillId="0" borderId="18" xfId="0" applyNumberFormat="1" applyFont="1" applyBorder="1" applyAlignment="1">
      <alignment horizontal="center" vertical="center" wrapText="1"/>
    </xf>
    <xf numFmtId="166" fontId="2" fillId="30" borderId="10" xfId="0" applyNumberFormat="1" applyFont="1" applyFill="1" applyBorder="1" applyAlignment="1">
      <alignment horizontal="center" vertical="center" wrapText="1"/>
    </xf>
    <xf numFmtId="166" fontId="2" fillId="30" borderId="11" xfId="0" applyNumberFormat="1" applyFont="1" applyFill="1" applyBorder="1" applyAlignment="1">
      <alignment horizontal="center" vertical="center" wrapText="1"/>
    </xf>
    <xf numFmtId="0" fontId="0" fillId="0" borderId="5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54" xfId="0" applyFont="1" applyBorder="1" applyAlignment="1">
      <alignment horizontal="center" vertical="center" wrapText="1"/>
    </xf>
    <xf numFmtId="0" fontId="2" fillId="0" borderId="48" xfId="0" applyFont="1" applyBorder="1" applyAlignment="1">
      <alignment horizontal="left" vertical="center" wrapText="1"/>
    </xf>
    <xf numFmtId="0" fontId="2" fillId="0" borderId="65" xfId="0" applyFont="1" applyBorder="1" applyAlignment="1">
      <alignment horizontal="left" vertical="center" wrapText="1"/>
    </xf>
    <xf numFmtId="0" fontId="2" fillId="0" borderId="20" xfId="0" applyFont="1" applyBorder="1" applyAlignment="1">
      <alignment horizontal="left" vertical="center" wrapText="1"/>
    </xf>
    <xf numFmtId="0" fontId="10" fillId="34" borderId="6" xfId="0" applyFont="1" applyFill="1" applyBorder="1" applyAlignment="1">
      <alignment horizontal="center" vertical="center" wrapText="1"/>
    </xf>
    <xf numFmtId="0" fontId="10" fillId="0" borderId="7"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10" fillId="2" borderId="43" xfId="0" applyFont="1" applyFill="1" applyBorder="1" applyAlignment="1">
      <alignment horizontal="center" vertical="center" wrapText="1"/>
    </xf>
    <xf numFmtId="0" fontId="10" fillId="2" borderId="44"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0" borderId="7" xfId="0" applyFont="1" applyBorder="1" applyAlignment="1">
      <alignment horizontal="left" vertical="center" wrapText="1"/>
    </xf>
    <xf numFmtId="0" fontId="10" fillId="0" borderId="6" xfId="0" applyFont="1" applyBorder="1" applyAlignment="1">
      <alignment horizontal="left" vertical="center" wrapText="1"/>
    </xf>
    <xf numFmtId="0" fontId="10" fillId="47" borderId="43" xfId="0" applyFont="1" applyFill="1" applyBorder="1" applyAlignment="1">
      <alignment horizontal="center" vertical="center" wrapText="1"/>
    </xf>
    <xf numFmtId="0" fontId="10" fillId="47" borderId="44" xfId="0" applyFont="1" applyFill="1" applyBorder="1" applyAlignment="1">
      <alignment horizontal="center" vertical="center" wrapText="1"/>
    </xf>
    <xf numFmtId="0" fontId="10" fillId="47" borderId="37" xfId="0" applyFont="1" applyFill="1" applyBorder="1" applyAlignment="1">
      <alignment horizontal="center" vertical="center" wrapText="1"/>
    </xf>
    <xf numFmtId="0" fontId="10" fillId="48" borderId="44" xfId="0" applyFont="1" applyFill="1" applyBorder="1" applyAlignment="1">
      <alignment horizontal="center" vertical="center" wrapText="1"/>
    </xf>
    <xf numFmtId="0" fontId="10" fillId="48" borderId="19" xfId="0" applyFont="1" applyFill="1" applyBorder="1" applyAlignment="1">
      <alignment horizontal="center" vertical="center" wrapText="1"/>
    </xf>
    <xf numFmtId="0" fontId="10" fillId="0" borderId="43" xfId="0" applyFont="1" applyBorder="1" applyAlignment="1">
      <alignment horizontal="left" vertical="center" wrapText="1"/>
    </xf>
    <xf numFmtId="0" fontId="10" fillId="0" borderId="19" xfId="0" applyFont="1" applyBorder="1" applyAlignment="1">
      <alignment horizontal="left" vertical="center" wrapText="1"/>
    </xf>
    <xf numFmtId="0" fontId="10" fillId="0" borderId="44"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37" xfId="0" applyFont="1" applyBorder="1" applyAlignment="1">
      <alignment horizontal="center" vertical="center" wrapText="1"/>
    </xf>
    <xf numFmtId="0" fontId="10" fillId="2" borderId="7"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8" xfId="0" applyFont="1" applyFill="1" applyBorder="1" applyAlignment="1">
      <alignment horizontal="center" vertical="center" wrapText="1"/>
    </xf>
    <xf numFmtId="166" fontId="10" fillId="37" borderId="8" xfId="0" applyNumberFormat="1" applyFont="1" applyFill="1" applyBorder="1" applyAlignment="1" applyProtection="1">
      <alignment horizontal="center" vertical="center" wrapText="1"/>
      <protection locked="0"/>
    </xf>
    <xf numFmtId="0" fontId="10" fillId="7" borderId="7" xfId="0" applyFont="1" applyFill="1" applyBorder="1" applyAlignment="1">
      <alignment horizontal="left" vertical="center" wrapText="1"/>
    </xf>
    <xf numFmtId="0" fontId="10" fillId="7" borderId="6" xfId="0" applyFont="1" applyFill="1" applyBorder="1" applyAlignment="1">
      <alignment horizontal="left" vertical="center" wrapText="1"/>
    </xf>
    <xf numFmtId="0" fontId="10" fillId="0" borderId="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33" xfId="0" applyFont="1" applyBorder="1" applyAlignment="1">
      <alignment vertical="center" wrapText="1"/>
    </xf>
    <xf numFmtId="0" fontId="9" fillId="15" borderId="32" xfId="0" applyFont="1" applyFill="1" applyBorder="1" applyAlignment="1">
      <alignment horizontal="left" vertical="center" wrapText="1"/>
    </xf>
    <xf numFmtId="0" fontId="9" fillId="15" borderId="49" xfId="0" applyFont="1" applyFill="1" applyBorder="1" applyAlignment="1">
      <alignment horizontal="left" vertical="center" wrapText="1"/>
    </xf>
    <xf numFmtId="0" fontId="9" fillId="15" borderId="68" xfId="0" applyFont="1" applyFill="1" applyBorder="1" applyAlignment="1">
      <alignment horizontal="left" vertical="center" wrapText="1"/>
    </xf>
    <xf numFmtId="0" fontId="9" fillId="30" borderId="21" xfId="0" applyFont="1" applyFill="1" applyBorder="1" applyAlignment="1">
      <alignment vertical="center" wrapText="1"/>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0" fontId="9" fillId="47" borderId="43" xfId="0" applyFont="1" applyFill="1" applyBorder="1" applyAlignment="1">
      <alignment horizontal="left" vertical="center" wrapText="1"/>
    </xf>
    <xf numFmtId="0" fontId="9" fillId="47" borderId="44" xfId="0" applyFont="1" applyFill="1" applyBorder="1" applyAlignment="1">
      <alignment horizontal="left" vertical="center" wrapText="1"/>
    </xf>
    <xf numFmtId="0" fontId="9" fillId="47" borderId="19" xfId="0" applyFont="1" applyFill="1" applyBorder="1" applyAlignment="1">
      <alignment horizontal="left" vertical="center" wrapText="1"/>
    </xf>
    <xf numFmtId="0" fontId="10" fillId="47" borderId="7" xfId="0" applyFont="1" applyFill="1" applyBorder="1" applyAlignment="1">
      <alignment horizontal="left" vertical="center" wrapText="1"/>
    </xf>
    <xf numFmtId="0" fontId="10" fillId="47" borderId="6" xfId="0" applyFont="1" applyFill="1" applyBorder="1" applyAlignment="1">
      <alignment horizontal="left" vertical="center" wrapText="1"/>
    </xf>
    <xf numFmtId="0" fontId="10" fillId="48" borderId="7" xfId="0" applyFont="1" applyFill="1" applyBorder="1" applyAlignment="1">
      <alignment horizontal="left" vertical="center" wrapText="1"/>
    </xf>
    <xf numFmtId="0" fontId="10" fillId="48" borderId="6" xfId="0" applyFont="1" applyFill="1" applyBorder="1" applyAlignment="1">
      <alignment horizontal="left" vertical="center" wrapText="1"/>
    </xf>
    <xf numFmtId="0" fontId="9" fillId="47" borderId="43" xfId="0" applyFont="1" applyFill="1" applyBorder="1" applyAlignment="1">
      <alignment horizontal="center" vertical="center" wrapText="1"/>
    </xf>
    <xf numFmtId="0" fontId="9" fillId="47" borderId="44" xfId="0" applyFont="1" applyFill="1" applyBorder="1" applyAlignment="1">
      <alignment horizontal="center" vertical="center" wrapText="1"/>
    </xf>
    <xf numFmtId="0" fontId="9" fillId="47" borderId="37" xfId="0" applyFont="1" applyFill="1" applyBorder="1" applyAlignment="1">
      <alignment horizontal="center" vertical="center" wrapText="1"/>
    </xf>
    <xf numFmtId="2" fontId="6" fillId="0" borderId="33" xfId="0" applyNumberFormat="1" applyFont="1" applyBorder="1" applyAlignment="1">
      <alignment horizontal="center" vertical="center" wrapText="1"/>
    </xf>
    <xf numFmtId="2" fontId="6" fillId="0" borderId="24" xfId="0" applyNumberFormat="1" applyFont="1" applyBorder="1" applyAlignment="1">
      <alignment horizontal="center" vertical="center" wrapText="1"/>
    </xf>
    <xf numFmtId="2" fontId="6" fillId="0" borderId="71" xfId="0" applyNumberFormat="1" applyFont="1" applyBorder="1" applyAlignment="1">
      <alignment horizontal="center" vertical="center" wrapText="1"/>
    </xf>
    <xf numFmtId="0" fontId="10" fillId="0" borderId="7" xfId="0" applyFont="1" applyBorder="1" applyAlignment="1">
      <alignment vertical="center" wrapText="1"/>
    </xf>
    <xf numFmtId="0" fontId="10" fillId="0" borderId="6" xfId="0" applyFont="1" applyBorder="1" applyAlignment="1">
      <alignment vertical="center" wrapText="1"/>
    </xf>
    <xf numFmtId="0" fontId="10" fillId="0" borderId="8" xfId="0" applyFont="1" applyBorder="1" applyAlignment="1">
      <alignment vertical="center" wrapText="1"/>
    </xf>
    <xf numFmtId="0" fontId="10" fillId="7" borderId="7"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9" fillId="2" borderId="7"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16" borderId="1" xfId="0" applyFont="1" applyFill="1" applyBorder="1" applyAlignment="1">
      <alignment horizontal="center" vertical="center"/>
    </xf>
    <xf numFmtId="166" fontId="10" fillId="2" borderId="24" xfId="0" applyNumberFormat="1" applyFont="1" applyFill="1" applyBorder="1" applyAlignment="1">
      <alignment horizontal="center" vertical="center" wrapText="1"/>
    </xf>
    <xf numFmtId="0" fontId="9" fillId="2" borderId="39" xfId="0" applyFont="1" applyFill="1" applyBorder="1" applyAlignment="1">
      <alignment vertical="center" wrapText="1"/>
    </xf>
    <xf numFmtId="0" fontId="10" fillId="0" borderId="24"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5" xfId="0" applyFont="1" applyBorder="1" applyAlignment="1">
      <alignment horizontal="center" vertical="center" wrapText="1"/>
    </xf>
    <xf numFmtId="0" fontId="10" fillId="6" borderId="47" xfId="0" applyFont="1" applyFill="1" applyBorder="1" applyAlignment="1">
      <alignment horizontal="center" vertical="center" wrapText="1"/>
    </xf>
    <xf numFmtId="0" fontId="10" fillId="6" borderId="18" xfId="0" applyFont="1" applyFill="1" applyBorder="1" applyAlignment="1">
      <alignment horizontal="center" vertical="center" wrapText="1"/>
    </xf>
    <xf numFmtId="0" fontId="9" fillId="15" borderId="12" xfId="0" applyFont="1" applyFill="1" applyBorder="1" applyAlignment="1">
      <alignment horizontal="center" vertical="center" wrapText="1"/>
    </xf>
    <xf numFmtId="0" fontId="9" fillId="15" borderId="14" xfId="0" applyFont="1" applyFill="1" applyBorder="1" applyAlignment="1">
      <alignment horizontal="center" vertical="center" wrapText="1"/>
    </xf>
    <xf numFmtId="0" fontId="9" fillId="15" borderId="15" xfId="0" applyFont="1" applyFill="1" applyBorder="1" applyAlignment="1">
      <alignment horizontal="center" vertical="center" wrapText="1"/>
    </xf>
    <xf numFmtId="0" fontId="10" fillId="7" borderId="16" xfId="0" applyFont="1" applyFill="1" applyBorder="1" applyAlignment="1">
      <alignment horizontal="left" vertical="center" wrapText="1"/>
    </xf>
    <xf numFmtId="0" fontId="10" fillId="7" borderId="17" xfId="0" applyFont="1" applyFill="1" applyBorder="1" applyAlignment="1">
      <alignment horizontal="left"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9" fillId="30" borderId="21" xfId="0" applyFont="1" applyFill="1" applyBorder="1" applyAlignment="1">
      <alignment horizontal="left" vertical="center" wrapText="1"/>
    </xf>
    <xf numFmtId="0" fontId="9" fillId="30" borderId="22" xfId="0" applyFont="1" applyFill="1" applyBorder="1" applyAlignment="1">
      <alignment horizontal="left" vertical="center" wrapText="1"/>
    </xf>
    <xf numFmtId="0" fontId="9" fillId="30" borderId="23" xfId="0" applyFont="1" applyFill="1" applyBorder="1" applyAlignment="1">
      <alignment horizontal="left" vertical="center" wrapText="1"/>
    </xf>
    <xf numFmtId="0" fontId="10" fillId="33" borderId="43" xfId="0" applyFont="1" applyFill="1" applyBorder="1" applyAlignment="1">
      <alignment horizontal="center" vertical="center" wrapText="1"/>
    </xf>
    <xf numFmtId="0" fontId="10" fillId="33" borderId="44" xfId="0" applyFont="1" applyFill="1" applyBorder="1" applyAlignment="1">
      <alignment horizontal="center" vertical="center" wrapText="1"/>
    </xf>
    <xf numFmtId="0" fontId="10" fillId="33" borderId="19" xfId="0" applyFont="1" applyFill="1" applyBorder="1" applyAlignment="1">
      <alignment horizontal="center" vertical="center" wrapText="1"/>
    </xf>
    <xf numFmtId="0" fontId="10" fillId="11" borderId="19" xfId="0" applyFont="1" applyFill="1" applyBorder="1" applyAlignment="1">
      <alignment horizontal="center" vertical="center" wrapText="1"/>
    </xf>
    <xf numFmtId="0" fontId="10" fillId="10" borderId="7" xfId="0" applyFont="1" applyFill="1" applyBorder="1" applyAlignment="1">
      <alignment horizontal="left" vertical="center" wrapText="1"/>
    </xf>
    <xf numFmtId="0" fontId="9" fillId="10" borderId="6" xfId="0" applyFont="1" applyFill="1" applyBorder="1" applyAlignment="1">
      <alignment horizontal="left" vertical="center" wrapText="1"/>
    </xf>
    <xf numFmtId="166" fontId="10" fillId="30" borderId="14" xfId="0" applyNumberFormat="1" applyFont="1" applyFill="1" applyBorder="1" applyAlignment="1">
      <alignment horizontal="center" vertical="center" wrapText="1"/>
    </xf>
    <xf numFmtId="166" fontId="10" fillId="30" borderId="15" xfId="0" applyNumberFormat="1"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53" xfId="0" applyFont="1" applyBorder="1" applyAlignment="1">
      <alignment vertical="center" wrapText="1"/>
    </xf>
    <xf numFmtId="0" fontId="10" fillId="0" borderId="5" xfId="0" applyFont="1" applyBorder="1" applyAlignment="1">
      <alignment vertical="center" wrapText="1"/>
    </xf>
    <xf numFmtId="0" fontId="10" fillId="0" borderId="54" xfId="0" applyFont="1" applyBorder="1" applyAlignment="1">
      <alignment vertical="center" wrapText="1"/>
    </xf>
    <xf numFmtId="0" fontId="9" fillId="15" borderId="9" xfId="0" applyFont="1" applyFill="1" applyBorder="1" applyAlignment="1">
      <alignment vertical="center" wrapText="1"/>
    </xf>
    <xf numFmtId="0" fontId="9" fillId="15" borderId="10" xfId="0" applyFont="1" applyFill="1" applyBorder="1" applyAlignment="1">
      <alignment vertical="center" wrapText="1"/>
    </xf>
    <xf numFmtId="0" fontId="9" fillId="15" borderId="21" xfId="0" applyFont="1" applyFill="1" applyBorder="1" applyAlignment="1">
      <alignment horizontal="left" vertical="center" wrapText="1"/>
    </xf>
    <xf numFmtId="0" fontId="9" fillId="15" borderId="22" xfId="0" applyFont="1" applyFill="1" applyBorder="1" applyAlignment="1">
      <alignment horizontal="left" vertical="center" wrapText="1"/>
    </xf>
    <xf numFmtId="0" fontId="9" fillId="15" borderId="13" xfId="0" applyFont="1" applyFill="1" applyBorder="1" applyAlignment="1">
      <alignment horizontal="left" vertical="center" wrapText="1"/>
    </xf>
    <xf numFmtId="0" fontId="10" fillId="2" borderId="2"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9" fillId="0" borderId="56" xfId="0" applyFont="1" applyBorder="1" applyAlignment="1">
      <alignment horizontal="left" vertical="center" wrapText="1"/>
    </xf>
    <xf numFmtId="0" fontId="9" fillId="0" borderId="51" xfId="0" applyFont="1" applyBorder="1" applyAlignment="1">
      <alignment horizontal="left" vertical="center" wrapText="1"/>
    </xf>
    <xf numFmtId="0" fontId="9" fillId="0" borderId="57" xfId="0" applyFont="1" applyBorder="1" applyAlignment="1">
      <alignment horizontal="left" vertical="center" wrapText="1"/>
    </xf>
    <xf numFmtId="0" fontId="9" fillId="19" borderId="2" xfId="0" applyFont="1" applyFill="1" applyBorder="1" applyAlignment="1">
      <alignment horizontal="left" vertical="center" wrapText="1"/>
    </xf>
    <xf numFmtId="0" fontId="9" fillId="19" borderId="0" xfId="0" applyFont="1" applyFill="1" applyBorder="1" applyAlignment="1">
      <alignment horizontal="left" vertical="center" wrapText="1"/>
    </xf>
    <xf numFmtId="0" fontId="9" fillId="19" borderId="3" xfId="0" applyFont="1" applyFill="1" applyBorder="1" applyAlignment="1">
      <alignment horizontal="left" vertical="center" wrapText="1"/>
    </xf>
    <xf numFmtId="0" fontId="9" fillId="2" borderId="43"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9" fillId="0" borderId="43"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7" xfId="0" applyFont="1" applyBorder="1" applyAlignment="1">
      <alignment horizontal="left" vertical="center" wrapText="1"/>
    </xf>
    <xf numFmtId="0" fontId="9" fillId="0" borderId="6" xfId="0" applyFont="1" applyBorder="1" applyAlignment="1">
      <alignment horizontal="left" vertical="center" wrapText="1"/>
    </xf>
    <xf numFmtId="0" fontId="9" fillId="0" borderId="5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54"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9" fillId="10" borderId="7" xfId="0" applyFont="1" applyFill="1" applyBorder="1" applyAlignment="1">
      <alignment horizontal="left" vertical="center" wrapText="1"/>
    </xf>
    <xf numFmtId="0" fontId="9" fillId="31" borderId="7" xfId="0" applyFont="1" applyFill="1" applyBorder="1" applyAlignment="1">
      <alignment horizontal="left" vertical="center" wrapText="1"/>
    </xf>
    <xf numFmtId="0" fontId="9" fillId="31" borderId="6" xfId="0" applyFont="1" applyFill="1" applyBorder="1" applyAlignment="1">
      <alignment horizontal="left" vertical="center" wrapText="1"/>
    </xf>
    <xf numFmtId="0" fontId="9" fillId="15" borderId="12" xfId="0" applyFont="1" applyFill="1" applyBorder="1" applyAlignment="1">
      <alignment horizontal="left" vertical="center" wrapText="1"/>
    </xf>
    <xf numFmtId="0" fontId="9" fillId="15" borderId="14" xfId="0" applyFont="1" applyFill="1" applyBorder="1" applyAlignment="1">
      <alignment horizontal="left" vertical="center" wrapText="1"/>
    </xf>
    <xf numFmtId="0" fontId="9" fillId="51" borderId="9" xfId="0" applyFont="1" applyFill="1" applyBorder="1" applyAlignment="1">
      <alignment horizontal="left" vertical="center" wrapText="1"/>
    </xf>
    <xf numFmtId="0" fontId="9" fillId="51" borderId="10" xfId="0" applyFont="1" applyFill="1" applyBorder="1" applyAlignment="1">
      <alignment horizontal="left" vertical="center" wrapText="1"/>
    </xf>
    <xf numFmtId="0" fontId="10" fillId="0" borderId="21" xfId="0" applyFont="1" applyBorder="1" applyAlignment="1">
      <alignment vertical="center" wrapText="1"/>
    </xf>
    <xf numFmtId="0" fontId="10" fillId="0" borderId="22" xfId="0" applyFont="1" applyBorder="1" applyAlignment="1">
      <alignment vertical="center" wrapText="1"/>
    </xf>
    <xf numFmtId="0" fontId="10" fillId="0" borderId="23" xfId="0" applyFont="1" applyBorder="1" applyAlignment="1">
      <alignment vertical="center" wrapText="1"/>
    </xf>
    <xf numFmtId="168" fontId="10" fillId="3" borderId="27" xfId="0" applyNumberFormat="1" applyFont="1" applyFill="1" applyBorder="1" applyAlignment="1">
      <alignment horizontal="center" vertical="center" wrapText="1"/>
    </xf>
    <xf numFmtId="0" fontId="10" fillId="0" borderId="80" xfId="0" applyFont="1" applyBorder="1" applyAlignment="1">
      <alignment horizontal="center" vertical="center" wrapText="1"/>
    </xf>
    <xf numFmtId="0" fontId="10" fillId="0" borderId="48" xfId="0" applyFont="1" applyBorder="1" applyAlignment="1">
      <alignment vertical="center" wrapText="1"/>
    </xf>
    <xf numFmtId="0" fontId="10" fillId="0" borderId="65" xfId="0" applyFont="1" applyBorder="1" applyAlignment="1">
      <alignment vertical="center" wrapText="1"/>
    </xf>
    <xf numFmtId="0" fontId="10" fillId="0" borderId="64" xfId="0" applyFont="1" applyBorder="1" applyAlignment="1">
      <alignment vertical="center" wrapText="1"/>
    </xf>
    <xf numFmtId="0" fontId="10" fillId="2" borderId="7"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9" fillId="29" borderId="7" xfId="0" applyFont="1" applyFill="1" applyBorder="1" applyAlignment="1">
      <alignment horizontal="left" vertical="center" wrapText="1"/>
    </xf>
    <xf numFmtId="0" fontId="9" fillId="29" borderId="6" xfId="0" applyFont="1" applyFill="1" applyBorder="1" applyAlignment="1">
      <alignment horizontal="left" vertical="center" wrapText="1"/>
    </xf>
    <xf numFmtId="0" fontId="9" fillId="15" borderId="26" xfId="0" applyFont="1" applyFill="1" applyBorder="1" applyAlignment="1">
      <alignment horizontal="left" vertical="center" wrapText="1"/>
    </xf>
    <xf numFmtId="0" fontId="9" fillId="15" borderId="27" xfId="0" applyFont="1" applyFill="1" applyBorder="1" applyAlignment="1">
      <alignment horizontal="left" vertical="center" wrapText="1"/>
    </xf>
    <xf numFmtId="0" fontId="9" fillId="15" borderId="28" xfId="0" applyFont="1" applyFill="1" applyBorder="1" applyAlignment="1">
      <alignment horizontal="left" vertical="center" wrapText="1"/>
    </xf>
    <xf numFmtId="0" fontId="10" fillId="10" borderId="31" xfId="0" applyFont="1" applyFill="1" applyBorder="1" applyAlignment="1">
      <alignment horizontal="center" vertical="center" wrapText="1"/>
    </xf>
    <xf numFmtId="0" fontId="10" fillId="10" borderId="25" xfId="0" applyFont="1" applyFill="1" applyBorder="1" applyAlignment="1">
      <alignment horizontal="center" vertical="center" wrapText="1"/>
    </xf>
    <xf numFmtId="0" fontId="10" fillId="10" borderId="47" xfId="0" applyFont="1" applyFill="1" applyBorder="1" applyAlignment="1">
      <alignment horizontal="center" vertical="center" wrapText="1"/>
    </xf>
    <xf numFmtId="0" fontId="10" fillId="10" borderId="43" xfId="0" applyFont="1" applyFill="1" applyBorder="1" applyAlignment="1">
      <alignment horizontal="center" vertical="center" wrapText="1"/>
    </xf>
    <xf numFmtId="0" fontId="10" fillId="10" borderId="44" xfId="0" applyFont="1" applyFill="1" applyBorder="1" applyAlignment="1">
      <alignment horizontal="center" vertical="center" wrapText="1"/>
    </xf>
    <xf numFmtId="0" fontId="10" fillId="10" borderId="37" xfId="0" applyFont="1" applyFill="1" applyBorder="1" applyAlignment="1">
      <alignment horizontal="center" vertical="center" wrapText="1"/>
    </xf>
    <xf numFmtId="0" fontId="9" fillId="30" borderId="43" xfId="0" applyFont="1" applyFill="1" applyBorder="1" applyAlignment="1">
      <alignment horizontal="left" vertical="center" wrapText="1"/>
    </xf>
    <xf numFmtId="0" fontId="9" fillId="30" borderId="44" xfId="0" applyFont="1" applyFill="1" applyBorder="1" applyAlignment="1">
      <alignment horizontal="left" vertical="center" wrapText="1"/>
    </xf>
    <xf numFmtId="0" fontId="9" fillId="30" borderId="19" xfId="0" applyFont="1" applyFill="1" applyBorder="1" applyAlignment="1">
      <alignment horizontal="left" vertical="center" wrapText="1"/>
    </xf>
    <xf numFmtId="0" fontId="9" fillId="30" borderId="7" xfId="0" applyFont="1" applyFill="1" applyBorder="1" applyAlignment="1">
      <alignment horizontal="left" vertical="center" wrapText="1"/>
    </xf>
    <xf numFmtId="0" fontId="9" fillId="30" borderId="6" xfId="0" applyFont="1" applyFill="1" applyBorder="1" applyAlignment="1">
      <alignment horizontal="left" vertical="center" wrapText="1"/>
    </xf>
    <xf numFmtId="166" fontId="10" fillId="30" borderId="17" xfId="0" applyNumberFormat="1" applyFont="1" applyFill="1" applyBorder="1" applyAlignment="1">
      <alignment horizontal="center" vertical="center" wrapText="1"/>
    </xf>
    <xf numFmtId="166" fontId="10" fillId="30" borderId="6" xfId="0" applyNumberFormat="1" applyFont="1" applyFill="1" applyBorder="1" applyAlignment="1">
      <alignment horizontal="center" vertical="center" wrapText="1"/>
    </xf>
    <xf numFmtId="166" fontId="10" fillId="30" borderId="10" xfId="0" applyNumberFormat="1" applyFont="1" applyFill="1" applyBorder="1" applyAlignment="1">
      <alignment horizontal="center" vertical="center" wrapText="1"/>
    </xf>
    <xf numFmtId="0" fontId="10" fillId="0" borderId="32" xfId="0" applyFont="1" applyBorder="1" applyAlignment="1">
      <alignment horizontal="left" vertical="center" wrapText="1"/>
    </xf>
    <xf numFmtId="0" fontId="10" fillId="0" borderId="49" xfId="0" applyFont="1" applyBorder="1" applyAlignment="1">
      <alignment horizontal="left" vertical="center" wrapText="1"/>
    </xf>
    <xf numFmtId="0" fontId="10" fillId="0" borderId="50" xfId="0" applyFont="1" applyBorder="1" applyAlignment="1">
      <alignment horizontal="left" vertical="center" wrapText="1"/>
    </xf>
    <xf numFmtId="166" fontId="10" fillId="30" borderId="27" xfId="0" applyNumberFormat="1" applyFont="1" applyFill="1" applyBorder="1" applyAlignment="1">
      <alignment horizontal="center" vertical="center" wrapText="1"/>
    </xf>
    <xf numFmtId="0" fontId="10" fillId="0" borderId="43" xfId="0" applyFont="1" applyBorder="1" applyAlignment="1">
      <alignment vertical="center" wrapText="1"/>
    </xf>
    <xf numFmtId="0" fontId="10" fillId="0" borderId="44" xfId="0" applyFont="1" applyBorder="1" applyAlignment="1">
      <alignment vertical="center" wrapText="1"/>
    </xf>
    <xf numFmtId="0" fontId="10" fillId="0" borderId="37" xfId="0" applyFont="1" applyBorder="1" applyAlignment="1">
      <alignment vertical="center" wrapText="1"/>
    </xf>
    <xf numFmtId="0" fontId="9" fillId="16" borderId="21" xfId="0" applyFont="1" applyFill="1" applyBorder="1" applyAlignment="1">
      <alignment horizontal="left" vertical="center" wrapText="1"/>
    </xf>
    <xf numFmtId="0" fontId="9" fillId="16" borderId="22" xfId="0" applyFont="1" applyFill="1" applyBorder="1" applyAlignment="1">
      <alignment horizontal="left" vertical="center" wrapText="1"/>
    </xf>
    <xf numFmtId="0" fontId="9" fillId="16" borderId="13" xfId="0" applyFont="1" applyFill="1" applyBorder="1" applyAlignment="1">
      <alignment horizontal="left" vertical="center" wrapText="1"/>
    </xf>
    <xf numFmtId="0" fontId="9" fillId="53" borderId="21" xfId="0" applyFont="1" applyFill="1" applyBorder="1" applyAlignment="1">
      <alignment horizontal="left" vertical="center" wrapText="1"/>
    </xf>
    <xf numFmtId="0" fontId="9" fillId="53" borderId="22" xfId="0" applyFont="1" applyFill="1" applyBorder="1" applyAlignment="1">
      <alignment horizontal="left" vertical="center" wrapText="1"/>
    </xf>
    <xf numFmtId="0" fontId="9" fillId="53" borderId="13" xfId="0" applyFont="1" applyFill="1" applyBorder="1" applyAlignment="1">
      <alignment horizontal="left" vertical="center" wrapText="1"/>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9" fillId="16" borderId="12" xfId="0" applyFont="1" applyFill="1" applyBorder="1" applyAlignment="1">
      <alignment vertical="center" wrapText="1"/>
    </xf>
    <xf numFmtId="0" fontId="9" fillId="16" borderId="14" xfId="0" applyFont="1" applyFill="1" applyBorder="1" applyAlignment="1">
      <alignment vertical="center" wrapText="1"/>
    </xf>
    <xf numFmtId="0" fontId="9" fillId="16" borderId="15" xfId="0" applyFont="1" applyFill="1" applyBorder="1" applyAlignment="1">
      <alignment vertical="center" wrapText="1"/>
    </xf>
    <xf numFmtId="0" fontId="10" fillId="50" borderId="12" xfId="0" applyFont="1" applyFill="1" applyBorder="1" applyAlignment="1">
      <alignment vertical="center" wrapText="1"/>
    </xf>
    <xf numFmtId="0" fontId="10" fillId="50" borderId="14" xfId="0" applyFont="1" applyFill="1" applyBorder="1" applyAlignment="1">
      <alignment vertical="center" wrapText="1"/>
    </xf>
    <xf numFmtId="0" fontId="10" fillId="50" borderId="15" xfId="0" applyFont="1" applyFill="1" applyBorder="1" applyAlignment="1">
      <alignment vertical="center" wrapText="1"/>
    </xf>
    <xf numFmtId="0" fontId="9" fillId="0" borderId="0" xfId="0" applyFont="1" applyBorder="1" applyAlignment="1">
      <alignment horizontal="center" vertical="center" wrapText="1"/>
    </xf>
    <xf numFmtId="0" fontId="9" fillId="0" borderId="0" xfId="0" applyFont="1" applyBorder="1" applyAlignment="1">
      <alignment vertical="center" wrapText="1"/>
    </xf>
    <xf numFmtId="0" fontId="10" fillId="0" borderId="48" xfId="0" applyFont="1" applyBorder="1" applyAlignment="1">
      <alignment horizontal="center" vertical="center" wrapText="1"/>
    </xf>
    <xf numFmtId="0" fontId="10" fillId="0" borderId="65" xfId="0" applyFont="1" applyBorder="1" applyAlignment="1">
      <alignment horizontal="center" vertical="center" wrapText="1"/>
    </xf>
    <xf numFmtId="0" fontId="10" fillId="0" borderId="64" xfId="0" applyFont="1" applyBorder="1" applyAlignment="1">
      <alignment horizontal="center" vertical="center" wrapText="1"/>
    </xf>
    <xf numFmtId="0" fontId="9" fillId="0" borderId="43" xfId="0" applyFont="1" applyBorder="1" applyAlignment="1">
      <alignment horizontal="left" vertical="center" wrapText="1"/>
    </xf>
    <xf numFmtId="0" fontId="9" fillId="0" borderId="44" xfId="0" applyFont="1" applyBorder="1" applyAlignment="1">
      <alignment horizontal="left" vertical="center" wrapText="1"/>
    </xf>
    <xf numFmtId="0" fontId="9" fillId="0" borderId="19" xfId="0" applyFont="1" applyBorder="1" applyAlignment="1">
      <alignment horizontal="left" vertical="center" wrapText="1"/>
    </xf>
    <xf numFmtId="0" fontId="9" fillId="54" borderId="12" xfId="0" applyFont="1" applyFill="1" applyBorder="1" applyAlignment="1">
      <alignment vertical="center" wrapText="1"/>
    </xf>
    <xf numFmtId="0" fontId="9" fillId="54" borderId="14" xfId="0" applyFont="1" applyFill="1" applyBorder="1" applyAlignment="1">
      <alignment vertical="center" wrapText="1"/>
    </xf>
    <xf numFmtId="0" fontId="9" fillId="24" borderId="6" xfId="0" applyFont="1" applyFill="1" applyBorder="1" applyAlignment="1">
      <alignment horizontal="center" vertical="center" wrapText="1"/>
    </xf>
    <xf numFmtId="1" fontId="10" fillId="33" borderId="6" xfId="0" applyNumberFormat="1" applyFont="1" applyFill="1" applyBorder="1" applyAlignment="1">
      <alignment horizontal="center" vertical="center" wrapText="1"/>
    </xf>
    <xf numFmtId="0" fontId="10" fillId="0" borderId="61" xfId="0" applyFont="1" applyBorder="1" applyAlignment="1">
      <alignment horizontal="left" vertical="center" wrapText="1"/>
    </xf>
    <xf numFmtId="0" fontId="10" fillId="0" borderId="62" xfId="0" applyFont="1" applyBorder="1" applyAlignment="1">
      <alignment horizontal="left" vertical="center" wrapText="1"/>
    </xf>
    <xf numFmtId="0" fontId="10" fillId="0" borderId="69" xfId="0" applyFont="1" applyBorder="1" applyAlignment="1">
      <alignment horizontal="left" vertical="center" wrapText="1"/>
    </xf>
    <xf numFmtId="0" fontId="10" fillId="0" borderId="53" xfId="0" applyFont="1" applyBorder="1" applyAlignment="1">
      <alignment horizontal="left" vertical="center" wrapText="1"/>
    </xf>
    <xf numFmtId="0" fontId="10" fillId="0" borderId="5" xfId="0" applyFont="1" applyBorder="1" applyAlignment="1">
      <alignment horizontal="left" vertical="center" wrapText="1"/>
    </xf>
    <xf numFmtId="0" fontId="10" fillId="0" borderId="67" xfId="0" applyFont="1" applyBorder="1" applyAlignment="1">
      <alignment horizontal="left" vertical="center" wrapText="1"/>
    </xf>
    <xf numFmtId="0" fontId="9" fillId="0" borderId="0" xfId="0" applyFont="1" applyBorder="1" applyAlignment="1"/>
    <xf numFmtId="0" fontId="10" fillId="0" borderId="0" xfId="0" applyFont="1" applyBorder="1"/>
    <xf numFmtId="0" fontId="10" fillId="0" borderId="0" xfId="0" applyFont="1" applyBorder="1" applyAlignment="1">
      <alignment wrapText="1"/>
    </xf>
    <xf numFmtId="0" fontId="10" fillId="0" borderId="0" xfId="0" applyFont="1" applyBorder="1" applyAlignment="1">
      <alignment horizontal="center" vertical="center"/>
    </xf>
    <xf numFmtId="166" fontId="10" fillId="0" borderId="0" xfId="0" applyNumberFormat="1" applyFont="1" applyBorder="1" applyAlignment="1">
      <alignment horizontal="center" vertical="center"/>
    </xf>
    <xf numFmtId="0" fontId="9" fillId="0" borderId="0" xfId="0" applyFont="1" applyBorder="1" applyAlignment="1">
      <alignment horizontal="center"/>
    </xf>
    <xf numFmtId="0" fontId="10" fillId="0" borderId="0" xfId="0" applyFont="1" applyBorder="1" applyAlignment="1"/>
    <xf numFmtId="166" fontId="10" fillId="0" borderId="0" xfId="0" applyNumberFormat="1" applyFont="1" applyBorder="1" applyAlignment="1">
      <alignment horizontal="center"/>
    </xf>
    <xf numFmtId="0" fontId="10" fillId="0" borderId="0" xfId="0" applyFont="1" applyBorder="1" applyAlignment="1">
      <alignment horizontal="center"/>
    </xf>
    <xf numFmtId="0" fontId="9" fillId="0" borderId="0" xfId="0" applyFont="1" applyBorder="1" applyAlignment="1">
      <alignment horizontal="left"/>
    </xf>
    <xf numFmtId="0" fontId="9" fillId="0" borderId="0" xfId="0" applyFont="1" applyBorder="1" applyAlignment="1">
      <alignment horizontal="center" wrapText="1"/>
    </xf>
    <xf numFmtId="0" fontId="1" fillId="0" borderId="0" xfId="0" applyFont="1" applyBorder="1" applyAlignment="1"/>
    <xf numFmtId="0" fontId="0" fillId="0" borderId="0" xfId="0" applyFont="1" applyBorder="1"/>
    <xf numFmtId="0" fontId="0" fillId="0" borderId="0" xfId="0" applyFont="1" applyBorder="1" applyAlignment="1">
      <alignment wrapText="1"/>
    </xf>
    <xf numFmtId="0" fontId="0" fillId="0" borderId="0" xfId="0" applyFont="1" applyBorder="1" applyAlignment="1">
      <alignment horizontal="center" vertical="center"/>
    </xf>
    <xf numFmtId="166" fontId="0" fillId="0" borderId="0" xfId="0" applyNumberFormat="1" applyFont="1" applyBorder="1" applyAlignment="1">
      <alignment horizontal="center" vertical="center"/>
    </xf>
    <xf numFmtId="0" fontId="1" fillId="0" borderId="0" xfId="0" applyFont="1" applyBorder="1" applyAlignment="1">
      <alignment horizontal="center"/>
    </xf>
    <xf numFmtId="0" fontId="0" fillId="0" borderId="0" xfId="0" applyFont="1" applyBorder="1" applyAlignment="1"/>
    <xf numFmtId="166" fontId="0" fillId="0" borderId="0" xfId="0" applyNumberFormat="1" applyFont="1" applyBorder="1" applyAlignment="1">
      <alignment horizontal="center"/>
    </xf>
    <xf numFmtId="0" fontId="2" fillId="0" borderId="0" xfId="0" applyFont="1" applyBorder="1" applyAlignment="1">
      <alignment horizontal="left"/>
    </xf>
    <xf numFmtId="0" fontId="2" fillId="0" borderId="0" xfId="0" applyFont="1" applyBorder="1" applyAlignment="1"/>
    <xf numFmtId="0" fontId="1" fillId="0" borderId="0" xfId="0" applyFont="1" applyBorder="1" applyAlignment="1">
      <alignment horizontal="center" wrapText="1"/>
    </xf>
    <xf numFmtId="0" fontId="9" fillId="47" borderId="47" xfId="0" applyFont="1" applyFill="1" applyBorder="1" applyAlignment="1">
      <alignment horizontal="center" vertical="center" wrapText="1"/>
    </xf>
    <xf numFmtId="0" fontId="9" fillId="47" borderId="72" xfId="0" applyFont="1" applyFill="1" applyBorder="1" applyAlignment="1">
      <alignment horizontal="center" vertical="center" wrapText="1"/>
    </xf>
    <xf numFmtId="0" fontId="10" fillId="48" borderId="43" xfId="0" applyFont="1" applyFill="1" applyBorder="1" applyAlignment="1">
      <alignment horizontal="left" vertical="center" wrapText="1"/>
    </xf>
    <xf numFmtId="0" fontId="10" fillId="48" borderId="44" xfId="0" applyFont="1" applyFill="1" applyBorder="1" applyAlignment="1">
      <alignment horizontal="left" vertical="center" wrapText="1"/>
    </xf>
    <xf numFmtId="0" fontId="10" fillId="48" borderId="19" xfId="0" applyFont="1" applyFill="1" applyBorder="1" applyAlignment="1">
      <alignment horizontal="left" vertical="center" wrapText="1"/>
    </xf>
    <xf numFmtId="0" fontId="10" fillId="47" borderId="43" xfId="0" applyFont="1" applyFill="1" applyBorder="1" applyAlignment="1">
      <alignment horizontal="left" vertical="center" wrapText="1"/>
    </xf>
    <xf numFmtId="0" fontId="10" fillId="47" borderId="44" xfId="0" applyFont="1" applyFill="1" applyBorder="1" applyAlignment="1">
      <alignment horizontal="left" vertical="center" wrapText="1"/>
    </xf>
    <xf numFmtId="0" fontId="10" fillId="47" borderId="19" xfId="0" applyFont="1" applyFill="1" applyBorder="1" applyAlignment="1">
      <alignment horizontal="left" vertical="center" wrapText="1"/>
    </xf>
    <xf numFmtId="0" fontId="9" fillId="47" borderId="18" xfId="0" applyFont="1" applyFill="1" applyBorder="1" applyAlignment="1">
      <alignment horizontal="center" vertical="center" wrapText="1"/>
    </xf>
    <xf numFmtId="0" fontId="6" fillId="0" borderId="43" xfId="0" applyFont="1" applyBorder="1" applyAlignment="1">
      <alignment horizontal="left" vertical="center" wrapText="1"/>
    </xf>
    <xf numFmtId="0" fontId="6" fillId="0" borderId="19" xfId="0" applyFont="1" applyBorder="1" applyAlignment="1">
      <alignment horizontal="left" vertical="center" wrapText="1"/>
    </xf>
    <xf numFmtId="0" fontId="9" fillId="47" borderId="43" xfId="0" applyFont="1" applyFill="1" applyBorder="1" applyAlignment="1">
      <alignment vertical="center" wrapText="1"/>
    </xf>
    <xf numFmtId="0" fontId="9" fillId="47" borderId="44" xfId="0" applyFont="1" applyFill="1" applyBorder="1" applyAlignment="1">
      <alignment vertical="center" wrapText="1"/>
    </xf>
    <xf numFmtId="0" fontId="9" fillId="2" borderId="21"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31" borderId="12" xfId="0" applyFont="1" applyFill="1" applyBorder="1" applyAlignment="1">
      <alignment horizontal="left" vertical="center" wrapText="1"/>
    </xf>
    <xf numFmtId="0" fontId="9" fillId="31" borderId="14" xfId="0" applyFont="1" applyFill="1" applyBorder="1" applyAlignment="1">
      <alignment horizontal="left" vertical="center" wrapText="1"/>
    </xf>
    <xf numFmtId="168" fontId="9" fillId="39" borderId="8" xfId="0" applyNumberFormat="1" applyFont="1" applyFill="1" applyBorder="1" applyAlignment="1">
      <alignment horizontal="center" vertical="center" wrapText="1"/>
    </xf>
    <xf numFmtId="0" fontId="9" fillId="10" borderId="0" xfId="0" applyFont="1" applyFill="1" applyBorder="1" applyAlignment="1">
      <alignment horizontal="center" vertical="center" wrapText="1"/>
    </xf>
    <xf numFmtId="0" fontId="9" fillId="52" borderId="21" xfId="0" applyFont="1" applyFill="1" applyBorder="1" applyAlignment="1">
      <alignment horizontal="left" vertical="center" wrapText="1"/>
    </xf>
    <xf numFmtId="0" fontId="9" fillId="52" borderId="22" xfId="0" applyFont="1" applyFill="1" applyBorder="1" applyAlignment="1">
      <alignment horizontal="left" vertical="center" wrapText="1"/>
    </xf>
    <xf numFmtId="0" fontId="9" fillId="52" borderId="13" xfId="0" applyFont="1" applyFill="1" applyBorder="1" applyAlignment="1">
      <alignment horizontal="left" vertical="center" wrapText="1"/>
    </xf>
    <xf numFmtId="0" fontId="9" fillId="30" borderId="9" xfId="0" applyFont="1" applyFill="1" applyBorder="1" applyAlignment="1">
      <alignment horizontal="left" vertical="center" wrapText="1"/>
    </xf>
    <xf numFmtId="0" fontId="9" fillId="30" borderId="10" xfId="0" applyFont="1" applyFill="1" applyBorder="1" applyAlignment="1">
      <alignment horizontal="left" vertical="center" wrapText="1"/>
    </xf>
    <xf numFmtId="0" fontId="10" fillId="13" borderId="7" xfId="0" applyFont="1" applyFill="1" applyBorder="1" applyAlignment="1" applyProtection="1">
      <alignment horizontal="left" vertical="center" wrapText="1"/>
      <protection locked="0"/>
    </xf>
    <xf numFmtId="0" fontId="10" fillId="13" borderId="6" xfId="0" applyFont="1" applyFill="1" applyBorder="1" applyAlignment="1" applyProtection="1">
      <alignment horizontal="left" vertical="center" wrapText="1"/>
      <protection locked="0"/>
    </xf>
    <xf numFmtId="0" fontId="9" fillId="0" borderId="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2" borderId="43"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9" fillId="0" borderId="37" xfId="0" applyFont="1" applyBorder="1" applyAlignment="1">
      <alignment horizontal="left" vertical="center" wrapText="1"/>
    </xf>
    <xf numFmtId="0" fontId="10" fillId="0" borderId="5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54" xfId="0" applyFont="1" applyBorder="1" applyAlignment="1">
      <alignment horizontal="center" vertical="center" wrapText="1"/>
    </xf>
    <xf numFmtId="0" fontId="9" fillId="29" borderId="43" xfId="0" applyFont="1" applyFill="1" applyBorder="1" applyAlignment="1">
      <alignment horizontal="left" vertical="center" wrapText="1"/>
    </xf>
    <xf numFmtId="0" fontId="9" fillId="29" borderId="44" xfId="0" applyFont="1" applyFill="1" applyBorder="1" applyAlignment="1">
      <alignment horizontal="left" vertical="center" wrapText="1"/>
    </xf>
    <xf numFmtId="0" fontId="9" fillId="29" borderId="19"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16" xfId="0" applyFont="1" applyBorder="1" applyAlignment="1">
      <alignment vertical="center" wrapText="1"/>
    </xf>
    <xf numFmtId="0" fontId="10" fillId="0" borderId="17" xfId="0" applyFont="1" applyBorder="1" applyAlignment="1">
      <alignment vertical="center" wrapText="1"/>
    </xf>
    <xf numFmtId="0" fontId="10" fillId="0" borderId="45" xfId="0" applyFont="1" applyBorder="1" applyAlignment="1">
      <alignment vertical="center" wrapText="1"/>
    </xf>
    <xf numFmtId="0" fontId="10" fillId="0" borderId="46" xfId="0" applyFont="1" applyBorder="1" applyAlignment="1">
      <alignment vertical="center" wrapText="1"/>
    </xf>
    <xf numFmtId="0" fontId="10" fillId="0" borderId="72" xfId="0" applyFont="1" applyBorder="1" applyAlignment="1">
      <alignment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9" fillId="15" borderId="52" xfId="0" applyFont="1" applyFill="1" applyBorder="1" applyAlignment="1">
      <alignment horizontal="left" vertical="center" wrapText="1"/>
    </xf>
    <xf numFmtId="0" fontId="9" fillId="15" borderId="59" xfId="0" applyFont="1" applyFill="1" applyBorder="1" applyAlignment="1">
      <alignment horizontal="left" vertical="center" wrapText="1"/>
    </xf>
    <xf numFmtId="0" fontId="9" fillId="15" borderId="78" xfId="0" applyFont="1" applyFill="1" applyBorder="1" applyAlignment="1">
      <alignment horizontal="left" vertical="center" wrapText="1"/>
    </xf>
    <xf numFmtId="166" fontId="10" fillId="30" borderId="80" xfId="0" applyNumberFormat="1" applyFont="1" applyFill="1" applyBorder="1" applyAlignment="1">
      <alignment horizontal="center" vertical="center" wrapText="1"/>
    </xf>
    <xf numFmtId="166" fontId="10" fillId="30" borderId="69" xfId="0" applyNumberFormat="1" applyFont="1" applyFill="1" applyBorder="1" applyAlignment="1">
      <alignment horizontal="center" vertical="center" wrapText="1"/>
    </xf>
    <xf numFmtId="166" fontId="10" fillId="30" borderId="63" xfId="0" applyNumberFormat="1" applyFont="1" applyFill="1" applyBorder="1" applyAlignment="1">
      <alignment horizontal="center" vertical="center" wrapText="1"/>
    </xf>
    <xf numFmtId="166" fontId="10" fillId="30" borderId="19" xfId="0" applyNumberFormat="1" applyFont="1" applyFill="1" applyBorder="1" applyAlignment="1">
      <alignment horizontal="center" vertical="center" wrapText="1"/>
    </xf>
    <xf numFmtId="166" fontId="10" fillId="30" borderId="79" xfId="0" applyNumberFormat="1" applyFont="1" applyFill="1" applyBorder="1" applyAlignment="1">
      <alignment horizontal="center" vertical="center" wrapText="1"/>
    </xf>
    <xf numFmtId="166" fontId="10" fillId="30" borderId="20" xfId="0" applyNumberFormat="1" applyFont="1" applyFill="1" applyBorder="1" applyAlignment="1">
      <alignment horizontal="center" vertical="center" wrapText="1"/>
    </xf>
    <xf numFmtId="166" fontId="10" fillId="30" borderId="81" xfId="0" applyNumberFormat="1" applyFont="1" applyFill="1" applyBorder="1" applyAlignment="1">
      <alignment horizontal="center" vertical="center" wrapText="1"/>
    </xf>
    <xf numFmtId="166" fontId="10" fillId="30" borderId="23" xfId="0" applyNumberFormat="1" applyFont="1" applyFill="1" applyBorder="1" applyAlignment="1">
      <alignment horizontal="center" vertical="center" wrapText="1"/>
    </xf>
    <xf numFmtId="0" fontId="10" fillId="0" borderId="31" xfId="0" applyFont="1" applyBorder="1" applyAlignment="1">
      <alignment vertical="center" wrapText="1"/>
    </xf>
    <xf numFmtId="0" fontId="10" fillId="0" borderId="25" xfId="0" applyFont="1" applyBorder="1" applyAlignment="1">
      <alignment vertical="center" wrapText="1"/>
    </xf>
    <xf numFmtId="0" fontId="10" fillId="0" borderId="47" xfId="0" applyFont="1" applyBorder="1" applyAlignment="1">
      <alignment vertical="center" wrapText="1"/>
    </xf>
    <xf numFmtId="0" fontId="10" fillId="0" borderId="45" xfId="0" applyFont="1" applyBorder="1" applyAlignment="1">
      <alignment horizontal="left" vertical="center" wrapText="1"/>
    </xf>
    <xf numFmtId="0" fontId="10" fillId="0" borderId="46" xfId="0" applyFont="1" applyBorder="1" applyAlignment="1">
      <alignment horizontal="lef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10" fillId="0" borderId="19"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9" fillId="0" borderId="61"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58" xfId="0" applyFont="1" applyBorder="1" applyAlignment="1">
      <alignment horizontal="center" vertical="center" wrapText="1"/>
    </xf>
    <xf numFmtId="0" fontId="9" fillId="4" borderId="36"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55" xfId="0" applyFont="1" applyFill="1" applyBorder="1" applyAlignment="1">
      <alignment horizontal="center" vertical="center" wrapText="1"/>
    </xf>
    <xf numFmtId="0" fontId="10" fillId="0" borderId="2" xfId="0" applyFont="1" applyBorder="1" applyAlignment="1">
      <alignment horizontal="center"/>
    </xf>
    <xf numFmtId="0" fontId="10" fillId="0" borderId="3" xfId="0" applyFont="1" applyBorder="1" applyAlignment="1">
      <alignment horizontal="center"/>
    </xf>
    <xf numFmtId="0" fontId="9" fillId="24" borderId="39" xfId="0" applyFont="1" applyFill="1" applyBorder="1" applyAlignment="1">
      <alignment horizontal="center" vertical="center"/>
    </xf>
    <xf numFmtId="0" fontId="9" fillId="24" borderId="40" xfId="0" applyFont="1" applyFill="1" applyBorder="1" applyAlignment="1">
      <alignment horizontal="center" vertical="center"/>
    </xf>
    <xf numFmtId="0" fontId="9" fillId="24" borderId="41" xfId="0" applyFont="1" applyFill="1" applyBorder="1" applyAlignment="1">
      <alignment horizontal="center" vertical="center"/>
    </xf>
    <xf numFmtId="0" fontId="10" fillId="7" borderId="2"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9" fillId="7" borderId="2" xfId="0" applyFont="1" applyFill="1" applyBorder="1" applyAlignment="1">
      <alignment horizontal="center" vertical="center"/>
    </xf>
    <xf numFmtId="0" fontId="9" fillId="7" borderId="0" xfId="0" applyFont="1" applyFill="1" applyBorder="1" applyAlignment="1">
      <alignment horizontal="center" vertical="center"/>
    </xf>
    <xf numFmtId="0" fontId="9" fillId="7" borderId="3" xfId="0" applyFont="1" applyFill="1" applyBorder="1" applyAlignment="1">
      <alignment horizontal="center" vertical="center"/>
    </xf>
    <xf numFmtId="0" fontId="10" fillId="0" borderId="61"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10" fillId="0" borderId="58"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5" xfId="0" applyFont="1" applyFill="1" applyBorder="1" applyAlignment="1">
      <alignment horizontal="center" vertical="center" wrapText="1"/>
    </xf>
    <xf numFmtId="0" fontId="10" fillId="20" borderId="32" xfId="0" applyFont="1" applyFill="1" applyBorder="1" applyAlignment="1">
      <alignment horizontal="center" vertical="center" wrapText="1"/>
    </xf>
    <xf numFmtId="0" fontId="10" fillId="20" borderId="49" xfId="0" applyFont="1" applyFill="1" applyBorder="1" applyAlignment="1">
      <alignment horizontal="center" vertical="center" wrapText="1"/>
    </xf>
    <xf numFmtId="0" fontId="10" fillId="20" borderId="50" xfId="0" applyFont="1" applyFill="1" applyBorder="1" applyAlignment="1">
      <alignment horizontal="center" vertical="center" wrapText="1"/>
    </xf>
    <xf numFmtId="0" fontId="9" fillId="20" borderId="32" xfId="0" applyFont="1" applyFill="1" applyBorder="1" applyAlignment="1">
      <alignment horizontal="center" vertical="center" wrapText="1"/>
    </xf>
    <xf numFmtId="0" fontId="10" fillId="20" borderId="2" xfId="0" applyFont="1" applyFill="1" applyBorder="1" applyAlignment="1">
      <alignment horizontal="center" vertical="center" wrapText="1"/>
    </xf>
    <xf numFmtId="0" fontId="10" fillId="20" borderId="0" xfId="0" applyFont="1" applyFill="1" applyBorder="1" applyAlignment="1">
      <alignment horizontal="center" vertical="center" wrapText="1"/>
    </xf>
    <xf numFmtId="0" fontId="10" fillId="20" borderId="3" xfId="0" applyFont="1" applyFill="1" applyBorder="1" applyAlignment="1">
      <alignment horizontal="center" vertical="center" wrapText="1"/>
    </xf>
    <xf numFmtId="0" fontId="10" fillId="20" borderId="52" xfId="0" applyFont="1" applyFill="1" applyBorder="1" applyAlignment="1">
      <alignment horizontal="center" vertical="center" wrapText="1"/>
    </xf>
    <xf numFmtId="0" fontId="10" fillId="20" borderId="59" xfId="0" applyFont="1" applyFill="1" applyBorder="1" applyAlignment="1">
      <alignment horizontal="center" vertical="center" wrapText="1"/>
    </xf>
    <xf numFmtId="0" fontId="10" fillId="20" borderId="60" xfId="0" applyFont="1" applyFill="1" applyBorder="1" applyAlignment="1">
      <alignment horizontal="center" vertical="center" wrapText="1"/>
    </xf>
    <xf numFmtId="0" fontId="9" fillId="20" borderId="49" xfId="0" applyFont="1" applyFill="1" applyBorder="1" applyAlignment="1">
      <alignment horizontal="center" vertical="center" wrapText="1"/>
    </xf>
    <xf numFmtId="0" fontId="9" fillId="20" borderId="68" xfId="0" applyFont="1" applyFill="1" applyBorder="1" applyAlignment="1">
      <alignment horizontal="center" vertical="center" wrapText="1"/>
    </xf>
    <xf numFmtId="0" fontId="9" fillId="20" borderId="53" xfId="0" applyFont="1" applyFill="1" applyBorder="1" applyAlignment="1">
      <alignment horizontal="center" vertical="center" wrapText="1"/>
    </xf>
    <xf numFmtId="0" fontId="9" fillId="20" borderId="5" xfId="0" applyFont="1" applyFill="1" applyBorder="1" applyAlignment="1">
      <alignment horizontal="center" vertical="center" wrapText="1"/>
    </xf>
    <xf numFmtId="0" fontId="9" fillId="20" borderId="67" xfId="0" applyFont="1" applyFill="1" applyBorder="1" applyAlignment="1">
      <alignment horizontal="center" vertical="center" wrapText="1"/>
    </xf>
    <xf numFmtId="0" fontId="9" fillId="20" borderId="77" xfId="0" applyFont="1" applyFill="1" applyBorder="1" applyAlignment="1">
      <alignment horizontal="center" vertical="center" wrapText="1"/>
    </xf>
    <xf numFmtId="0" fontId="9" fillId="20" borderId="50" xfId="0" applyFont="1" applyFill="1" applyBorder="1" applyAlignment="1">
      <alignment horizontal="center" vertical="center" wrapText="1"/>
    </xf>
    <xf numFmtId="0" fontId="9" fillId="20" borderId="75" xfId="0" applyFont="1" applyFill="1" applyBorder="1" applyAlignment="1">
      <alignment horizontal="center" vertical="center" wrapText="1"/>
    </xf>
    <xf numFmtId="0" fontId="9" fillId="20" borderId="54" xfId="0" applyFont="1" applyFill="1" applyBorder="1" applyAlignment="1">
      <alignment horizontal="center" vertical="center" wrapText="1"/>
    </xf>
    <xf numFmtId="0" fontId="10" fillId="0" borderId="19" xfId="0" applyFont="1" applyBorder="1" applyAlignment="1">
      <alignment horizontal="center" vertical="center" wrapText="1"/>
    </xf>
    <xf numFmtId="0" fontId="10" fillId="0" borderId="63" xfId="0" applyFont="1" applyBorder="1" applyAlignment="1">
      <alignment horizontal="center" vertical="center" wrapText="1"/>
    </xf>
    <xf numFmtId="0" fontId="10" fillId="0" borderId="43" xfId="0" applyFont="1" applyBorder="1" applyAlignment="1">
      <alignment horizontal="center" wrapText="1"/>
    </xf>
    <xf numFmtId="0" fontId="10" fillId="0" borderId="44" xfId="0" applyFont="1" applyBorder="1" applyAlignment="1">
      <alignment horizontal="center" wrapText="1"/>
    </xf>
    <xf numFmtId="0" fontId="10" fillId="0" borderId="19" xfId="0" applyFont="1" applyBorder="1" applyAlignment="1">
      <alignment horizontal="center" wrapText="1"/>
    </xf>
    <xf numFmtId="0" fontId="10" fillId="0" borderId="73"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67" xfId="0" applyFont="1" applyBorder="1" applyAlignment="1">
      <alignment horizontal="center" vertical="center" wrapText="1"/>
    </xf>
    <xf numFmtId="0" fontId="10" fillId="20" borderId="21" xfId="0" applyFont="1" applyFill="1" applyBorder="1" applyAlignment="1">
      <alignment horizontal="center" vertical="center" wrapText="1"/>
    </xf>
    <xf numFmtId="0" fontId="10" fillId="20" borderId="22" xfId="0" applyFont="1" applyFill="1" applyBorder="1" applyAlignment="1">
      <alignment horizontal="center" vertical="center" wrapText="1"/>
    </xf>
    <xf numFmtId="0" fontId="10" fillId="20" borderId="23" xfId="0" applyFont="1" applyFill="1" applyBorder="1" applyAlignment="1">
      <alignment horizontal="center" vertical="center" wrapText="1"/>
    </xf>
    <xf numFmtId="0" fontId="0" fillId="0" borderId="21" xfId="0" applyBorder="1" applyAlignment="1">
      <alignment horizontal="center"/>
    </xf>
    <xf numFmtId="0" fontId="0" fillId="0" borderId="22" xfId="0" applyBorder="1" applyAlignment="1">
      <alignment horizontal="center"/>
    </xf>
    <xf numFmtId="0" fontId="10" fillId="0" borderId="7" xfId="0" applyFont="1" applyBorder="1" applyAlignment="1">
      <alignment horizontal="left"/>
    </xf>
    <xf numFmtId="0" fontId="10" fillId="0" borderId="19" xfId="0" applyFont="1" applyBorder="1" applyAlignment="1">
      <alignment horizontal="left"/>
    </xf>
    <xf numFmtId="0" fontId="10" fillId="0" borderId="6" xfId="0" applyFont="1" applyBorder="1" applyAlignment="1">
      <alignment horizontal="left"/>
    </xf>
    <xf numFmtId="0" fontId="10" fillId="0" borderId="6" xfId="0" applyFont="1" applyBorder="1" applyAlignment="1">
      <alignment horizontal="center"/>
    </xf>
    <xf numFmtId="0" fontId="10" fillId="0" borderId="6" xfId="0" applyFont="1" applyBorder="1" applyAlignment="1">
      <alignment horizontal="center" wrapText="1"/>
    </xf>
    <xf numFmtId="0" fontId="10" fillId="0" borderId="8" xfId="0" applyFont="1" applyBorder="1" applyAlignment="1">
      <alignment horizontal="center" wrapText="1"/>
    </xf>
    <xf numFmtId="0" fontId="10" fillId="0" borderId="78" xfId="0" applyFont="1" applyBorder="1" applyAlignment="1">
      <alignment horizontal="center" vertical="center" wrapText="1"/>
    </xf>
    <xf numFmtId="0" fontId="10" fillId="0" borderId="35"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50" xfId="0" applyFont="1" applyBorder="1" applyAlignment="1">
      <alignment horizontal="center" vertical="center" wrapText="1"/>
    </xf>
    <xf numFmtId="0" fontId="12" fillId="26" borderId="21" xfId="0" applyFont="1" applyFill="1" applyBorder="1" applyAlignment="1">
      <alignment horizontal="center" vertical="center" wrapText="1"/>
    </xf>
    <xf numFmtId="0" fontId="12" fillId="26" borderId="22" xfId="0" applyFont="1" applyFill="1" applyBorder="1" applyAlignment="1">
      <alignment horizontal="center" vertical="center" wrapText="1"/>
    </xf>
    <xf numFmtId="0" fontId="12" fillId="26" borderId="23" xfId="0" applyFont="1" applyFill="1" applyBorder="1" applyAlignment="1">
      <alignment horizontal="center" vertical="center" wrapText="1"/>
    </xf>
    <xf numFmtId="0" fontId="9" fillId="0" borderId="32"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0" fillId="0" borderId="52" xfId="0" applyFont="1" applyBorder="1" applyAlignment="1">
      <alignment horizontal="center"/>
    </xf>
    <xf numFmtId="0" fontId="10" fillId="0" borderId="59" xfId="0" applyFont="1" applyBorder="1" applyAlignment="1">
      <alignment horizontal="center"/>
    </xf>
    <xf numFmtId="0" fontId="10" fillId="0" borderId="60" xfId="0" applyFont="1" applyBorder="1" applyAlignment="1">
      <alignment horizontal="center"/>
    </xf>
    <xf numFmtId="0" fontId="9" fillId="27" borderId="26" xfId="0" applyFont="1" applyFill="1" applyBorder="1" applyAlignment="1">
      <alignment horizontal="center" vertical="center"/>
    </xf>
    <xf numFmtId="0" fontId="9" fillId="27" borderId="69" xfId="0" applyFont="1" applyFill="1" applyBorder="1" applyAlignment="1">
      <alignment horizontal="center" vertical="center"/>
    </xf>
    <xf numFmtId="0" fontId="9" fillId="27" borderId="27" xfId="0" applyFont="1" applyFill="1" applyBorder="1" applyAlignment="1">
      <alignment horizontal="center" vertical="center"/>
    </xf>
    <xf numFmtId="0" fontId="9" fillId="27" borderId="28" xfId="0" applyFont="1" applyFill="1" applyBorder="1" applyAlignment="1">
      <alignment horizontal="center" vertical="center"/>
    </xf>
    <xf numFmtId="0" fontId="10" fillId="0" borderId="7" xfId="0" applyFont="1" applyBorder="1" applyAlignment="1">
      <alignment horizontal="center"/>
    </xf>
    <xf numFmtId="0" fontId="10" fillId="0" borderId="19" xfId="0" applyFont="1" applyBorder="1" applyAlignment="1">
      <alignment horizontal="center"/>
    </xf>
    <xf numFmtId="0" fontId="10" fillId="0" borderId="8" xfId="0" applyFont="1" applyBorder="1" applyAlignment="1">
      <alignment horizontal="center"/>
    </xf>
    <xf numFmtId="0" fontId="9" fillId="24" borderId="7" xfId="0" applyFont="1" applyFill="1" applyBorder="1" applyAlignment="1">
      <alignment horizontal="left" vertical="center"/>
    </xf>
    <xf numFmtId="0" fontId="9" fillId="24" borderId="19" xfId="0" applyFont="1" applyFill="1" applyBorder="1" applyAlignment="1">
      <alignment horizontal="left" vertical="center"/>
    </xf>
    <xf numFmtId="0" fontId="9" fillId="24" borderId="6" xfId="0" applyFont="1" applyFill="1" applyBorder="1" applyAlignment="1">
      <alignment horizontal="left" vertical="center"/>
    </xf>
    <xf numFmtId="0" fontId="9" fillId="24" borderId="8" xfId="0" applyFont="1" applyFill="1" applyBorder="1" applyAlignment="1">
      <alignment horizontal="left" vertical="center"/>
    </xf>
    <xf numFmtId="0" fontId="10" fillId="0" borderId="8" xfId="0" applyFont="1" applyBorder="1" applyAlignment="1">
      <alignment horizontal="left" vertical="center" wrapText="1"/>
    </xf>
    <xf numFmtId="0" fontId="9" fillId="24" borderId="7" xfId="0" applyFont="1" applyFill="1" applyBorder="1" applyAlignment="1">
      <alignment horizontal="left" vertical="center" wrapText="1"/>
    </xf>
    <xf numFmtId="0" fontId="9" fillId="24" borderId="19" xfId="0" applyFont="1" applyFill="1" applyBorder="1" applyAlignment="1">
      <alignment horizontal="left" vertical="center" wrapText="1"/>
    </xf>
    <xf numFmtId="0" fontId="9" fillId="24" borderId="6" xfId="0" applyFont="1" applyFill="1" applyBorder="1" applyAlignment="1">
      <alignment horizontal="left" vertical="center" wrapText="1"/>
    </xf>
    <xf numFmtId="0" fontId="9" fillId="24" borderId="8" xfId="0" applyFont="1" applyFill="1" applyBorder="1" applyAlignment="1">
      <alignment horizontal="left" vertical="center" wrapText="1"/>
    </xf>
    <xf numFmtId="0" fontId="9" fillId="20" borderId="7" xfId="0" applyFont="1" applyFill="1" applyBorder="1" applyAlignment="1">
      <alignment horizontal="left"/>
    </xf>
    <xf numFmtId="0" fontId="9" fillId="20" borderId="19" xfId="0" applyFont="1" applyFill="1" applyBorder="1" applyAlignment="1">
      <alignment horizontal="left"/>
    </xf>
    <xf numFmtId="0" fontId="9" fillId="20" borderId="6" xfId="0" applyFont="1" applyFill="1" applyBorder="1" applyAlignment="1">
      <alignment horizontal="left"/>
    </xf>
    <xf numFmtId="0" fontId="9" fillId="20" borderId="8" xfId="0" applyFont="1" applyFill="1" applyBorder="1" applyAlignment="1">
      <alignment horizontal="left"/>
    </xf>
    <xf numFmtId="0" fontId="10" fillId="0" borderId="7" xfId="0" applyFont="1" applyBorder="1" applyAlignment="1">
      <alignment horizontal="left" vertical="center"/>
    </xf>
    <xf numFmtId="0" fontId="10" fillId="0" borderId="19" xfId="0" applyFont="1" applyBorder="1" applyAlignment="1">
      <alignment horizontal="left" vertical="center"/>
    </xf>
    <xf numFmtId="0" fontId="10" fillId="0" borderId="6" xfId="0" applyFont="1" applyBorder="1" applyAlignment="1">
      <alignment horizontal="left" vertical="center"/>
    </xf>
    <xf numFmtId="0" fontId="10" fillId="0" borderId="8" xfId="0" applyFont="1" applyBorder="1" applyAlignment="1">
      <alignment horizontal="left" vertical="center"/>
    </xf>
    <xf numFmtId="0" fontId="10" fillId="0" borderId="8" xfId="0" applyFont="1" applyBorder="1" applyAlignment="1">
      <alignment horizontal="left"/>
    </xf>
    <xf numFmtId="0" fontId="9" fillId="20" borderId="7" xfId="0" applyFont="1" applyFill="1" applyBorder="1" applyAlignment="1">
      <alignment horizontal="left" vertical="center" wrapText="1"/>
    </xf>
    <xf numFmtId="0" fontId="9" fillId="20" borderId="19" xfId="0" applyFont="1" applyFill="1" applyBorder="1" applyAlignment="1">
      <alignment horizontal="left" vertical="center" wrapText="1"/>
    </xf>
    <xf numFmtId="0" fontId="9" fillId="20" borderId="6" xfId="0" applyFont="1" applyFill="1" applyBorder="1" applyAlignment="1">
      <alignment horizontal="left" vertical="center" wrapText="1"/>
    </xf>
    <xf numFmtId="0" fontId="9" fillId="20" borderId="8" xfId="0" applyFont="1" applyFill="1" applyBorder="1" applyAlignment="1">
      <alignment horizontal="left" vertical="center" wrapText="1"/>
    </xf>
    <xf numFmtId="0" fontId="10" fillId="0" borderId="10" xfId="0" applyFont="1" applyBorder="1" applyAlignment="1">
      <alignment horizontal="center"/>
    </xf>
    <xf numFmtId="0" fontId="10" fillId="0" borderId="11" xfId="0" applyFont="1" applyBorder="1" applyAlignment="1">
      <alignment horizontal="center"/>
    </xf>
    <xf numFmtId="0" fontId="10" fillId="0" borderId="20" xfId="0" applyFont="1" applyBorder="1" applyAlignment="1">
      <alignment horizontal="left" vertical="center" wrapText="1"/>
    </xf>
    <xf numFmtId="0" fontId="9" fillId="7" borderId="7" xfId="0" applyFont="1" applyFill="1" applyBorder="1" applyAlignment="1">
      <alignment horizontal="center"/>
    </xf>
    <xf numFmtId="0" fontId="9" fillId="7" borderId="19" xfId="0" applyFont="1" applyFill="1" applyBorder="1" applyAlignment="1">
      <alignment horizontal="center"/>
    </xf>
    <xf numFmtId="0" fontId="9" fillId="7" borderId="6" xfId="0" applyFont="1" applyFill="1" applyBorder="1" applyAlignment="1">
      <alignment horizontal="center"/>
    </xf>
    <xf numFmtId="0" fontId="9" fillId="7" borderId="8" xfId="0" applyFont="1" applyFill="1" applyBorder="1" applyAlignment="1">
      <alignment horizontal="center"/>
    </xf>
    <xf numFmtId="0" fontId="10" fillId="33" borderId="63" xfId="0" applyFont="1" applyFill="1" applyBorder="1" applyAlignment="1">
      <alignment horizontal="center" vertical="center" wrapText="1"/>
    </xf>
    <xf numFmtId="0" fontId="10" fillId="33" borderId="37" xfId="0" applyFont="1" applyFill="1" applyBorder="1" applyAlignment="1">
      <alignment horizontal="center" vertical="center" wrapText="1"/>
    </xf>
    <xf numFmtId="0" fontId="10" fillId="33" borderId="79" xfId="0" applyFont="1" applyFill="1" applyBorder="1" applyAlignment="1">
      <alignment horizontal="center" vertical="center" wrapText="1"/>
    </xf>
    <xf numFmtId="0" fontId="10" fillId="33" borderId="64" xfId="0" applyFont="1" applyFill="1" applyBorder="1" applyAlignment="1">
      <alignment horizontal="center" vertical="center" wrapText="1"/>
    </xf>
    <xf numFmtId="0" fontId="10" fillId="7" borderId="52" xfId="0" applyFont="1" applyFill="1" applyBorder="1" applyAlignment="1">
      <alignment horizontal="center" vertical="center" wrapText="1"/>
    </xf>
    <xf numFmtId="0" fontId="10" fillId="7" borderId="59" xfId="0" applyFont="1" applyFill="1" applyBorder="1" applyAlignment="1">
      <alignment horizontal="center" vertical="center" wrapText="1"/>
    </xf>
    <xf numFmtId="0" fontId="10" fillId="7" borderId="60" xfId="0" applyFont="1" applyFill="1" applyBorder="1" applyAlignment="1">
      <alignment horizontal="center" vertical="center" wrapText="1"/>
    </xf>
    <xf numFmtId="0" fontId="9" fillId="24" borderId="26" xfId="0" applyFont="1" applyFill="1" applyBorder="1" applyAlignment="1">
      <alignment horizontal="center" vertical="center" wrapText="1"/>
    </xf>
    <xf numFmtId="0" fontId="9" fillId="24" borderId="27" xfId="0" applyFont="1" applyFill="1" applyBorder="1" applyAlignment="1">
      <alignment horizontal="center" vertical="center" wrapText="1"/>
    </xf>
    <xf numFmtId="0" fontId="10" fillId="7" borderId="9"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9" fillId="24" borderId="80" xfId="0" applyFont="1" applyFill="1" applyBorder="1" applyAlignment="1">
      <alignment horizontal="center" vertical="center" wrapText="1"/>
    </xf>
    <xf numFmtId="0" fontId="9" fillId="24" borderId="58" xfId="0" applyFont="1" applyFill="1" applyBorder="1" applyAlignment="1">
      <alignment horizontal="center" vertical="center" wrapText="1"/>
    </xf>
    <xf numFmtId="168" fontId="10" fillId="44" borderId="6" xfId="0" applyNumberFormat="1" applyFont="1" applyFill="1" applyBorder="1" applyAlignment="1" applyProtection="1">
      <alignment horizontal="center" vertical="center" wrapText="1"/>
      <protection locked="0"/>
    </xf>
  </cellXfs>
  <cellStyles count="2">
    <cellStyle name="Normal" xfId="0" builtinId="0"/>
    <cellStyle name="Normal 2" xfId="1" xr:uid="{00000000-0005-0000-0000-000001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FF8000"/>
      <rgbColor rgb="FF800080"/>
      <rgbColor rgb="FF00B050"/>
      <rgbColor rgb="FFBFBFBF"/>
      <rgbColor rgb="FF808080"/>
      <rgbColor rgb="FFA6A6A6"/>
      <rgbColor rgb="FF993366"/>
      <rgbColor rgb="FFFFFFCC"/>
      <rgbColor rgb="FFAFD095"/>
      <rgbColor rgb="FF660066"/>
      <rgbColor rgb="FFDD7E6B"/>
      <rgbColor rgb="FF1155CC"/>
      <rgbColor rgb="FFCCCCCC"/>
      <rgbColor rgb="FF000080"/>
      <rgbColor rgb="FFFF00FF"/>
      <rgbColor rgb="FFFBBC04"/>
      <rgbColor rgb="FF00FFFF"/>
      <rgbColor rgb="FF800080"/>
      <rgbColor rgb="FF800000"/>
      <rgbColor rgb="FF008080"/>
      <rgbColor rgb="FF0000FF"/>
      <rgbColor rgb="FF00CCFF"/>
      <rgbColor rgb="FFCCFFFF"/>
      <rgbColor rgb="FFC5E0B4"/>
      <rgbColor rgb="FFFFFF99"/>
      <rgbColor rgb="FFB6D7A8"/>
      <rgbColor rgb="FFFF99CC"/>
      <rgbColor rgb="FFB2B2B2"/>
      <rgbColor rgb="FFD9D9D9"/>
      <rgbColor rgb="FF3366FF"/>
      <rgbColor rgb="FF46BDC6"/>
      <rgbColor rgb="FF77BC65"/>
      <rgbColor rgb="FFFFBF00"/>
      <rgbColor rgb="FFFF860D"/>
      <rgbColor rgb="FFFF6D01"/>
      <rgbColor rgb="FF666699"/>
      <rgbColor rgb="FF999999"/>
      <rgbColor rgb="FF003366"/>
      <rgbColor rgb="FF34A853"/>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CM.   Contribucion Marginal (Mensual)    (V - CV)</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ES"/>
        </a:p>
      </c:txPr>
    </c:title>
    <c:autoTitleDeleted val="0"/>
    <c:plotArea>
      <c:layout/>
      <c:bar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'Analisis Cont MG'!$B$15:$I$15</c:f>
              <c:strCache>
                <c:ptCount val="8"/>
                <c:pt idx="0">
                  <c:v>Manzana</c:v>
                </c:pt>
                <c:pt idx="1">
                  <c:v>Durazno</c:v>
                </c:pt>
                <c:pt idx="2">
                  <c:v>Pera</c:v>
                </c:pt>
                <c:pt idx="3">
                  <c:v>Frutilla</c:v>
                </c:pt>
                <c:pt idx="4">
                  <c:v>Frambuesa</c:v>
                </c:pt>
                <c:pt idx="5">
                  <c:v>Higo</c:v>
                </c:pt>
                <c:pt idx="6">
                  <c:v>Arándanos</c:v>
                </c:pt>
                <c:pt idx="7">
                  <c:v>Ciruela</c:v>
                </c:pt>
              </c:strCache>
            </c:strRef>
          </c:cat>
          <c:val>
            <c:numRef>
              <c:f>'Analisis Cont MG'!$B$18:$I$18</c:f>
              <c:numCache>
                <c:formatCode>[$$-2C0A]\ #,##0.00;[Red][$$-2C0A]\ \-#,##0.00</c:formatCode>
                <c:ptCount val="8"/>
                <c:pt idx="0">
                  <c:v>51003.061238095237</c:v>
                </c:pt>
                <c:pt idx="1">
                  <c:v>37667.678583333334</c:v>
                </c:pt>
                <c:pt idx="2">
                  <c:v>52745.678583333334</c:v>
                </c:pt>
                <c:pt idx="3">
                  <c:v>-2212.06938095238</c:v>
                </c:pt>
                <c:pt idx="4">
                  <c:v>-1424.4260178571421</c:v>
                </c:pt>
                <c:pt idx="5">
                  <c:v>17018.839291666671</c:v>
                </c:pt>
                <c:pt idx="6">
                  <c:v>-4786.2346904761871</c:v>
                </c:pt>
                <c:pt idx="7">
                  <c:v>27419.436742857142</c:v>
                </c:pt>
              </c:numCache>
            </c:numRef>
          </c:val>
          <c:extLst>
            <c:ext xmlns:c15="http://schemas.microsoft.com/office/drawing/2012/chart" uri="{02D57815-91ED-43cb-92C2-25804820EDAC}">
              <c15:filteredSeriesTitle>
                <c15:tx>
                  <c:strRef>
                    <c:extLst>
                      <c:ext uri="{02D57815-91ED-43cb-92C2-25804820EDAC}">
                        <c15:formulaRef>
                          <c15:sqref>'Analisis Cont MG'!#REF!</c15:sqref>
                        </c15:formulaRef>
                      </c:ext>
                    </c:extLst>
                    <c:strCache>
                      <c:ptCount val="1"/>
                      <c:pt idx="0">
                        <c:v>#REF!</c:v>
                      </c:pt>
                    </c:strCache>
                  </c:strRef>
                </c15:tx>
              </c15:filteredSeriesTitle>
            </c:ext>
            <c:ext xmlns:c16="http://schemas.microsoft.com/office/drawing/2014/chart" uri="{C3380CC4-5D6E-409C-BE32-E72D297353CC}">
              <c16:uniqueId val="{00000000-0C40-4AB9-A957-2EEAD681BDF3}"/>
            </c:ext>
          </c:extLst>
        </c:ser>
        <c:dLbls>
          <c:showLegendKey val="0"/>
          <c:showVal val="0"/>
          <c:showCatName val="0"/>
          <c:showSerName val="0"/>
          <c:showPercent val="0"/>
          <c:showBubbleSize val="0"/>
        </c:dLbls>
        <c:gapWidth val="100"/>
        <c:overlap val="-24"/>
        <c:axId val="320193136"/>
        <c:axId val="301552752"/>
      </c:barChart>
      <c:catAx>
        <c:axId val="320193136"/>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ES"/>
          </a:p>
        </c:txPr>
        <c:crossAx val="301552752"/>
        <c:crosses val="autoZero"/>
        <c:auto val="1"/>
        <c:lblAlgn val="ctr"/>
        <c:lblOffset val="100"/>
        <c:noMultiLvlLbl val="0"/>
      </c:catAx>
      <c:valAx>
        <c:axId val="301552752"/>
        <c:scaling>
          <c:orientation val="minMax"/>
        </c:scaling>
        <c:delete val="0"/>
        <c:axPos val="l"/>
        <c:majorGridlines>
          <c:spPr>
            <a:ln w="9525" cap="flat" cmpd="sng" algn="ctr">
              <a:solidFill>
                <a:schemeClr val="lt1">
                  <a:lumMod val="95000"/>
                  <a:alpha val="10000"/>
                </a:schemeClr>
              </a:solidFill>
              <a:round/>
            </a:ln>
            <a:effectLst/>
          </c:spPr>
        </c:majorGridlines>
        <c:numFmt formatCode="[$$-2C0A]\ #,##0.00;[Red][$$-2C0A]\ \-#,##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ES"/>
          </a:p>
        </c:txPr>
        <c:crossAx val="320193136"/>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0.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7</xdr:col>
      <xdr:colOff>381560</xdr:colOff>
      <xdr:row>3</xdr:row>
      <xdr:rowOff>542924</xdr:rowOff>
    </xdr:from>
    <xdr:to>
      <xdr:col>10</xdr:col>
      <xdr:colOff>524436</xdr:colOff>
      <xdr:row>10</xdr:row>
      <xdr:rowOff>381000</xdr:rowOff>
    </xdr:to>
    <xdr:sp macro="" textlink="">
      <xdr:nvSpPr>
        <xdr:cNvPr id="2" name="CustomShape 1">
          <a:extLst>
            <a:ext uri="{FF2B5EF4-FFF2-40B4-BE49-F238E27FC236}">
              <a16:creationId xmlns:a16="http://schemas.microsoft.com/office/drawing/2014/main" id="{00000000-0008-0000-0300-000002000000}"/>
            </a:ext>
          </a:extLst>
        </xdr:cNvPr>
        <xdr:cNvSpPr/>
      </xdr:nvSpPr>
      <xdr:spPr>
        <a:xfrm>
          <a:off x="7878295" y="1925730"/>
          <a:ext cx="3090023" cy="3001496"/>
        </a:xfrm>
        <a:prstGeom prst="rect">
          <a:avLst/>
        </a:prstGeom>
        <a:solidFill>
          <a:schemeClr val="accent2">
            <a:lumMod val="60000"/>
            <a:lumOff val="40000"/>
          </a:schemeClr>
        </a:solidFill>
        <a:ln>
          <a:noFill/>
        </a:ln>
      </xdr:spPr>
      <xdr:style>
        <a:lnRef idx="0">
          <a:scrgbClr r="0" g="0" b="0"/>
        </a:lnRef>
        <a:fillRef idx="0">
          <a:scrgbClr r="0" g="0" b="0"/>
        </a:fillRef>
        <a:effectRef idx="0">
          <a:scrgbClr r="0" g="0" b="0"/>
        </a:effectRef>
        <a:fontRef idx="minor"/>
      </xdr:style>
      <xdr:txBody>
        <a:bodyPr wrap="square" lIns="0" tIns="0" rIns="0" bIns="0" anchor="ctr">
          <a:noAutofit/>
        </a:bodyPr>
        <a:lstStyle/>
        <a:p>
          <a:pPr algn="ctr">
            <a:lnSpc>
              <a:spcPct val="100000"/>
            </a:lnSpc>
          </a:pPr>
          <a:r>
            <a:rPr lang="es-AR" sz="1500" b="1" strike="noStrike" spc="-1">
              <a:solidFill>
                <a:srgbClr val="000000"/>
              </a:solidFill>
              <a:latin typeface="Times New Roman"/>
            </a:rPr>
            <a:t>LAS AMORTIZACIONES Y EL MONOTRIBUTO EN LA PLANILLA GENERAL DE CADA SABOR SE PROPORCIONAN A LOS 2 SABORES DE MERMELADAS Y A LOS 2 EMPRENDIMIENTOS QUE SE REALIZAN EN LA FABRICA, PRODUCCIÓN DE ALFAJORES Y MERMELADAS</a:t>
          </a:r>
          <a:endParaRPr lang="es-AR" sz="1500" b="0" strike="noStrike" spc="-1">
            <a:latin typeface="Times New Roman"/>
          </a:endParaRPr>
        </a:p>
      </xdr:txBody>
    </xdr:sp>
    <xdr:clientData/>
  </xdr:twoCellAnchor>
  <xdr:twoCellAnchor editAs="absolute">
    <xdr:from>
      <xdr:col>21</xdr:col>
      <xdr:colOff>164856</xdr:colOff>
      <xdr:row>22</xdr:row>
      <xdr:rowOff>93557</xdr:rowOff>
    </xdr:from>
    <xdr:to>
      <xdr:col>22</xdr:col>
      <xdr:colOff>414391</xdr:colOff>
      <xdr:row>23</xdr:row>
      <xdr:rowOff>47787</xdr:rowOff>
    </xdr:to>
    <xdr:sp macro="" textlink="">
      <xdr:nvSpPr>
        <xdr:cNvPr id="3" name="CustomShape 1">
          <a:extLst>
            <a:ext uri="{FF2B5EF4-FFF2-40B4-BE49-F238E27FC236}">
              <a16:creationId xmlns:a16="http://schemas.microsoft.com/office/drawing/2014/main" id="{00000000-0008-0000-0300-000003000000}"/>
            </a:ext>
          </a:extLst>
        </xdr:cNvPr>
        <xdr:cNvSpPr/>
      </xdr:nvSpPr>
      <xdr:spPr>
        <a:xfrm>
          <a:off x="19040044" y="9231395"/>
          <a:ext cx="963910" cy="206922"/>
        </a:xfrm>
        <a:custGeom>
          <a:avLst/>
          <a:gdLst/>
          <a:ahLst/>
          <a:cxnLst/>
          <a:rect l="l" t="t" r="r" b="b"/>
          <a:pathLst>
            <a:path w="2994" h="596">
              <a:moveTo>
                <a:pt x="0" y="170"/>
              </a:moveTo>
              <a:lnTo>
                <a:pt x="2301" y="170"/>
              </a:lnTo>
              <a:lnTo>
                <a:pt x="2301" y="0"/>
              </a:lnTo>
              <a:lnTo>
                <a:pt x="2993" y="297"/>
              </a:lnTo>
              <a:lnTo>
                <a:pt x="2301" y="595"/>
              </a:lnTo>
              <a:lnTo>
                <a:pt x="2301" y="425"/>
              </a:lnTo>
              <a:lnTo>
                <a:pt x="0" y="425"/>
              </a:lnTo>
              <a:lnTo>
                <a:pt x="0" y="170"/>
              </a:lnTo>
            </a:path>
          </a:pathLst>
        </a:custGeom>
        <a:solidFill>
          <a:srgbClr val="729FCF"/>
        </a:solidFill>
        <a:ln>
          <a:solidFill>
            <a:srgbClr val="3465A4"/>
          </a:solidFill>
        </a:ln>
      </xdr:spPr>
      <xdr:style>
        <a:lnRef idx="0">
          <a:scrgbClr r="0" g="0" b="0"/>
        </a:lnRef>
        <a:fillRef idx="0">
          <a:scrgbClr r="0" g="0" b="0"/>
        </a:fillRef>
        <a:effectRef idx="0">
          <a:scrgbClr r="0" g="0" b="0"/>
        </a:effectRef>
        <a:fontRef idx="minor"/>
      </xdr:style>
    </xdr:sp>
    <xdr:clientData/>
  </xdr:twoCellAnchor>
  <xdr:twoCellAnchor editAs="absolute">
    <xdr:from>
      <xdr:col>22</xdr:col>
      <xdr:colOff>666225</xdr:colOff>
      <xdr:row>20</xdr:row>
      <xdr:rowOff>268738</xdr:rowOff>
    </xdr:from>
    <xdr:to>
      <xdr:col>32</xdr:col>
      <xdr:colOff>272399</xdr:colOff>
      <xdr:row>25</xdr:row>
      <xdr:rowOff>71156</xdr:rowOff>
    </xdr:to>
    <xdr:sp macro="" textlink="">
      <xdr:nvSpPr>
        <xdr:cNvPr id="4" name="CustomShape 1">
          <a:extLst>
            <a:ext uri="{FF2B5EF4-FFF2-40B4-BE49-F238E27FC236}">
              <a16:creationId xmlns:a16="http://schemas.microsoft.com/office/drawing/2014/main" id="{00000000-0008-0000-0300-000004000000}"/>
            </a:ext>
          </a:extLst>
        </xdr:cNvPr>
        <xdr:cNvSpPr/>
      </xdr:nvSpPr>
      <xdr:spPr>
        <a:xfrm>
          <a:off x="20255788" y="8799215"/>
          <a:ext cx="6748243" cy="1050755"/>
        </a:xfrm>
        <a:prstGeom prst="rect">
          <a:avLst/>
        </a:prstGeom>
        <a:solidFill>
          <a:srgbClr val="FF8000"/>
        </a:solidFill>
        <a:ln>
          <a:noFill/>
        </a:ln>
      </xdr:spPr>
      <xdr:style>
        <a:lnRef idx="0">
          <a:scrgbClr r="0" g="0" b="0"/>
        </a:lnRef>
        <a:fillRef idx="0">
          <a:scrgbClr r="0" g="0" b="0"/>
        </a:fillRef>
        <a:effectRef idx="0">
          <a:scrgbClr r="0" g="0" b="0"/>
        </a:effectRef>
        <a:fontRef idx="minor"/>
      </xdr:style>
      <xdr:txBody>
        <a:bodyPr lIns="0" tIns="0" rIns="0" bIns="0">
          <a:noAutofit/>
        </a:bodyPr>
        <a:lstStyle/>
        <a:p>
          <a:pPr>
            <a:lnSpc>
              <a:spcPct val="100000"/>
            </a:lnSpc>
          </a:pPr>
          <a:r>
            <a:rPr lang="es-AR" sz="1200" b="1" strike="noStrike" spc="-1">
              <a:solidFill>
                <a:srgbClr val="000000"/>
              </a:solidFill>
              <a:latin typeface="Times New Roman"/>
            </a:rPr>
            <a:t>LOS IMPORTES CORRESPONDIENTES AL IMPUESTO INTEGRADO, APORTES AL SIPA, APORTE OBRA SOCIAL E IIBB VA VARIANDO CADA 6 MESES PARA CATEGORÍA. POR LO CUAL SE ADJUNTA A LA PLANILLA GENERAL UN LINK DE AFIP A PARTIR DEL CUAL SE PODRÁ OBTENER LOS IMPORTES, PARA QUE DE ESTA MANERA LA PROPIETARIA EN LOS MESES DE JULIO Y ENERO PUEDA COMPLETAR LAS CELDAS CORRESPONDIENTES</a:t>
          </a:r>
          <a:endParaRPr lang="es-AR" sz="1200" b="0" strike="noStrike" spc="-1">
            <a:latin typeface="Times New Roman"/>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246528</xdr:colOff>
      <xdr:row>22</xdr:row>
      <xdr:rowOff>398370</xdr:rowOff>
    </xdr:from>
    <xdr:to>
      <xdr:col>8</xdr:col>
      <xdr:colOff>677956</xdr:colOff>
      <xdr:row>26</xdr:row>
      <xdr:rowOff>230842</xdr:rowOff>
    </xdr:to>
    <xdr:graphicFrame macro="">
      <xdr:nvGraphicFramePr>
        <xdr:cNvPr id="2" name="Gráfico 1">
          <a:extLst>
            <a:ext uri="{FF2B5EF4-FFF2-40B4-BE49-F238E27FC236}">
              <a16:creationId xmlns:a16="http://schemas.microsoft.com/office/drawing/2014/main" id="{C58ACD2B-D3BF-48DB-98B6-A0875A1854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895020</xdr:colOff>
      <xdr:row>42</xdr:row>
      <xdr:rowOff>0</xdr:rowOff>
    </xdr:from>
    <xdr:to>
      <xdr:col>4</xdr:col>
      <xdr:colOff>574620</xdr:colOff>
      <xdr:row>43</xdr:row>
      <xdr:rowOff>26925</xdr:rowOff>
    </xdr:to>
    <xdr:sp macro="" textlink="">
      <xdr:nvSpPr>
        <xdr:cNvPr id="4" name="CustomShape 1">
          <a:extLst>
            <a:ext uri="{FF2B5EF4-FFF2-40B4-BE49-F238E27FC236}">
              <a16:creationId xmlns:a16="http://schemas.microsoft.com/office/drawing/2014/main" id="{00000000-0008-0000-0500-000004000000}"/>
            </a:ext>
          </a:extLst>
        </xdr:cNvPr>
        <xdr:cNvSpPr/>
      </xdr:nvSpPr>
      <xdr:spPr>
        <a:xfrm>
          <a:off x="6248070" y="8631090"/>
          <a:ext cx="3327675" cy="1320885"/>
        </a:xfrm>
        <a:custGeom>
          <a:avLst/>
          <a:gdLst/>
          <a:ahLst/>
          <a:cxnLst/>
          <a:rect l="l" t="t" r="r" b="b"/>
          <a:pathLst>
            <a:path w="21600" h="21600">
              <a:moveTo>
                <a:pt x="0" y="0"/>
              </a:moveTo>
              <a:lnTo>
                <a:pt x="21600" y="21600"/>
              </a:lnTo>
            </a:path>
          </a:pathLst>
        </a:custGeom>
        <a:noFill/>
        <a:ln>
          <a:noFill/>
        </a:ln>
      </xdr:spPr>
      <xdr:style>
        <a:lnRef idx="0">
          <a:scrgbClr r="0" g="0" b="0"/>
        </a:lnRef>
        <a:fillRef idx="0">
          <a:scrgbClr r="0" g="0" b="0"/>
        </a:fillRef>
        <a:effectRef idx="0">
          <a:scrgbClr r="0" g="0" b="0"/>
        </a:effectRef>
        <a:fontRef idx="minor"/>
      </xdr:style>
    </xdr:sp>
    <xdr:clientData/>
  </xdr:twoCellAnchor>
  <xdr:twoCellAnchor editAs="absolute">
    <xdr:from>
      <xdr:col>7</xdr:col>
      <xdr:colOff>1544940</xdr:colOff>
      <xdr:row>11</xdr:row>
      <xdr:rowOff>437742</xdr:rowOff>
    </xdr:from>
    <xdr:to>
      <xdr:col>8</xdr:col>
      <xdr:colOff>1126320</xdr:colOff>
      <xdr:row>12</xdr:row>
      <xdr:rowOff>149112</xdr:rowOff>
    </xdr:to>
    <xdr:sp macro="" textlink="">
      <xdr:nvSpPr>
        <xdr:cNvPr id="5" name="Line 1">
          <a:extLst>
            <a:ext uri="{FF2B5EF4-FFF2-40B4-BE49-F238E27FC236}">
              <a16:creationId xmlns:a16="http://schemas.microsoft.com/office/drawing/2014/main" id="{00000000-0008-0000-0500-000005000000}"/>
            </a:ext>
          </a:extLst>
        </xdr:cNvPr>
        <xdr:cNvSpPr/>
      </xdr:nvSpPr>
      <xdr:spPr>
        <a:xfrm>
          <a:off x="13925880" y="5104800"/>
          <a:ext cx="3013200" cy="159120"/>
        </a:xfrm>
        <a:prstGeom prst="line">
          <a:avLst/>
        </a:prstGeom>
        <a:ln w="36000">
          <a:noFill/>
        </a:ln>
      </xdr:spPr>
      <xdr:style>
        <a:lnRef idx="0">
          <a:scrgbClr r="0" g="0" b="0"/>
        </a:lnRef>
        <a:fillRef idx="0">
          <a:scrgbClr r="0" g="0" b="0"/>
        </a:fillRef>
        <a:effectRef idx="0">
          <a:scrgbClr r="0" g="0" b="0"/>
        </a:effectRef>
        <a:fontRef idx="minor"/>
      </xdr:style>
    </xdr:sp>
    <xdr:clientData/>
  </xdr:twoCellAnchor>
  <xdr:twoCellAnchor>
    <xdr:from>
      <xdr:col>2</xdr:col>
      <xdr:colOff>1396694</xdr:colOff>
      <xdr:row>35</xdr:row>
      <xdr:rowOff>110619</xdr:rowOff>
    </xdr:from>
    <xdr:to>
      <xdr:col>4</xdr:col>
      <xdr:colOff>316707</xdr:colOff>
      <xdr:row>36</xdr:row>
      <xdr:rowOff>0</xdr:rowOff>
    </xdr:to>
    <xdr:cxnSp macro="">
      <xdr:nvCxnSpPr>
        <xdr:cNvPr id="6" name="Conector recto de flecha 5">
          <a:extLst>
            <a:ext uri="{FF2B5EF4-FFF2-40B4-BE49-F238E27FC236}">
              <a16:creationId xmlns:a16="http://schemas.microsoft.com/office/drawing/2014/main" id="{458E8D34-AC90-47AE-966E-E4D4A6CAFF36}"/>
            </a:ext>
          </a:extLst>
        </xdr:cNvPr>
        <xdr:cNvCxnSpPr/>
      </xdr:nvCxnSpPr>
      <xdr:spPr>
        <a:xfrm>
          <a:off x="5359094" y="12312144"/>
          <a:ext cx="2263288" cy="79881"/>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661464</xdr:colOff>
      <xdr:row>30</xdr:row>
      <xdr:rowOff>114299</xdr:rowOff>
    </xdr:from>
    <xdr:to>
      <xdr:col>7</xdr:col>
      <xdr:colOff>9525</xdr:colOff>
      <xdr:row>42</xdr:row>
      <xdr:rowOff>0</xdr:rowOff>
    </xdr:to>
    <xdr:sp macro="" textlink="">
      <xdr:nvSpPr>
        <xdr:cNvPr id="9" name="CustomShape 1">
          <a:extLst>
            <a:ext uri="{FF2B5EF4-FFF2-40B4-BE49-F238E27FC236}">
              <a16:creationId xmlns:a16="http://schemas.microsoft.com/office/drawing/2014/main" id="{E0F6DAC1-AA9B-4359-B389-4947BD8936FF}"/>
            </a:ext>
          </a:extLst>
        </xdr:cNvPr>
        <xdr:cNvSpPr/>
      </xdr:nvSpPr>
      <xdr:spPr>
        <a:xfrm>
          <a:off x="7967139" y="10334624"/>
          <a:ext cx="3643836" cy="2657475"/>
        </a:xfrm>
        <a:prstGeom prst="rect">
          <a:avLst/>
        </a:prstGeom>
        <a:solidFill>
          <a:srgbClr val="729FCF"/>
        </a:solidFill>
        <a:ln w="9360">
          <a:solidFill>
            <a:srgbClr val="FFFFFF"/>
          </a:solidFill>
          <a:round/>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s-ES" sz="1400" b="1" strike="noStrike" spc="-1">
              <a:solidFill>
                <a:srgbClr val="000000"/>
              </a:solidFill>
              <a:latin typeface="Arial" panose="020B0604020202020204" pitchFamily="34" charset="0"/>
              <a:ea typeface="Arial"/>
              <a:cs typeface="Arial" panose="020B0604020202020204" pitchFamily="34" charset="0"/>
            </a:rPr>
            <a:t>Aclaración: El precio por hora pertenece al Convenio del sindicato de trabajadores de industrias de la alimentación (STIA) de la filial de Bs As.</a:t>
          </a:r>
        </a:p>
        <a:p>
          <a:pPr algn="ctr">
            <a:lnSpc>
              <a:spcPct val="100000"/>
            </a:lnSpc>
          </a:pPr>
          <a:endParaRPr lang="es-ES" sz="1400" b="1" strike="noStrike" spc="-1">
            <a:solidFill>
              <a:srgbClr val="000000"/>
            </a:solidFill>
            <a:latin typeface="Arial" panose="020B0604020202020204" pitchFamily="34" charset="0"/>
            <a:ea typeface="Arial"/>
            <a:cs typeface="Arial" panose="020B0604020202020204" pitchFamily="34" charset="0"/>
          </a:endParaRPr>
        </a:p>
        <a:p>
          <a:pPr algn="ctr">
            <a:lnSpc>
              <a:spcPct val="100000"/>
            </a:lnSpc>
          </a:pPr>
          <a:r>
            <a:rPr lang="es-ES" sz="1400" b="1" strike="noStrike" spc="-1">
              <a:solidFill>
                <a:srgbClr val="000000"/>
              </a:solidFill>
              <a:latin typeface="Arial" panose="020B0604020202020204" pitchFamily="34" charset="0"/>
              <a:ea typeface="Arial"/>
              <a:cs typeface="Arial" panose="020B0604020202020204" pitchFamily="34" charset="0"/>
            </a:rPr>
            <a:t>La hs de producciónes corresponden</a:t>
          </a:r>
          <a:r>
            <a:rPr lang="es-ES" sz="1400" b="1" strike="noStrike" spc="-1" baseline="0">
              <a:solidFill>
                <a:srgbClr val="000000"/>
              </a:solidFill>
              <a:latin typeface="Arial" panose="020B0604020202020204" pitchFamily="34" charset="0"/>
              <a:ea typeface="Arial"/>
              <a:cs typeface="Arial" panose="020B0604020202020204" pitchFamily="34" charset="0"/>
            </a:rPr>
            <a:t> a las</a:t>
          </a:r>
          <a:r>
            <a:rPr lang="es-ES" sz="1400" b="1" strike="noStrike" spc="-1">
              <a:solidFill>
                <a:srgbClr val="000000"/>
              </a:solidFill>
              <a:latin typeface="Arial" panose="020B0604020202020204" pitchFamily="34" charset="0"/>
              <a:ea typeface="Arial"/>
              <a:cs typeface="Arial" panose="020B0604020202020204" pitchFamily="34" charset="0"/>
            </a:rPr>
            <a:t> de un operario general dado que</a:t>
          </a:r>
          <a:r>
            <a:rPr lang="es-ES" sz="1400" b="1" strike="noStrike" spc="-1" baseline="0">
              <a:solidFill>
                <a:srgbClr val="000000"/>
              </a:solidFill>
              <a:latin typeface="Arial" panose="020B0604020202020204" pitchFamily="34" charset="0"/>
              <a:ea typeface="Arial"/>
              <a:cs typeface="Arial" panose="020B0604020202020204" pitchFamily="34" charset="0"/>
            </a:rPr>
            <a:t> sus tareas van desde </a:t>
          </a:r>
          <a:r>
            <a:rPr lang="es-ES" sz="1400" b="1" strike="noStrike" spc="-1">
              <a:solidFill>
                <a:srgbClr val="000000"/>
              </a:solidFill>
              <a:latin typeface="Arial" panose="020B0604020202020204" pitchFamily="34" charset="0"/>
              <a:ea typeface="Arial"/>
              <a:cs typeface="Arial" panose="020B0604020202020204" pitchFamily="34" charset="0"/>
            </a:rPr>
            <a:t>el pelado de la fruta, cocción de</a:t>
          </a:r>
          <a:r>
            <a:rPr lang="es-ES" sz="1400" b="1" strike="noStrike" spc="-1" baseline="0">
              <a:solidFill>
                <a:srgbClr val="000000"/>
              </a:solidFill>
              <a:latin typeface="Arial" panose="020B0604020202020204" pitchFamily="34" charset="0"/>
              <a:ea typeface="Arial"/>
              <a:cs typeface="Arial" panose="020B0604020202020204" pitchFamily="34" charset="0"/>
            </a:rPr>
            <a:t> la misma y posterior envasado del producto.</a:t>
          </a:r>
        </a:p>
        <a:p>
          <a:pPr algn="ctr">
            <a:lnSpc>
              <a:spcPct val="100000"/>
            </a:lnSpc>
          </a:pPr>
          <a:endParaRPr lang="es-ES" sz="1400" b="1" strike="noStrike" spc="-1" baseline="0">
            <a:solidFill>
              <a:srgbClr val="000000"/>
            </a:solidFill>
            <a:latin typeface="Arial" panose="020B0604020202020204" pitchFamily="34" charset="0"/>
            <a:cs typeface="Arial" panose="020B0604020202020204" pitchFamily="34" charset="0"/>
          </a:endParaRPr>
        </a:p>
        <a:p>
          <a:pPr algn="ctr">
            <a:lnSpc>
              <a:spcPct val="100000"/>
            </a:lnSpc>
          </a:pPr>
          <a:r>
            <a:rPr lang="es-AR" sz="1400" b="1" strike="noStrike" spc="-1">
              <a:latin typeface="Arial" panose="020B0604020202020204" pitchFamily="34" charset="0"/>
              <a:cs typeface="Arial" panose="020B0604020202020204" pitchFamily="34" charset="0"/>
            </a:rPr>
            <a:t>Link:</a:t>
          </a:r>
          <a:r>
            <a:rPr lang="es-AR" sz="1400" b="1" strike="noStrike" spc="-1" baseline="0">
              <a:latin typeface="Arial" panose="020B0604020202020204" pitchFamily="34" charset="0"/>
              <a:cs typeface="Arial" panose="020B0604020202020204" pitchFamily="34" charset="0"/>
            </a:rPr>
            <a:t> </a:t>
          </a:r>
          <a:r>
            <a:rPr lang="es-AR" sz="1400" b="1" strike="noStrike" spc="-1">
              <a:latin typeface="Arial" panose="020B0604020202020204" pitchFamily="34" charset="0"/>
              <a:cs typeface="Arial" panose="020B0604020202020204" pitchFamily="34" charset="0"/>
            </a:rPr>
            <a:t>https://stia.org.ar/escala-salarial/</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895020</xdr:colOff>
      <xdr:row>42</xdr:row>
      <xdr:rowOff>0</xdr:rowOff>
    </xdr:from>
    <xdr:to>
      <xdr:col>4</xdr:col>
      <xdr:colOff>574620</xdr:colOff>
      <xdr:row>43</xdr:row>
      <xdr:rowOff>26925</xdr:rowOff>
    </xdr:to>
    <xdr:sp macro="" textlink="">
      <xdr:nvSpPr>
        <xdr:cNvPr id="2" name="CustomShape 1">
          <a:extLst>
            <a:ext uri="{FF2B5EF4-FFF2-40B4-BE49-F238E27FC236}">
              <a16:creationId xmlns:a16="http://schemas.microsoft.com/office/drawing/2014/main" id="{8F030ECC-4911-4456-8A30-A90D3A82E380}"/>
            </a:ext>
          </a:extLst>
        </xdr:cNvPr>
        <xdr:cNvSpPr/>
      </xdr:nvSpPr>
      <xdr:spPr>
        <a:xfrm>
          <a:off x="4857420" y="13906500"/>
          <a:ext cx="3022875" cy="303150"/>
        </a:xfrm>
        <a:custGeom>
          <a:avLst/>
          <a:gdLst/>
          <a:ahLst/>
          <a:cxnLst/>
          <a:rect l="l" t="t" r="r" b="b"/>
          <a:pathLst>
            <a:path w="21600" h="21600">
              <a:moveTo>
                <a:pt x="0" y="0"/>
              </a:moveTo>
              <a:lnTo>
                <a:pt x="21600" y="21600"/>
              </a:lnTo>
            </a:path>
          </a:pathLst>
        </a:custGeom>
        <a:noFill/>
        <a:ln>
          <a:noFill/>
        </a:ln>
      </xdr:spPr>
      <xdr:style>
        <a:lnRef idx="0">
          <a:scrgbClr r="0" g="0" b="0"/>
        </a:lnRef>
        <a:fillRef idx="0">
          <a:scrgbClr r="0" g="0" b="0"/>
        </a:fillRef>
        <a:effectRef idx="0">
          <a:scrgbClr r="0" g="0" b="0"/>
        </a:effectRef>
        <a:fontRef idx="minor"/>
      </xdr:style>
    </xdr:sp>
    <xdr:clientData/>
  </xdr:twoCellAnchor>
  <xdr:twoCellAnchor editAs="absolute">
    <xdr:from>
      <xdr:col>7</xdr:col>
      <xdr:colOff>1544940</xdr:colOff>
      <xdr:row>11</xdr:row>
      <xdr:rowOff>437742</xdr:rowOff>
    </xdr:from>
    <xdr:to>
      <xdr:col>8</xdr:col>
      <xdr:colOff>1126320</xdr:colOff>
      <xdr:row>12</xdr:row>
      <xdr:rowOff>149112</xdr:rowOff>
    </xdr:to>
    <xdr:sp macro="" textlink="">
      <xdr:nvSpPr>
        <xdr:cNvPr id="3" name="Line 1">
          <a:extLst>
            <a:ext uri="{FF2B5EF4-FFF2-40B4-BE49-F238E27FC236}">
              <a16:creationId xmlns:a16="http://schemas.microsoft.com/office/drawing/2014/main" id="{4BCA2933-C279-47AF-9824-1390250E5AA0}"/>
            </a:ext>
          </a:extLst>
        </xdr:cNvPr>
        <xdr:cNvSpPr/>
      </xdr:nvSpPr>
      <xdr:spPr>
        <a:xfrm>
          <a:off x="13184490" y="5066892"/>
          <a:ext cx="2838930" cy="159045"/>
        </a:xfrm>
        <a:prstGeom prst="line">
          <a:avLst/>
        </a:prstGeom>
        <a:ln w="36000">
          <a:noFill/>
        </a:ln>
      </xdr:spPr>
      <xdr:style>
        <a:lnRef idx="0">
          <a:scrgbClr r="0" g="0" b="0"/>
        </a:lnRef>
        <a:fillRef idx="0">
          <a:scrgbClr r="0" g="0" b="0"/>
        </a:fillRef>
        <a:effectRef idx="0">
          <a:scrgbClr r="0" g="0" b="0"/>
        </a:effectRef>
        <a:fontRef idx="minor"/>
      </xdr:style>
    </xdr:sp>
    <xdr:clientData/>
  </xdr:twoCellAnchor>
  <xdr:twoCellAnchor>
    <xdr:from>
      <xdr:col>2</xdr:col>
      <xdr:colOff>1449081</xdr:colOff>
      <xdr:row>35</xdr:row>
      <xdr:rowOff>91569</xdr:rowOff>
    </xdr:from>
    <xdr:to>
      <xdr:col>4</xdr:col>
      <xdr:colOff>381000</xdr:colOff>
      <xdr:row>35</xdr:row>
      <xdr:rowOff>171450</xdr:rowOff>
    </xdr:to>
    <xdr:cxnSp macro="">
      <xdr:nvCxnSpPr>
        <xdr:cNvPr id="4" name="Conector recto de flecha 3">
          <a:extLst>
            <a:ext uri="{FF2B5EF4-FFF2-40B4-BE49-F238E27FC236}">
              <a16:creationId xmlns:a16="http://schemas.microsoft.com/office/drawing/2014/main" id="{262C6AD1-C09C-4833-BC09-D36B6608448E}"/>
            </a:ext>
          </a:extLst>
        </xdr:cNvPr>
        <xdr:cNvCxnSpPr/>
      </xdr:nvCxnSpPr>
      <xdr:spPr>
        <a:xfrm>
          <a:off x="5411481" y="12331194"/>
          <a:ext cx="2275194" cy="79881"/>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661464</xdr:colOff>
      <xdr:row>30</xdr:row>
      <xdr:rowOff>114299</xdr:rowOff>
    </xdr:from>
    <xdr:to>
      <xdr:col>7</xdr:col>
      <xdr:colOff>9525</xdr:colOff>
      <xdr:row>42</xdr:row>
      <xdr:rowOff>0</xdr:rowOff>
    </xdr:to>
    <xdr:sp macro="" textlink="">
      <xdr:nvSpPr>
        <xdr:cNvPr id="5" name="CustomShape 1">
          <a:extLst>
            <a:ext uri="{FF2B5EF4-FFF2-40B4-BE49-F238E27FC236}">
              <a16:creationId xmlns:a16="http://schemas.microsoft.com/office/drawing/2014/main" id="{DB44EEB4-9629-4740-AB34-7A9545722476}"/>
            </a:ext>
          </a:extLst>
        </xdr:cNvPr>
        <xdr:cNvSpPr/>
      </xdr:nvSpPr>
      <xdr:spPr>
        <a:xfrm>
          <a:off x="7967139" y="10610849"/>
          <a:ext cx="3643836" cy="3295651"/>
        </a:xfrm>
        <a:prstGeom prst="rect">
          <a:avLst/>
        </a:prstGeom>
        <a:solidFill>
          <a:srgbClr val="729FCF"/>
        </a:solidFill>
        <a:ln w="9360">
          <a:solidFill>
            <a:srgbClr val="FFFFFF"/>
          </a:solidFill>
          <a:round/>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s-ES" sz="1400" b="1" strike="noStrike" spc="-1">
              <a:solidFill>
                <a:srgbClr val="000000"/>
              </a:solidFill>
              <a:latin typeface="Arial" panose="020B0604020202020204" pitchFamily="34" charset="0"/>
              <a:ea typeface="Arial"/>
              <a:cs typeface="Arial" panose="020B0604020202020204" pitchFamily="34" charset="0"/>
            </a:rPr>
            <a:t>Aclaración: El precio por hora pertenece al Convenio del sindicato de trabajadores de industrias de la alimentación (STIA) de la filial de Bs As.</a:t>
          </a:r>
        </a:p>
        <a:p>
          <a:pPr algn="ctr">
            <a:lnSpc>
              <a:spcPct val="100000"/>
            </a:lnSpc>
          </a:pPr>
          <a:endParaRPr lang="es-ES" sz="1400" b="1" strike="noStrike" spc="-1">
            <a:solidFill>
              <a:srgbClr val="000000"/>
            </a:solidFill>
            <a:latin typeface="Arial" panose="020B0604020202020204" pitchFamily="34" charset="0"/>
            <a:ea typeface="Arial"/>
            <a:cs typeface="Arial" panose="020B0604020202020204" pitchFamily="34" charset="0"/>
          </a:endParaRPr>
        </a:p>
        <a:p>
          <a:pPr algn="ctr">
            <a:lnSpc>
              <a:spcPct val="100000"/>
            </a:lnSpc>
          </a:pPr>
          <a:r>
            <a:rPr lang="es-ES" sz="1400" b="1" strike="noStrike" spc="-1">
              <a:solidFill>
                <a:srgbClr val="000000"/>
              </a:solidFill>
              <a:latin typeface="Arial" panose="020B0604020202020204" pitchFamily="34" charset="0"/>
              <a:ea typeface="Arial"/>
              <a:cs typeface="Arial" panose="020B0604020202020204" pitchFamily="34" charset="0"/>
            </a:rPr>
            <a:t>La hs de producciónes corresponden</a:t>
          </a:r>
          <a:r>
            <a:rPr lang="es-ES" sz="1400" b="1" strike="noStrike" spc="-1" baseline="0">
              <a:solidFill>
                <a:srgbClr val="000000"/>
              </a:solidFill>
              <a:latin typeface="Arial" panose="020B0604020202020204" pitchFamily="34" charset="0"/>
              <a:ea typeface="Arial"/>
              <a:cs typeface="Arial" panose="020B0604020202020204" pitchFamily="34" charset="0"/>
            </a:rPr>
            <a:t> a las</a:t>
          </a:r>
          <a:r>
            <a:rPr lang="es-ES" sz="1400" b="1" strike="noStrike" spc="-1">
              <a:solidFill>
                <a:srgbClr val="000000"/>
              </a:solidFill>
              <a:latin typeface="Arial" panose="020B0604020202020204" pitchFamily="34" charset="0"/>
              <a:ea typeface="Arial"/>
              <a:cs typeface="Arial" panose="020B0604020202020204" pitchFamily="34" charset="0"/>
            </a:rPr>
            <a:t> de un operario general dado que</a:t>
          </a:r>
          <a:r>
            <a:rPr lang="es-ES" sz="1400" b="1" strike="noStrike" spc="-1" baseline="0">
              <a:solidFill>
                <a:srgbClr val="000000"/>
              </a:solidFill>
              <a:latin typeface="Arial" panose="020B0604020202020204" pitchFamily="34" charset="0"/>
              <a:ea typeface="Arial"/>
              <a:cs typeface="Arial" panose="020B0604020202020204" pitchFamily="34" charset="0"/>
            </a:rPr>
            <a:t> sus tareas van desde </a:t>
          </a:r>
          <a:r>
            <a:rPr lang="es-ES" sz="1400" b="1" strike="noStrike" spc="-1">
              <a:solidFill>
                <a:srgbClr val="000000"/>
              </a:solidFill>
              <a:latin typeface="Arial" panose="020B0604020202020204" pitchFamily="34" charset="0"/>
              <a:ea typeface="Arial"/>
              <a:cs typeface="Arial" panose="020B0604020202020204" pitchFamily="34" charset="0"/>
            </a:rPr>
            <a:t>el pelado de la fruta, cocción de</a:t>
          </a:r>
          <a:r>
            <a:rPr lang="es-ES" sz="1400" b="1" strike="noStrike" spc="-1" baseline="0">
              <a:solidFill>
                <a:srgbClr val="000000"/>
              </a:solidFill>
              <a:latin typeface="Arial" panose="020B0604020202020204" pitchFamily="34" charset="0"/>
              <a:ea typeface="Arial"/>
              <a:cs typeface="Arial" panose="020B0604020202020204" pitchFamily="34" charset="0"/>
            </a:rPr>
            <a:t> la misma y posterior envasado del producto.</a:t>
          </a:r>
        </a:p>
        <a:p>
          <a:pPr algn="ctr">
            <a:lnSpc>
              <a:spcPct val="100000"/>
            </a:lnSpc>
          </a:pPr>
          <a:endParaRPr lang="es-ES" sz="1400" b="1" strike="noStrike" spc="-1" baseline="0">
            <a:solidFill>
              <a:srgbClr val="000000"/>
            </a:solidFill>
            <a:latin typeface="Arial" panose="020B0604020202020204" pitchFamily="34" charset="0"/>
            <a:cs typeface="Arial" panose="020B0604020202020204" pitchFamily="34" charset="0"/>
          </a:endParaRPr>
        </a:p>
        <a:p>
          <a:pPr algn="ctr">
            <a:lnSpc>
              <a:spcPct val="100000"/>
            </a:lnSpc>
          </a:pPr>
          <a:r>
            <a:rPr lang="es-AR" sz="1400" b="1" strike="noStrike" spc="-1">
              <a:latin typeface="Arial" panose="020B0604020202020204" pitchFamily="34" charset="0"/>
              <a:cs typeface="Arial" panose="020B0604020202020204" pitchFamily="34" charset="0"/>
            </a:rPr>
            <a:t>Link:</a:t>
          </a:r>
          <a:r>
            <a:rPr lang="es-AR" sz="1400" b="1" strike="noStrike" spc="-1" baseline="0">
              <a:latin typeface="Arial" panose="020B0604020202020204" pitchFamily="34" charset="0"/>
              <a:cs typeface="Arial" panose="020B0604020202020204" pitchFamily="34" charset="0"/>
            </a:rPr>
            <a:t> </a:t>
          </a:r>
          <a:r>
            <a:rPr lang="es-AR" sz="1400" b="1" strike="noStrike" spc="-1">
              <a:latin typeface="Arial" panose="020B0604020202020204" pitchFamily="34" charset="0"/>
              <a:cs typeface="Arial" panose="020B0604020202020204" pitchFamily="34" charset="0"/>
            </a:rPr>
            <a:t>https://stia.org.ar/escala-salarial/</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895020</xdr:colOff>
      <xdr:row>42</xdr:row>
      <xdr:rowOff>0</xdr:rowOff>
    </xdr:from>
    <xdr:to>
      <xdr:col>4</xdr:col>
      <xdr:colOff>574620</xdr:colOff>
      <xdr:row>43</xdr:row>
      <xdr:rowOff>26925</xdr:rowOff>
    </xdr:to>
    <xdr:sp macro="" textlink="">
      <xdr:nvSpPr>
        <xdr:cNvPr id="2" name="CustomShape 1">
          <a:extLst>
            <a:ext uri="{FF2B5EF4-FFF2-40B4-BE49-F238E27FC236}">
              <a16:creationId xmlns:a16="http://schemas.microsoft.com/office/drawing/2014/main" id="{9FE86F7B-969C-41A0-9A0C-5C3BB8201CE3}"/>
            </a:ext>
          </a:extLst>
        </xdr:cNvPr>
        <xdr:cNvSpPr/>
      </xdr:nvSpPr>
      <xdr:spPr>
        <a:xfrm>
          <a:off x="4857420" y="13906500"/>
          <a:ext cx="3022875" cy="303150"/>
        </a:xfrm>
        <a:custGeom>
          <a:avLst/>
          <a:gdLst/>
          <a:ahLst/>
          <a:cxnLst/>
          <a:rect l="l" t="t" r="r" b="b"/>
          <a:pathLst>
            <a:path w="21600" h="21600">
              <a:moveTo>
                <a:pt x="0" y="0"/>
              </a:moveTo>
              <a:lnTo>
                <a:pt x="21600" y="21600"/>
              </a:lnTo>
            </a:path>
          </a:pathLst>
        </a:custGeom>
        <a:noFill/>
        <a:ln>
          <a:noFill/>
        </a:ln>
      </xdr:spPr>
      <xdr:style>
        <a:lnRef idx="0">
          <a:scrgbClr r="0" g="0" b="0"/>
        </a:lnRef>
        <a:fillRef idx="0">
          <a:scrgbClr r="0" g="0" b="0"/>
        </a:fillRef>
        <a:effectRef idx="0">
          <a:scrgbClr r="0" g="0" b="0"/>
        </a:effectRef>
        <a:fontRef idx="minor"/>
      </xdr:style>
    </xdr:sp>
    <xdr:clientData/>
  </xdr:twoCellAnchor>
  <xdr:twoCellAnchor editAs="absolute">
    <xdr:from>
      <xdr:col>7</xdr:col>
      <xdr:colOff>1544940</xdr:colOff>
      <xdr:row>11</xdr:row>
      <xdr:rowOff>437742</xdr:rowOff>
    </xdr:from>
    <xdr:to>
      <xdr:col>8</xdr:col>
      <xdr:colOff>1126320</xdr:colOff>
      <xdr:row>12</xdr:row>
      <xdr:rowOff>149112</xdr:rowOff>
    </xdr:to>
    <xdr:sp macro="" textlink="">
      <xdr:nvSpPr>
        <xdr:cNvPr id="3" name="Line 1">
          <a:extLst>
            <a:ext uri="{FF2B5EF4-FFF2-40B4-BE49-F238E27FC236}">
              <a16:creationId xmlns:a16="http://schemas.microsoft.com/office/drawing/2014/main" id="{453E9912-15AA-451F-9CDA-B2D4623D8AFB}"/>
            </a:ext>
          </a:extLst>
        </xdr:cNvPr>
        <xdr:cNvSpPr/>
      </xdr:nvSpPr>
      <xdr:spPr>
        <a:xfrm>
          <a:off x="13184490" y="5066892"/>
          <a:ext cx="2838930" cy="159045"/>
        </a:xfrm>
        <a:prstGeom prst="line">
          <a:avLst/>
        </a:prstGeom>
        <a:ln w="36000">
          <a:noFill/>
        </a:ln>
      </xdr:spPr>
      <xdr:style>
        <a:lnRef idx="0">
          <a:scrgbClr r="0" g="0" b="0"/>
        </a:lnRef>
        <a:fillRef idx="0">
          <a:scrgbClr r="0" g="0" b="0"/>
        </a:fillRef>
        <a:effectRef idx="0">
          <a:scrgbClr r="0" g="0" b="0"/>
        </a:effectRef>
        <a:fontRef idx="minor"/>
      </xdr:style>
    </xdr:sp>
    <xdr:clientData/>
  </xdr:twoCellAnchor>
  <xdr:twoCellAnchor>
    <xdr:from>
      <xdr:col>2</xdr:col>
      <xdr:colOff>1449081</xdr:colOff>
      <xdr:row>35</xdr:row>
      <xdr:rowOff>91569</xdr:rowOff>
    </xdr:from>
    <xdr:to>
      <xdr:col>4</xdr:col>
      <xdr:colOff>381000</xdr:colOff>
      <xdr:row>35</xdr:row>
      <xdr:rowOff>171450</xdr:rowOff>
    </xdr:to>
    <xdr:cxnSp macro="">
      <xdr:nvCxnSpPr>
        <xdr:cNvPr id="4" name="Conector recto de flecha 3">
          <a:extLst>
            <a:ext uri="{FF2B5EF4-FFF2-40B4-BE49-F238E27FC236}">
              <a16:creationId xmlns:a16="http://schemas.microsoft.com/office/drawing/2014/main" id="{E143B49F-FA48-4876-8E92-8B49513C651B}"/>
            </a:ext>
          </a:extLst>
        </xdr:cNvPr>
        <xdr:cNvCxnSpPr/>
      </xdr:nvCxnSpPr>
      <xdr:spPr>
        <a:xfrm>
          <a:off x="5411481" y="12331194"/>
          <a:ext cx="2275194" cy="79881"/>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661464</xdr:colOff>
      <xdr:row>30</xdr:row>
      <xdr:rowOff>114299</xdr:rowOff>
    </xdr:from>
    <xdr:to>
      <xdr:col>7</xdr:col>
      <xdr:colOff>9525</xdr:colOff>
      <xdr:row>42</xdr:row>
      <xdr:rowOff>0</xdr:rowOff>
    </xdr:to>
    <xdr:sp macro="" textlink="">
      <xdr:nvSpPr>
        <xdr:cNvPr id="5" name="CustomShape 1">
          <a:extLst>
            <a:ext uri="{FF2B5EF4-FFF2-40B4-BE49-F238E27FC236}">
              <a16:creationId xmlns:a16="http://schemas.microsoft.com/office/drawing/2014/main" id="{7C5A3BED-AD6F-4588-A445-CC3F1689617A}"/>
            </a:ext>
          </a:extLst>
        </xdr:cNvPr>
        <xdr:cNvSpPr/>
      </xdr:nvSpPr>
      <xdr:spPr>
        <a:xfrm>
          <a:off x="7967139" y="10610849"/>
          <a:ext cx="3643836" cy="3295651"/>
        </a:xfrm>
        <a:prstGeom prst="rect">
          <a:avLst/>
        </a:prstGeom>
        <a:solidFill>
          <a:srgbClr val="729FCF"/>
        </a:solidFill>
        <a:ln w="9360">
          <a:solidFill>
            <a:srgbClr val="FFFFFF"/>
          </a:solidFill>
          <a:round/>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s-ES" sz="1400" b="1" strike="noStrike" spc="-1">
              <a:solidFill>
                <a:srgbClr val="000000"/>
              </a:solidFill>
              <a:latin typeface="Arial" panose="020B0604020202020204" pitchFamily="34" charset="0"/>
              <a:ea typeface="Arial"/>
              <a:cs typeface="Arial" panose="020B0604020202020204" pitchFamily="34" charset="0"/>
            </a:rPr>
            <a:t>Aclaración: El precio por hora pertenece al Convenio del sindicato de trabajadores de industrias de la alimentación (STIA) de la filial de Bs As.</a:t>
          </a:r>
        </a:p>
        <a:p>
          <a:pPr algn="ctr">
            <a:lnSpc>
              <a:spcPct val="100000"/>
            </a:lnSpc>
          </a:pPr>
          <a:endParaRPr lang="es-ES" sz="1400" b="1" strike="noStrike" spc="-1">
            <a:solidFill>
              <a:srgbClr val="000000"/>
            </a:solidFill>
            <a:latin typeface="Arial" panose="020B0604020202020204" pitchFamily="34" charset="0"/>
            <a:ea typeface="Arial"/>
            <a:cs typeface="Arial" panose="020B0604020202020204" pitchFamily="34" charset="0"/>
          </a:endParaRPr>
        </a:p>
        <a:p>
          <a:pPr algn="ctr">
            <a:lnSpc>
              <a:spcPct val="100000"/>
            </a:lnSpc>
          </a:pPr>
          <a:r>
            <a:rPr lang="es-ES" sz="1400" b="1" strike="noStrike" spc="-1">
              <a:solidFill>
                <a:srgbClr val="000000"/>
              </a:solidFill>
              <a:latin typeface="Arial" panose="020B0604020202020204" pitchFamily="34" charset="0"/>
              <a:ea typeface="Arial"/>
              <a:cs typeface="Arial" panose="020B0604020202020204" pitchFamily="34" charset="0"/>
            </a:rPr>
            <a:t>La hs de producciónes corresponden</a:t>
          </a:r>
          <a:r>
            <a:rPr lang="es-ES" sz="1400" b="1" strike="noStrike" spc="-1" baseline="0">
              <a:solidFill>
                <a:srgbClr val="000000"/>
              </a:solidFill>
              <a:latin typeface="Arial" panose="020B0604020202020204" pitchFamily="34" charset="0"/>
              <a:ea typeface="Arial"/>
              <a:cs typeface="Arial" panose="020B0604020202020204" pitchFamily="34" charset="0"/>
            </a:rPr>
            <a:t> a las</a:t>
          </a:r>
          <a:r>
            <a:rPr lang="es-ES" sz="1400" b="1" strike="noStrike" spc="-1">
              <a:solidFill>
                <a:srgbClr val="000000"/>
              </a:solidFill>
              <a:latin typeface="Arial" panose="020B0604020202020204" pitchFamily="34" charset="0"/>
              <a:ea typeface="Arial"/>
              <a:cs typeface="Arial" panose="020B0604020202020204" pitchFamily="34" charset="0"/>
            </a:rPr>
            <a:t> de un operario general dado que</a:t>
          </a:r>
          <a:r>
            <a:rPr lang="es-ES" sz="1400" b="1" strike="noStrike" spc="-1" baseline="0">
              <a:solidFill>
                <a:srgbClr val="000000"/>
              </a:solidFill>
              <a:latin typeface="Arial" panose="020B0604020202020204" pitchFamily="34" charset="0"/>
              <a:ea typeface="Arial"/>
              <a:cs typeface="Arial" panose="020B0604020202020204" pitchFamily="34" charset="0"/>
            </a:rPr>
            <a:t> sus tareas van desde </a:t>
          </a:r>
          <a:r>
            <a:rPr lang="es-ES" sz="1400" b="1" strike="noStrike" spc="-1">
              <a:solidFill>
                <a:srgbClr val="000000"/>
              </a:solidFill>
              <a:latin typeface="Arial" panose="020B0604020202020204" pitchFamily="34" charset="0"/>
              <a:ea typeface="Arial"/>
              <a:cs typeface="Arial" panose="020B0604020202020204" pitchFamily="34" charset="0"/>
            </a:rPr>
            <a:t>el pelado de la fruta, cocción de</a:t>
          </a:r>
          <a:r>
            <a:rPr lang="es-ES" sz="1400" b="1" strike="noStrike" spc="-1" baseline="0">
              <a:solidFill>
                <a:srgbClr val="000000"/>
              </a:solidFill>
              <a:latin typeface="Arial" panose="020B0604020202020204" pitchFamily="34" charset="0"/>
              <a:ea typeface="Arial"/>
              <a:cs typeface="Arial" panose="020B0604020202020204" pitchFamily="34" charset="0"/>
            </a:rPr>
            <a:t> la misma y posterior envasado del producto.</a:t>
          </a:r>
        </a:p>
        <a:p>
          <a:pPr algn="ctr">
            <a:lnSpc>
              <a:spcPct val="100000"/>
            </a:lnSpc>
          </a:pPr>
          <a:endParaRPr lang="es-ES" sz="1400" b="1" strike="noStrike" spc="-1" baseline="0">
            <a:solidFill>
              <a:srgbClr val="000000"/>
            </a:solidFill>
            <a:latin typeface="Arial" panose="020B0604020202020204" pitchFamily="34" charset="0"/>
            <a:cs typeface="Arial" panose="020B0604020202020204" pitchFamily="34" charset="0"/>
          </a:endParaRPr>
        </a:p>
        <a:p>
          <a:pPr algn="ctr">
            <a:lnSpc>
              <a:spcPct val="100000"/>
            </a:lnSpc>
          </a:pPr>
          <a:r>
            <a:rPr lang="es-AR" sz="1400" b="1" strike="noStrike" spc="-1">
              <a:latin typeface="Arial" panose="020B0604020202020204" pitchFamily="34" charset="0"/>
              <a:cs typeface="Arial" panose="020B0604020202020204" pitchFamily="34" charset="0"/>
            </a:rPr>
            <a:t>Link:</a:t>
          </a:r>
          <a:r>
            <a:rPr lang="es-AR" sz="1400" b="1" strike="noStrike" spc="-1" baseline="0">
              <a:latin typeface="Arial" panose="020B0604020202020204" pitchFamily="34" charset="0"/>
              <a:cs typeface="Arial" panose="020B0604020202020204" pitchFamily="34" charset="0"/>
            </a:rPr>
            <a:t> </a:t>
          </a:r>
          <a:r>
            <a:rPr lang="es-AR" sz="1400" b="1" strike="noStrike" spc="-1">
              <a:latin typeface="Arial" panose="020B0604020202020204" pitchFamily="34" charset="0"/>
              <a:cs typeface="Arial" panose="020B0604020202020204" pitchFamily="34" charset="0"/>
            </a:rPr>
            <a:t>https://stia.org.ar/escala-salarial/</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895020</xdr:colOff>
      <xdr:row>42</xdr:row>
      <xdr:rowOff>0</xdr:rowOff>
    </xdr:from>
    <xdr:to>
      <xdr:col>4</xdr:col>
      <xdr:colOff>574620</xdr:colOff>
      <xdr:row>43</xdr:row>
      <xdr:rowOff>26925</xdr:rowOff>
    </xdr:to>
    <xdr:sp macro="" textlink="">
      <xdr:nvSpPr>
        <xdr:cNvPr id="2" name="CustomShape 1">
          <a:extLst>
            <a:ext uri="{FF2B5EF4-FFF2-40B4-BE49-F238E27FC236}">
              <a16:creationId xmlns:a16="http://schemas.microsoft.com/office/drawing/2014/main" id="{64C58CF4-2762-458B-A57A-E57839C84A8F}"/>
            </a:ext>
          </a:extLst>
        </xdr:cNvPr>
        <xdr:cNvSpPr/>
      </xdr:nvSpPr>
      <xdr:spPr>
        <a:xfrm>
          <a:off x="4857420" y="13906500"/>
          <a:ext cx="3022875" cy="303150"/>
        </a:xfrm>
        <a:custGeom>
          <a:avLst/>
          <a:gdLst/>
          <a:ahLst/>
          <a:cxnLst/>
          <a:rect l="l" t="t" r="r" b="b"/>
          <a:pathLst>
            <a:path w="21600" h="21600">
              <a:moveTo>
                <a:pt x="0" y="0"/>
              </a:moveTo>
              <a:lnTo>
                <a:pt x="21600" y="21600"/>
              </a:lnTo>
            </a:path>
          </a:pathLst>
        </a:custGeom>
        <a:noFill/>
        <a:ln>
          <a:noFill/>
        </a:ln>
      </xdr:spPr>
      <xdr:style>
        <a:lnRef idx="0">
          <a:scrgbClr r="0" g="0" b="0"/>
        </a:lnRef>
        <a:fillRef idx="0">
          <a:scrgbClr r="0" g="0" b="0"/>
        </a:fillRef>
        <a:effectRef idx="0">
          <a:scrgbClr r="0" g="0" b="0"/>
        </a:effectRef>
        <a:fontRef idx="minor"/>
      </xdr:style>
    </xdr:sp>
    <xdr:clientData/>
  </xdr:twoCellAnchor>
  <xdr:twoCellAnchor editAs="absolute">
    <xdr:from>
      <xdr:col>7</xdr:col>
      <xdr:colOff>1544940</xdr:colOff>
      <xdr:row>11</xdr:row>
      <xdr:rowOff>437742</xdr:rowOff>
    </xdr:from>
    <xdr:to>
      <xdr:col>8</xdr:col>
      <xdr:colOff>1126320</xdr:colOff>
      <xdr:row>12</xdr:row>
      <xdr:rowOff>149112</xdr:rowOff>
    </xdr:to>
    <xdr:sp macro="" textlink="">
      <xdr:nvSpPr>
        <xdr:cNvPr id="3" name="Line 1">
          <a:extLst>
            <a:ext uri="{FF2B5EF4-FFF2-40B4-BE49-F238E27FC236}">
              <a16:creationId xmlns:a16="http://schemas.microsoft.com/office/drawing/2014/main" id="{D69B5ACE-6A8F-4135-8536-B65C036DD2E2}"/>
            </a:ext>
          </a:extLst>
        </xdr:cNvPr>
        <xdr:cNvSpPr/>
      </xdr:nvSpPr>
      <xdr:spPr>
        <a:xfrm>
          <a:off x="13184490" y="5066892"/>
          <a:ext cx="2838930" cy="159045"/>
        </a:xfrm>
        <a:prstGeom prst="line">
          <a:avLst/>
        </a:prstGeom>
        <a:ln w="36000">
          <a:noFill/>
        </a:ln>
      </xdr:spPr>
      <xdr:style>
        <a:lnRef idx="0">
          <a:scrgbClr r="0" g="0" b="0"/>
        </a:lnRef>
        <a:fillRef idx="0">
          <a:scrgbClr r="0" g="0" b="0"/>
        </a:fillRef>
        <a:effectRef idx="0">
          <a:scrgbClr r="0" g="0" b="0"/>
        </a:effectRef>
        <a:fontRef idx="minor"/>
      </xdr:style>
    </xdr:sp>
    <xdr:clientData/>
  </xdr:twoCellAnchor>
  <xdr:twoCellAnchor>
    <xdr:from>
      <xdr:col>2</xdr:col>
      <xdr:colOff>1449081</xdr:colOff>
      <xdr:row>35</xdr:row>
      <xdr:rowOff>91569</xdr:rowOff>
    </xdr:from>
    <xdr:to>
      <xdr:col>4</xdr:col>
      <xdr:colOff>381000</xdr:colOff>
      <xdr:row>35</xdr:row>
      <xdr:rowOff>171450</xdr:rowOff>
    </xdr:to>
    <xdr:cxnSp macro="">
      <xdr:nvCxnSpPr>
        <xdr:cNvPr id="4" name="Conector recto de flecha 3">
          <a:extLst>
            <a:ext uri="{FF2B5EF4-FFF2-40B4-BE49-F238E27FC236}">
              <a16:creationId xmlns:a16="http://schemas.microsoft.com/office/drawing/2014/main" id="{A51B4EFD-1823-4313-97C0-0B0488FC8E9D}"/>
            </a:ext>
          </a:extLst>
        </xdr:cNvPr>
        <xdr:cNvCxnSpPr/>
      </xdr:nvCxnSpPr>
      <xdr:spPr>
        <a:xfrm>
          <a:off x="5411481" y="12331194"/>
          <a:ext cx="2275194" cy="79881"/>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661464</xdr:colOff>
      <xdr:row>30</xdr:row>
      <xdr:rowOff>114299</xdr:rowOff>
    </xdr:from>
    <xdr:to>
      <xdr:col>7</xdr:col>
      <xdr:colOff>9525</xdr:colOff>
      <xdr:row>42</xdr:row>
      <xdr:rowOff>0</xdr:rowOff>
    </xdr:to>
    <xdr:sp macro="" textlink="">
      <xdr:nvSpPr>
        <xdr:cNvPr id="5" name="CustomShape 1">
          <a:extLst>
            <a:ext uri="{FF2B5EF4-FFF2-40B4-BE49-F238E27FC236}">
              <a16:creationId xmlns:a16="http://schemas.microsoft.com/office/drawing/2014/main" id="{71E3BA9E-F0E1-49CB-8F80-235255BBD012}"/>
            </a:ext>
          </a:extLst>
        </xdr:cNvPr>
        <xdr:cNvSpPr/>
      </xdr:nvSpPr>
      <xdr:spPr>
        <a:xfrm>
          <a:off x="7967139" y="10610849"/>
          <a:ext cx="3643836" cy="3295651"/>
        </a:xfrm>
        <a:prstGeom prst="rect">
          <a:avLst/>
        </a:prstGeom>
        <a:solidFill>
          <a:srgbClr val="729FCF"/>
        </a:solidFill>
        <a:ln w="9360">
          <a:solidFill>
            <a:srgbClr val="FFFFFF"/>
          </a:solidFill>
          <a:round/>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s-ES" sz="1400" b="1" strike="noStrike" spc="-1">
              <a:solidFill>
                <a:srgbClr val="000000"/>
              </a:solidFill>
              <a:latin typeface="Arial" panose="020B0604020202020204" pitchFamily="34" charset="0"/>
              <a:ea typeface="Arial"/>
              <a:cs typeface="Arial" panose="020B0604020202020204" pitchFamily="34" charset="0"/>
            </a:rPr>
            <a:t>Aclaración: El precio por hora pertenece al Convenio del sindicato de trabajadores de industrias de la alimentación (STIA) de la filial de Bs As.</a:t>
          </a:r>
        </a:p>
        <a:p>
          <a:pPr algn="ctr">
            <a:lnSpc>
              <a:spcPct val="100000"/>
            </a:lnSpc>
          </a:pPr>
          <a:endParaRPr lang="es-ES" sz="1400" b="1" strike="noStrike" spc="-1">
            <a:solidFill>
              <a:srgbClr val="000000"/>
            </a:solidFill>
            <a:latin typeface="Arial" panose="020B0604020202020204" pitchFamily="34" charset="0"/>
            <a:ea typeface="Arial"/>
            <a:cs typeface="Arial" panose="020B0604020202020204" pitchFamily="34" charset="0"/>
          </a:endParaRPr>
        </a:p>
        <a:p>
          <a:pPr algn="ctr">
            <a:lnSpc>
              <a:spcPct val="100000"/>
            </a:lnSpc>
          </a:pPr>
          <a:r>
            <a:rPr lang="es-ES" sz="1400" b="1" strike="noStrike" spc="-1">
              <a:solidFill>
                <a:srgbClr val="000000"/>
              </a:solidFill>
              <a:latin typeface="Arial" panose="020B0604020202020204" pitchFamily="34" charset="0"/>
              <a:ea typeface="Arial"/>
              <a:cs typeface="Arial" panose="020B0604020202020204" pitchFamily="34" charset="0"/>
            </a:rPr>
            <a:t>La hs de producciónes corresponden</a:t>
          </a:r>
          <a:r>
            <a:rPr lang="es-ES" sz="1400" b="1" strike="noStrike" spc="-1" baseline="0">
              <a:solidFill>
                <a:srgbClr val="000000"/>
              </a:solidFill>
              <a:latin typeface="Arial" panose="020B0604020202020204" pitchFamily="34" charset="0"/>
              <a:ea typeface="Arial"/>
              <a:cs typeface="Arial" panose="020B0604020202020204" pitchFamily="34" charset="0"/>
            </a:rPr>
            <a:t> a las</a:t>
          </a:r>
          <a:r>
            <a:rPr lang="es-ES" sz="1400" b="1" strike="noStrike" spc="-1">
              <a:solidFill>
                <a:srgbClr val="000000"/>
              </a:solidFill>
              <a:latin typeface="Arial" panose="020B0604020202020204" pitchFamily="34" charset="0"/>
              <a:ea typeface="Arial"/>
              <a:cs typeface="Arial" panose="020B0604020202020204" pitchFamily="34" charset="0"/>
            </a:rPr>
            <a:t> de un operario general dado que</a:t>
          </a:r>
          <a:r>
            <a:rPr lang="es-ES" sz="1400" b="1" strike="noStrike" spc="-1" baseline="0">
              <a:solidFill>
                <a:srgbClr val="000000"/>
              </a:solidFill>
              <a:latin typeface="Arial" panose="020B0604020202020204" pitchFamily="34" charset="0"/>
              <a:ea typeface="Arial"/>
              <a:cs typeface="Arial" panose="020B0604020202020204" pitchFamily="34" charset="0"/>
            </a:rPr>
            <a:t> sus tareas van desde </a:t>
          </a:r>
          <a:r>
            <a:rPr lang="es-ES" sz="1400" b="1" strike="noStrike" spc="-1">
              <a:solidFill>
                <a:srgbClr val="000000"/>
              </a:solidFill>
              <a:latin typeface="Arial" panose="020B0604020202020204" pitchFamily="34" charset="0"/>
              <a:ea typeface="Arial"/>
              <a:cs typeface="Arial" panose="020B0604020202020204" pitchFamily="34" charset="0"/>
            </a:rPr>
            <a:t>el pelado de la fruta, cocción de</a:t>
          </a:r>
          <a:r>
            <a:rPr lang="es-ES" sz="1400" b="1" strike="noStrike" spc="-1" baseline="0">
              <a:solidFill>
                <a:srgbClr val="000000"/>
              </a:solidFill>
              <a:latin typeface="Arial" panose="020B0604020202020204" pitchFamily="34" charset="0"/>
              <a:ea typeface="Arial"/>
              <a:cs typeface="Arial" panose="020B0604020202020204" pitchFamily="34" charset="0"/>
            </a:rPr>
            <a:t> la misma y posterior envasado del producto.</a:t>
          </a:r>
        </a:p>
        <a:p>
          <a:pPr algn="ctr">
            <a:lnSpc>
              <a:spcPct val="100000"/>
            </a:lnSpc>
          </a:pPr>
          <a:endParaRPr lang="es-ES" sz="1400" b="1" strike="noStrike" spc="-1" baseline="0">
            <a:solidFill>
              <a:srgbClr val="000000"/>
            </a:solidFill>
            <a:latin typeface="Arial" panose="020B0604020202020204" pitchFamily="34" charset="0"/>
            <a:cs typeface="Arial" panose="020B0604020202020204" pitchFamily="34" charset="0"/>
          </a:endParaRPr>
        </a:p>
        <a:p>
          <a:pPr algn="ctr">
            <a:lnSpc>
              <a:spcPct val="100000"/>
            </a:lnSpc>
          </a:pPr>
          <a:r>
            <a:rPr lang="es-AR" sz="1400" b="1" strike="noStrike" spc="-1">
              <a:latin typeface="Arial" panose="020B0604020202020204" pitchFamily="34" charset="0"/>
              <a:cs typeface="Arial" panose="020B0604020202020204" pitchFamily="34" charset="0"/>
            </a:rPr>
            <a:t>Link:</a:t>
          </a:r>
          <a:r>
            <a:rPr lang="es-AR" sz="1400" b="1" strike="noStrike" spc="-1" baseline="0">
              <a:latin typeface="Arial" panose="020B0604020202020204" pitchFamily="34" charset="0"/>
              <a:cs typeface="Arial" panose="020B0604020202020204" pitchFamily="34" charset="0"/>
            </a:rPr>
            <a:t> </a:t>
          </a:r>
          <a:r>
            <a:rPr lang="es-AR" sz="1400" b="1" strike="noStrike" spc="-1">
              <a:latin typeface="Arial" panose="020B0604020202020204" pitchFamily="34" charset="0"/>
              <a:cs typeface="Arial" panose="020B0604020202020204" pitchFamily="34" charset="0"/>
            </a:rPr>
            <a:t>https://stia.org.ar/escala-salarial/</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895020</xdr:colOff>
      <xdr:row>42</xdr:row>
      <xdr:rowOff>0</xdr:rowOff>
    </xdr:from>
    <xdr:to>
      <xdr:col>4</xdr:col>
      <xdr:colOff>574620</xdr:colOff>
      <xdr:row>43</xdr:row>
      <xdr:rowOff>26925</xdr:rowOff>
    </xdr:to>
    <xdr:sp macro="" textlink="">
      <xdr:nvSpPr>
        <xdr:cNvPr id="2" name="CustomShape 1">
          <a:extLst>
            <a:ext uri="{FF2B5EF4-FFF2-40B4-BE49-F238E27FC236}">
              <a16:creationId xmlns:a16="http://schemas.microsoft.com/office/drawing/2014/main" id="{33280FA4-E20C-43E0-8F11-454B0C8E69C5}"/>
            </a:ext>
          </a:extLst>
        </xdr:cNvPr>
        <xdr:cNvSpPr/>
      </xdr:nvSpPr>
      <xdr:spPr>
        <a:xfrm>
          <a:off x="4857420" y="13906500"/>
          <a:ext cx="3022875" cy="303150"/>
        </a:xfrm>
        <a:custGeom>
          <a:avLst/>
          <a:gdLst/>
          <a:ahLst/>
          <a:cxnLst/>
          <a:rect l="l" t="t" r="r" b="b"/>
          <a:pathLst>
            <a:path w="21600" h="21600">
              <a:moveTo>
                <a:pt x="0" y="0"/>
              </a:moveTo>
              <a:lnTo>
                <a:pt x="21600" y="21600"/>
              </a:lnTo>
            </a:path>
          </a:pathLst>
        </a:custGeom>
        <a:noFill/>
        <a:ln>
          <a:noFill/>
        </a:ln>
      </xdr:spPr>
      <xdr:style>
        <a:lnRef idx="0">
          <a:scrgbClr r="0" g="0" b="0"/>
        </a:lnRef>
        <a:fillRef idx="0">
          <a:scrgbClr r="0" g="0" b="0"/>
        </a:fillRef>
        <a:effectRef idx="0">
          <a:scrgbClr r="0" g="0" b="0"/>
        </a:effectRef>
        <a:fontRef idx="minor"/>
      </xdr:style>
    </xdr:sp>
    <xdr:clientData/>
  </xdr:twoCellAnchor>
  <xdr:twoCellAnchor editAs="absolute">
    <xdr:from>
      <xdr:col>7</xdr:col>
      <xdr:colOff>1544940</xdr:colOff>
      <xdr:row>11</xdr:row>
      <xdr:rowOff>437742</xdr:rowOff>
    </xdr:from>
    <xdr:to>
      <xdr:col>8</xdr:col>
      <xdr:colOff>1126320</xdr:colOff>
      <xdr:row>12</xdr:row>
      <xdr:rowOff>149112</xdr:rowOff>
    </xdr:to>
    <xdr:sp macro="" textlink="">
      <xdr:nvSpPr>
        <xdr:cNvPr id="3" name="Line 1">
          <a:extLst>
            <a:ext uri="{FF2B5EF4-FFF2-40B4-BE49-F238E27FC236}">
              <a16:creationId xmlns:a16="http://schemas.microsoft.com/office/drawing/2014/main" id="{F83AACC2-BDDD-4818-8040-B8118C6423F9}"/>
            </a:ext>
          </a:extLst>
        </xdr:cNvPr>
        <xdr:cNvSpPr/>
      </xdr:nvSpPr>
      <xdr:spPr>
        <a:xfrm>
          <a:off x="13184490" y="5066892"/>
          <a:ext cx="2838930" cy="159045"/>
        </a:xfrm>
        <a:prstGeom prst="line">
          <a:avLst/>
        </a:prstGeom>
        <a:ln w="36000">
          <a:noFill/>
        </a:ln>
      </xdr:spPr>
      <xdr:style>
        <a:lnRef idx="0">
          <a:scrgbClr r="0" g="0" b="0"/>
        </a:lnRef>
        <a:fillRef idx="0">
          <a:scrgbClr r="0" g="0" b="0"/>
        </a:fillRef>
        <a:effectRef idx="0">
          <a:scrgbClr r="0" g="0" b="0"/>
        </a:effectRef>
        <a:fontRef idx="minor"/>
      </xdr:style>
    </xdr:sp>
    <xdr:clientData/>
  </xdr:twoCellAnchor>
  <xdr:twoCellAnchor>
    <xdr:from>
      <xdr:col>2</xdr:col>
      <xdr:colOff>1449081</xdr:colOff>
      <xdr:row>35</xdr:row>
      <xdr:rowOff>91569</xdr:rowOff>
    </xdr:from>
    <xdr:to>
      <xdr:col>4</xdr:col>
      <xdr:colOff>381000</xdr:colOff>
      <xdr:row>35</xdr:row>
      <xdr:rowOff>171450</xdr:rowOff>
    </xdr:to>
    <xdr:cxnSp macro="">
      <xdr:nvCxnSpPr>
        <xdr:cNvPr id="4" name="Conector recto de flecha 3">
          <a:extLst>
            <a:ext uri="{FF2B5EF4-FFF2-40B4-BE49-F238E27FC236}">
              <a16:creationId xmlns:a16="http://schemas.microsoft.com/office/drawing/2014/main" id="{331F49E7-4B15-45A5-8356-49650BEB1775}"/>
            </a:ext>
          </a:extLst>
        </xdr:cNvPr>
        <xdr:cNvCxnSpPr/>
      </xdr:nvCxnSpPr>
      <xdr:spPr>
        <a:xfrm>
          <a:off x="5411481" y="12331194"/>
          <a:ext cx="2275194" cy="79881"/>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661464</xdr:colOff>
      <xdr:row>30</xdr:row>
      <xdr:rowOff>114299</xdr:rowOff>
    </xdr:from>
    <xdr:to>
      <xdr:col>7</xdr:col>
      <xdr:colOff>9525</xdr:colOff>
      <xdr:row>42</xdr:row>
      <xdr:rowOff>0</xdr:rowOff>
    </xdr:to>
    <xdr:sp macro="" textlink="">
      <xdr:nvSpPr>
        <xdr:cNvPr id="5" name="CustomShape 1">
          <a:extLst>
            <a:ext uri="{FF2B5EF4-FFF2-40B4-BE49-F238E27FC236}">
              <a16:creationId xmlns:a16="http://schemas.microsoft.com/office/drawing/2014/main" id="{478CC989-C52D-4183-8711-5EF26C2D8863}"/>
            </a:ext>
          </a:extLst>
        </xdr:cNvPr>
        <xdr:cNvSpPr/>
      </xdr:nvSpPr>
      <xdr:spPr>
        <a:xfrm>
          <a:off x="7967139" y="10610849"/>
          <a:ext cx="3643836" cy="3295651"/>
        </a:xfrm>
        <a:prstGeom prst="rect">
          <a:avLst/>
        </a:prstGeom>
        <a:solidFill>
          <a:srgbClr val="729FCF"/>
        </a:solidFill>
        <a:ln w="9360">
          <a:solidFill>
            <a:srgbClr val="FFFFFF"/>
          </a:solidFill>
          <a:round/>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s-ES" sz="1400" b="1" strike="noStrike" spc="-1">
              <a:solidFill>
                <a:srgbClr val="000000"/>
              </a:solidFill>
              <a:latin typeface="Arial" panose="020B0604020202020204" pitchFamily="34" charset="0"/>
              <a:ea typeface="Arial"/>
              <a:cs typeface="Arial" panose="020B0604020202020204" pitchFamily="34" charset="0"/>
            </a:rPr>
            <a:t>Aclaración: El precio por hora pertenece al Convenio del sindicato de trabajadores de industrias de la alimentación (STIA) de la filial de Bs As.</a:t>
          </a:r>
        </a:p>
        <a:p>
          <a:pPr algn="ctr">
            <a:lnSpc>
              <a:spcPct val="100000"/>
            </a:lnSpc>
          </a:pPr>
          <a:endParaRPr lang="es-ES" sz="1400" b="1" strike="noStrike" spc="-1">
            <a:solidFill>
              <a:srgbClr val="000000"/>
            </a:solidFill>
            <a:latin typeface="Arial" panose="020B0604020202020204" pitchFamily="34" charset="0"/>
            <a:ea typeface="Arial"/>
            <a:cs typeface="Arial" panose="020B0604020202020204" pitchFamily="34" charset="0"/>
          </a:endParaRPr>
        </a:p>
        <a:p>
          <a:pPr algn="ctr">
            <a:lnSpc>
              <a:spcPct val="100000"/>
            </a:lnSpc>
          </a:pPr>
          <a:r>
            <a:rPr lang="es-ES" sz="1400" b="1" strike="noStrike" spc="-1">
              <a:solidFill>
                <a:srgbClr val="000000"/>
              </a:solidFill>
              <a:latin typeface="Arial" panose="020B0604020202020204" pitchFamily="34" charset="0"/>
              <a:ea typeface="Arial"/>
              <a:cs typeface="Arial" panose="020B0604020202020204" pitchFamily="34" charset="0"/>
            </a:rPr>
            <a:t>La hs de producciónes corresponden</a:t>
          </a:r>
          <a:r>
            <a:rPr lang="es-ES" sz="1400" b="1" strike="noStrike" spc="-1" baseline="0">
              <a:solidFill>
                <a:srgbClr val="000000"/>
              </a:solidFill>
              <a:latin typeface="Arial" panose="020B0604020202020204" pitchFamily="34" charset="0"/>
              <a:ea typeface="Arial"/>
              <a:cs typeface="Arial" panose="020B0604020202020204" pitchFamily="34" charset="0"/>
            </a:rPr>
            <a:t> a las</a:t>
          </a:r>
          <a:r>
            <a:rPr lang="es-ES" sz="1400" b="1" strike="noStrike" spc="-1">
              <a:solidFill>
                <a:srgbClr val="000000"/>
              </a:solidFill>
              <a:latin typeface="Arial" panose="020B0604020202020204" pitchFamily="34" charset="0"/>
              <a:ea typeface="Arial"/>
              <a:cs typeface="Arial" panose="020B0604020202020204" pitchFamily="34" charset="0"/>
            </a:rPr>
            <a:t> de un operario general dado que</a:t>
          </a:r>
          <a:r>
            <a:rPr lang="es-ES" sz="1400" b="1" strike="noStrike" spc="-1" baseline="0">
              <a:solidFill>
                <a:srgbClr val="000000"/>
              </a:solidFill>
              <a:latin typeface="Arial" panose="020B0604020202020204" pitchFamily="34" charset="0"/>
              <a:ea typeface="Arial"/>
              <a:cs typeface="Arial" panose="020B0604020202020204" pitchFamily="34" charset="0"/>
            </a:rPr>
            <a:t> sus tareas van desde </a:t>
          </a:r>
          <a:r>
            <a:rPr lang="es-ES" sz="1400" b="1" strike="noStrike" spc="-1">
              <a:solidFill>
                <a:srgbClr val="000000"/>
              </a:solidFill>
              <a:latin typeface="Arial" panose="020B0604020202020204" pitchFamily="34" charset="0"/>
              <a:ea typeface="Arial"/>
              <a:cs typeface="Arial" panose="020B0604020202020204" pitchFamily="34" charset="0"/>
            </a:rPr>
            <a:t>el pelado de la fruta, cocción de</a:t>
          </a:r>
          <a:r>
            <a:rPr lang="es-ES" sz="1400" b="1" strike="noStrike" spc="-1" baseline="0">
              <a:solidFill>
                <a:srgbClr val="000000"/>
              </a:solidFill>
              <a:latin typeface="Arial" panose="020B0604020202020204" pitchFamily="34" charset="0"/>
              <a:ea typeface="Arial"/>
              <a:cs typeface="Arial" panose="020B0604020202020204" pitchFamily="34" charset="0"/>
            </a:rPr>
            <a:t> la misma y posterior envasado del producto.</a:t>
          </a:r>
        </a:p>
        <a:p>
          <a:pPr algn="ctr">
            <a:lnSpc>
              <a:spcPct val="100000"/>
            </a:lnSpc>
          </a:pPr>
          <a:endParaRPr lang="es-ES" sz="1400" b="1" strike="noStrike" spc="-1" baseline="0">
            <a:solidFill>
              <a:srgbClr val="000000"/>
            </a:solidFill>
            <a:latin typeface="Arial" panose="020B0604020202020204" pitchFamily="34" charset="0"/>
            <a:cs typeface="Arial" panose="020B0604020202020204" pitchFamily="34" charset="0"/>
          </a:endParaRPr>
        </a:p>
        <a:p>
          <a:pPr algn="ctr">
            <a:lnSpc>
              <a:spcPct val="100000"/>
            </a:lnSpc>
          </a:pPr>
          <a:r>
            <a:rPr lang="es-AR" sz="1400" b="1" strike="noStrike" spc="-1">
              <a:latin typeface="Arial" panose="020B0604020202020204" pitchFamily="34" charset="0"/>
              <a:cs typeface="Arial" panose="020B0604020202020204" pitchFamily="34" charset="0"/>
            </a:rPr>
            <a:t>Link:</a:t>
          </a:r>
          <a:r>
            <a:rPr lang="es-AR" sz="1400" b="1" strike="noStrike" spc="-1" baseline="0">
              <a:latin typeface="Arial" panose="020B0604020202020204" pitchFamily="34" charset="0"/>
              <a:cs typeface="Arial" panose="020B0604020202020204" pitchFamily="34" charset="0"/>
            </a:rPr>
            <a:t> </a:t>
          </a:r>
          <a:r>
            <a:rPr lang="es-AR" sz="1400" b="1" strike="noStrike" spc="-1">
              <a:latin typeface="Arial" panose="020B0604020202020204" pitchFamily="34" charset="0"/>
              <a:cs typeface="Arial" panose="020B0604020202020204" pitchFamily="34" charset="0"/>
            </a:rPr>
            <a:t>https://stia.org.ar/escala-salarial/</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895020</xdr:colOff>
      <xdr:row>42</xdr:row>
      <xdr:rowOff>0</xdr:rowOff>
    </xdr:from>
    <xdr:to>
      <xdr:col>4</xdr:col>
      <xdr:colOff>574620</xdr:colOff>
      <xdr:row>43</xdr:row>
      <xdr:rowOff>26925</xdr:rowOff>
    </xdr:to>
    <xdr:sp macro="" textlink="">
      <xdr:nvSpPr>
        <xdr:cNvPr id="2" name="CustomShape 1">
          <a:extLst>
            <a:ext uri="{FF2B5EF4-FFF2-40B4-BE49-F238E27FC236}">
              <a16:creationId xmlns:a16="http://schemas.microsoft.com/office/drawing/2014/main" id="{1BB9001E-865C-4564-94CA-6FA8C8B637C4}"/>
            </a:ext>
          </a:extLst>
        </xdr:cNvPr>
        <xdr:cNvSpPr/>
      </xdr:nvSpPr>
      <xdr:spPr>
        <a:xfrm>
          <a:off x="4857420" y="13906500"/>
          <a:ext cx="3022875" cy="303150"/>
        </a:xfrm>
        <a:custGeom>
          <a:avLst/>
          <a:gdLst/>
          <a:ahLst/>
          <a:cxnLst/>
          <a:rect l="l" t="t" r="r" b="b"/>
          <a:pathLst>
            <a:path w="21600" h="21600">
              <a:moveTo>
                <a:pt x="0" y="0"/>
              </a:moveTo>
              <a:lnTo>
                <a:pt x="21600" y="21600"/>
              </a:lnTo>
            </a:path>
          </a:pathLst>
        </a:custGeom>
        <a:noFill/>
        <a:ln>
          <a:noFill/>
        </a:ln>
      </xdr:spPr>
      <xdr:style>
        <a:lnRef idx="0">
          <a:scrgbClr r="0" g="0" b="0"/>
        </a:lnRef>
        <a:fillRef idx="0">
          <a:scrgbClr r="0" g="0" b="0"/>
        </a:fillRef>
        <a:effectRef idx="0">
          <a:scrgbClr r="0" g="0" b="0"/>
        </a:effectRef>
        <a:fontRef idx="minor"/>
      </xdr:style>
    </xdr:sp>
    <xdr:clientData/>
  </xdr:twoCellAnchor>
  <xdr:twoCellAnchor editAs="absolute">
    <xdr:from>
      <xdr:col>7</xdr:col>
      <xdr:colOff>1544940</xdr:colOff>
      <xdr:row>11</xdr:row>
      <xdr:rowOff>437742</xdr:rowOff>
    </xdr:from>
    <xdr:to>
      <xdr:col>8</xdr:col>
      <xdr:colOff>1126320</xdr:colOff>
      <xdr:row>12</xdr:row>
      <xdr:rowOff>149112</xdr:rowOff>
    </xdr:to>
    <xdr:sp macro="" textlink="">
      <xdr:nvSpPr>
        <xdr:cNvPr id="3" name="Line 1">
          <a:extLst>
            <a:ext uri="{FF2B5EF4-FFF2-40B4-BE49-F238E27FC236}">
              <a16:creationId xmlns:a16="http://schemas.microsoft.com/office/drawing/2014/main" id="{354B8871-CDD2-4BB4-96B3-A2504315A78A}"/>
            </a:ext>
          </a:extLst>
        </xdr:cNvPr>
        <xdr:cNvSpPr/>
      </xdr:nvSpPr>
      <xdr:spPr>
        <a:xfrm>
          <a:off x="13184490" y="5066892"/>
          <a:ext cx="2838930" cy="159045"/>
        </a:xfrm>
        <a:prstGeom prst="line">
          <a:avLst/>
        </a:prstGeom>
        <a:ln w="36000">
          <a:noFill/>
        </a:ln>
      </xdr:spPr>
      <xdr:style>
        <a:lnRef idx="0">
          <a:scrgbClr r="0" g="0" b="0"/>
        </a:lnRef>
        <a:fillRef idx="0">
          <a:scrgbClr r="0" g="0" b="0"/>
        </a:fillRef>
        <a:effectRef idx="0">
          <a:scrgbClr r="0" g="0" b="0"/>
        </a:effectRef>
        <a:fontRef idx="minor"/>
      </xdr:style>
    </xdr:sp>
    <xdr:clientData/>
  </xdr:twoCellAnchor>
  <xdr:twoCellAnchor>
    <xdr:from>
      <xdr:col>2</xdr:col>
      <xdr:colOff>1449081</xdr:colOff>
      <xdr:row>35</xdr:row>
      <xdr:rowOff>91569</xdr:rowOff>
    </xdr:from>
    <xdr:to>
      <xdr:col>4</xdr:col>
      <xdr:colOff>381000</xdr:colOff>
      <xdr:row>35</xdr:row>
      <xdr:rowOff>171450</xdr:rowOff>
    </xdr:to>
    <xdr:cxnSp macro="">
      <xdr:nvCxnSpPr>
        <xdr:cNvPr id="4" name="Conector recto de flecha 3">
          <a:extLst>
            <a:ext uri="{FF2B5EF4-FFF2-40B4-BE49-F238E27FC236}">
              <a16:creationId xmlns:a16="http://schemas.microsoft.com/office/drawing/2014/main" id="{D7BFF56F-E293-45A9-AC9D-470AED3D7709}"/>
            </a:ext>
          </a:extLst>
        </xdr:cNvPr>
        <xdr:cNvCxnSpPr/>
      </xdr:nvCxnSpPr>
      <xdr:spPr>
        <a:xfrm>
          <a:off x="5411481" y="12331194"/>
          <a:ext cx="2275194" cy="79881"/>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661464</xdr:colOff>
      <xdr:row>30</xdr:row>
      <xdr:rowOff>114299</xdr:rowOff>
    </xdr:from>
    <xdr:to>
      <xdr:col>7</xdr:col>
      <xdr:colOff>9525</xdr:colOff>
      <xdr:row>42</xdr:row>
      <xdr:rowOff>0</xdr:rowOff>
    </xdr:to>
    <xdr:sp macro="" textlink="">
      <xdr:nvSpPr>
        <xdr:cNvPr id="5" name="CustomShape 1">
          <a:extLst>
            <a:ext uri="{FF2B5EF4-FFF2-40B4-BE49-F238E27FC236}">
              <a16:creationId xmlns:a16="http://schemas.microsoft.com/office/drawing/2014/main" id="{9320D77A-D13C-42C5-863E-DBFE6F9936F5}"/>
            </a:ext>
          </a:extLst>
        </xdr:cNvPr>
        <xdr:cNvSpPr/>
      </xdr:nvSpPr>
      <xdr:spPr>
        <a:xfrm>
          <a:off x="7967139" y="10610849"/>
          <a:ext cx="3643836" cy="3295651"/>
        </a:xfrm>
        <a:prstGeom prst="rect">
          <a:avLst/>
        </a:prstGeom>
        <a:solidFill>
          <a:srgbClr val="729FCF"/>
        </a:solidFill>
        <a:ln w="9360">
          <a:solidFill>
            <a:srgbClr val="FFFFFF"/>
          </a:solidFill>
          <a:round/>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s-ES" sz="1400" b="1" strike="noStrike" spc="-1">
              <a:solidFill>
                <a:srgbClr val="000000"/>
              </a:solidFill>
              <a:latin typeface="Arial" panose="020B0604020202020204" pitchFamily="34" charset="0"/>
              <a:ea typeface="Arial"/>
              <a:cs typeface="Arial" panose="020B0604020202020204" pitchFamily="34" charset="0"/>
            </a:rPr>
            <a:t>Aclaración: El precio por hora pertenece al Convenio del sindicato de trabajadores de industrias de la alimentación (STIA) de la filial de Bs As.</a:t>
          </a:r>
        </a:p>
        <a:p>
          <a:pPr algn="ctr">
            <a:lnSpc>
              <a:spcPct val="100000"/>
            </a:lnSpc>
          </a:pPr>
          <a:endParaRPr lang="es-ES" sz="1400" b="1" strike="noStrike" spc="-1">
            <a:solidFill>
              <a:srgbClr val="000000"/>
            </a:solidFill>
            <a:latin typeface="Arial" panose="020B0604020202020204" pitchFamily="34" charset="0"/>
            <a:ea typeface="Arial"/>
            <a:cs typeface="Arial" panose="020B0604020202020204" pitchFamily="34" charset="0"/>
          </a:endParaRPr>
        </a:p>
        <a:p>
          <a:pPr algn="ctr">
            <a:lnSpc>
              <a:spcPct val="100000"/>
            </a:lnSpc>
          </a:pPr>
          <a:r>
            <a:rPr lang="es-ES" sz="1400" b="1" strike="noStrike" spc="-1">
              <a:solidFill>
                <a:srgbClr val="000000"/>
              </a:solidFill>
              <a:latin typeface="Arial" panose="020B0604020202020204" pitchFamily="34" charset="0"/>
              <a:ea typeface="Arial"/>
              <a:cs typeface="Arial" panose="020B0604020202020204" pitchFamily="34" charset="0"/>
            </a:rPr>
            <a:t>La hs de producciónes corresponden</a:t>
          </a:r>
          <a:r>
            <a:rPr lang="es-ES" sz="1400" b="1" strike="noStrike" spc="-1" baseline="0">
              <a:solidFill>
                <a:srgbClr val="000000"/>
              </a:solidFill>
              <a:latin typeface="Arial" panose="020B0604020202020204" pitchFamily="34" charset="0"/>
              <a:ea typeface="Arial"/>
              <a:cs typeface="Arial" panose="020B0604020202020204" pitchFamily="34" charset="0"/>
            </a:rPr>
            <a:t> a las</a:t>
          </a:r>
          <a:r>
            <a:rPr lang="es-ES" sz="1400" b="1" strike="noStrike" spc="-1">
              <a:solidFill>
                <a:srgbClr val="000000"/>
              </a:solidFill>
              <a:latin typeface="Arial" panose="020B0604020202020204" pitchFamily="34" charset="0"/>
              <a:ea typeface="Arial"/>
              <a:cs typeface="Arial" panose="020B0604020202020204" pitchFamily="34" charset="0"/>
            </a:rPr>
            <a:t> de un operario general dado que</a:t>
          </a:r>
          <a:r>
            <a:rPr lang="es-ES" sz="1400" b="1" strike="noStrike" spc="-1" baseline="0">
              <a:solidFill>
                <a:srgbClr val="000000"/>
              </a:solidFill>
              <a:latin typeface="Arial" panose="020B0604020202020204" pitchFamily="34" charset="0"/>
              <a:ea typeface="Arial"/>
              <a:cs typeface="Arial" panose="020B0604020202020204" pitchFamily="34" charset="0"/>
            </a:rPr>
            <a:t> sus tareas van desde </a:t>
          </a:r>
          <a:r>
            <a:rPr lang="es-ES" sz="1400" b="1" strike="noStrike" spc="-1">
              <a:solidFill>
                <a:srgbClr val="000000"/>
              </a:solidFill>
              <a:latin typeface="Arial" panose="020B0604020202020204" pitchFamily="34" charset="0"/>
              <a:ea typeface="Arial"/>
              <a:cs typeface="Arial" panose="020B0604020202020204" pitchFamily="34" charset="0"/>
            </a:rPr>
            <a:t>el pelado de la fruta, cocción de</a:t>
          </a:r>
          <a:r>
            <a:rPr lang="es-ES" sz="1400" b="1" strike="noStrike" spc="-1" baseline="0">
              <a:solidFill>
                <a:srgbClr val="000000"/>
              </a:solidFill>
              <a:latin typeface="Arial" panose="020B0604020202020204" pitchFamily="34" charset="0"/>
              <a:ea typeface="Arial"/>
              <a:cs typeface="Arial" panose="020B0604020202020204" pitchFamily="34" charset="0"/>
            </a:rPr>
            <a:t> la misma y posterior envasado del producto.</a:t>
          </a:r>
        </a:p>
        <a:p>
          <a:pPr algn="ctr">
            <a:lnSpc>
              <a:spcPct val="100000"/>
            </a:lnSpc>
          </a:pPr>
          <a:endParaRPr lang="es-ES" sz="1400" b="1" strike="noStrike" spc="-1" baseline="0">
            <a:solidFill>
              <a:srgbClr val="000000"/>
            </a:solidFill>
            <a:latin typeface="Arial" panose="020B0604020202020204" pitchFamily="34" charset="0"/>
            <a:cs typeface="Arial" panose="020B0604020202020204" pitchFamily="34" charset="0"/>
          </a:endParaRPr>
        </a:p>
        <a:p>
          <a:pPr algn="ctr">
            <a:lnSpc>
              <a:spcPct val="100000"/>
            </a:lnSpc>
          </a:pPr>
          <a:r>
            <a:rPr lang="es-AR" sz="1400" b="1" strike="noStrike" spc="-1">
              <a:latin typeface="Arial" panose="020B0604020202020204" pitchFamily="34" charset="0"/>
              <a:cs typeface="Arial" panose="020B0604020202020204" pitchFamily="34" charset="0"/>
            </a:rPr>
            <a:t>Link:</a:t>
          </a:r>
          <a:r>
            <a:rPr lang="es-AR" sz="1400" b="1" strike="noStrike" spc="-1" baseline="0">
              <a:latin typeface="Arial" panose="020B0604020202020204" pitchFamily="34" charset="0"/>
              <a:cs typeface="Arial" panose="020B0604020202020204" pitchFamily="34" charset="0"/>
            </a:rPr>
            <a:t> </a:t>
          </a:r>
          <a:r>
            <a:rPr lang="es-AR" sz="1400" b="1" strike="noStrike" spc="-1">
              <a:latin typeface="Arial" panose="020B0604020202020204" pitchFamily="34" charset="0"/>
              <a:cs typeface="Arial" panose="020B0604020202020204" pitchFamily="34" charset="0"/>
            </a:rPr>
            <a:t>https://stia.org.ar/escala-salarial/</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895020</xdr:colOff>
      <xdr:row>42</xdr:row>
      <xdr:rowOff>0</xdr:rowOff>
    </xdr:from>
    <xdr:to>
      <xdr:col>4</xdr:col>
      <xdr:colOff>574620</xdr:colOff>
      <xdr:row>43</xdr:row>
      <xdr:rowOff>26925</xdr:rowOff>
    </xdr:to>
    <xdr:sp macro="" textlink="">
      <xdr:nvSpPr>
        <xdr:cNvPr id="2" name="CustomShape 1">
          <a:extLst>
            <a:ext uri="{FF2B5EF4-FFF2-40B4-BE49-F238E27FC236}">
              <a16:creationId xmlns:a16="http://schemas.microsoft.com/office/drawing/2014/main" id="{7DDD5EA1-54BB-49EE-AAB6-9E0FC084E053}"/>
            </a:ext>
          </a:extLst>
        </xdr:cNvPr>
        <xdr:cNvSpPr/>
      </xdr:nvSpPr>
      <xdr:spPr>
        <a:xfrm>
          <a:off x="4857420" y="13906500"/>
          <a:ext cx="3022875" cy="303150"/>
        </a:xfrm>
        <a:custGeom>
          <a:avLst/>
          <a:gdLst/>
          <a:ahLst/>
          <a:cxnLst/>
          <a:rect l="l" t="t" r="r" b="b"/>
          <a:pathLst>
            <a:path w="21600" h="21600">
              <a:moveTo>
                <a:pt x="0" y="0"/>
              </a:moveTo>
              <a:lnTo>
                <a:pt x="21600" y="21600"/>
              </a:lnTo>
            </a:path>
          </a:pathLst>
        </a:custGeom>
        <a:noFill/>
        <a:ln>
          <a:noFill/>
        </a:ln>
      </xdr:spPr>
      <xdr:style>
        <a:lnRef idx="0">
          <a:scrgbClr r="0" g="0" b="0"/>
        </a:lnRef>
        <a:fillRef idx="0">
          <a:scrgbClr r="0" g="0" b="0"/>
        </a:fillRef>
        <a:effectRef idx="0">
          <a:scrgbClr r="0" g="0" b="0"/>
        </a:effectRef>
        <a:fontRef idx="minor"/>
      </xdr:style>
    </xdr:sp>
    <xdr:clientData/>
  </xdr:twoCellAnchor>
  <xdr:twoCellAnchor editAs="absolute">
    <xdr:from>
      <xdr:col>7</xdr:col>
      <xdr:colOff>1544940</xdr:colOff>
      <xdr:row>11</xdr:row>
      <xdr:rowOff>437742</xdr:rowOff>
    </xdr:from>
    <xdr:to>
      <xdr:col>8</xdr:col>
      <xdr:colOff>1126320</xdr:colOff>
      <xdr:row>12</xdr:row>
      <xdr:rowOff>149112</xdr:rowOff>
    </xdr:to>
    <xdr:sp macro="" textlink="">
      <xdr:nvSpPr>
        <xdr:cNvPr id="3" name="Line 1">
          <a:extLst>
            <a:ext uri="{FF2B5EF4-FFF2-40B4-BE49-F238E27FC236}">
              <a16:creationId xmlns:a16="http://schemas.microsoft.com/office/drawing/2014/main" id="{F22F84BB-C457-414B-8AC4-F2C980BCA030}"/>
            </a:ext>
          </a:extLst>
        </xdr:cNvPr>
        <xdr:cNvSpPr/>
      </xdr:nvSpPr>
      <xdr:spPr>
        <a:xfrm>
          <a:off x="13184490" y="5066892"/>
          <a:ext cx="2838930" cy="159045"/>
        </a:xfrm>
        <a:prstGeom prst="line">
          <a:avLst/>
        </a:prstGeom>
        <a:ln w="36000">
          <a:noFill/>
        </a:ln>
      </xdr:spPr>
      <xdr:style>
        <a:lnRef idx="0">
          <a:scrgbClr r="0" g="0" b="0"/>
        </a:lnRef>
        <a:fillRef idx="0">
          <a:scrgbClr r="0" g="0" b="0"/>
        </a:fillRef>
        <a:effectRef idx="0">
          <a:scrgbClr r="0" g="0" b="0"/>
        </a:effectRef>
        <a:fontRef idx="minor"/>
      </xdr:style>
    </xdr:sp>
    <xdr:clientData/>
  </xdr:twoCellAnchor>
  <xdr:twoCellAnchor>
    <xdr:from>
      <xdr:col>2</xdr:col>
      <xdr:colOff>1449081</xdr:colOff>
      <xdr:row>35</xdr:row>
      <xdr:rowOff>91569</xdr:rowOff>
    </xdr:from>
    <xdr:to>
      <xdr:col>4</xdr:col>
      <xdr:colOff>381000</xdr:colOff>
      <xdr:row>35</xdr:row>
      <xdr:rowOff>171450</xdr:rowOff>
    </xdr:to>
    <xdr:cxnSp macro="">
      <xdr:nvCxnSpPr>
        <xdr:cNvPr id="4" name="Conector recto de flecha 3">
          <a:extLst>
            <a:ext uri="{FF2B5EF4-FFF2-40B4-BE49-F238E27FC236}">
              <a16:creationId xmlns:a16="http://schemas.microsoft.com/office/drawing/2014/main" id="{912CF942-640D-445D-8281-E4DD2B587C8B}"/>
            </a:ext>
          </a:extLst>
        </xdr:cNvPr>
        <xdr:cNvCxnSpPr/>
      </xdr:nvCxnSpPr>
      <xdr:spPr>
        <a:xfrm>
          <a:off x="5411481" y="12331194"/>
          <a:ext cx="2275194" cy="79881"/>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661464</xdr:colOff>
      <xdr:row>30</xdr:row>
      <xdr:rowOff>114299</xdr:rowOff>
    </xdr:from>
    <xdr:to>
      <xdr:col>7</xdr:col>
      <xdr:colOff>9525</xdr:colOff>
      <xdr:row>42</xdr:row>
      <xdr:rowOff>0</xdr:rowOff>
    </xdr:to>
    <xdr:sp macro="" textlink="">
      <xdr:nvSpPr>
        <xdr:cNvPr id="5" name="CustomShape 1">
          <a:extLst>
            <a:ext uri="{FF2B5EF4-FFF2-40B4-BE49-F238E27FC236}">
              <a16:creationId xmlns:a16="http://schemas.microsoft.com/office/drawing/2014/main" id="{6EEE8D2E-98B3-4957-8084-DC38F18D480F}"/>
            </a:ext>
          </a:extLst>
        </xdr:cNvPr>
        <xdr:cNvSpPr/>
      </xdr:nvSpPr>
      <xdr:spPr>
        <a:xfrm>
          <a:off x="7967139" y="10610849"/>
          <a:ext cx="3643836" cy="3295651"/>
        </a:xfrm>
        <a:prstGeom prst="rect">
          <a:avLst/>
        </a:prstGeom>
        <a:solidFill>
          <a:srgbClr val="729FCF"/>
        </a:solidFill>
        <a:ln w="9360">
          <a:solidFill>
            <a:srgbClr val="FFFFFF"/>
          </a:solidFill>
          <a:round/>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s-ES" sz="1400" b="1" strike="noStrike" spc="-1">
              <a:solidFill>
                <a:srgbClr val="000000"/>
              </a:solidFill>
              <a:latin typeface="Arial" panose="020B0604020202020204" pitchFamily="34" charset="0"/>
              <a:ea typeface="Arial"/>
              <a:cs typeface="Arial" panose="020B0604020202020204" pitchFamily="34" charset="0"/>
            </a:rPr>
            <a:t>Aclaración: El precio por hora pertenece al Convenio del sindicato de trabajadores de industrias de la alimentación (STIA) de la filial de Bs As.</a:t>
          </a:r>
        </a:p>
        <a:p>
          <a:pPr algn="ctr">
            <a:lnSpc>
              <a:spcPct val="100000"/>
            </a:lnSpc>
          </a:pPr>
          <a:endParaRPr lang="es-ES" sz="1400" b="1" strike="noStrike" spc="-1">
            <a:solidFill>
              <a:srgbClr val="000000"/>
            </a:solidFill>
            <a:latin typeface="Arial" panose="020B0604020202020204" pitchFamily="34" charset="0"/>
            <a:ea typeface="Arial"/>
            <a:cs typeface="Arial" panose="020B0604020202020204" pitchFamily="34" charset="0"/>
          </a:endParaRPr>
        </a:p>
        <a:p>
          <a:pPr algn="ctr">
            <a:lnSpc>
              <a:spcPct val="100000"/>
            </a:lnSpc>
          </a:pPr>
          <a:r>
            <a:rPr lang="es-ES" sz="1400" b="1" strike="noStrike" spc="-1">
              <a:solidFill>
                <a:srgbClr val="000000"/>
              </a:solidFill>
              <a:latin typeface="Arial" panose="020B0604020202020204" pitchFamily="34" charset="0"/>
              <a:ea typeface="Arial"/>
              <a:cs typeface="Arial" panose="020B0604020202020204" pitchFamily="34" charset="0"/>
            </a:rPr>
            <a:t>La hs de producciónes corresponden</a:t>
          </a:r>
          <a:r>
            <a:rPr lang="es-ES" sz="1400" b="1" strike="noStrike" spc="-1" baseline="0">
              <a:solidFill>
                <a:srgbClr val="000000"/>
              </a:solidFill>
              <a:latin typeface="Arial" panose="020B0604020202020204" pitchFamily="34" charset="0"/>
              <a:ea typeface="Arial"/>
              <a:cs typeface="Arial" panose="020B0604020202020204" pitchFamily="34" charset="0"/>
            </a:rPr>
            <a:t> a las</a:t>
          </a:r>
          <a:r>
            <a:rPr lang="es-ES" sz="1400" b="1" strike="noStrike" spc="-1">
              <a:solidFill>
                <a:srgbClr val="000000"/>
              </a:solidFill>
              <a:latin typeface="Arial" panose="020B0604020202020204" pitchFamily="34" charset="0"/>
              <a:ea typeface="Arial"/>
              <a:cs typeface="Arial" panose="020B0604020202020204" pitchFamily="34" charset="0"/>
            </a:rPr>
            <a:t> de un operario general dado que</a:t>
          </a:r>
          <a:r>
            <a:rPr lang="es-ES" sz="1400" b="1" strike="noStrike" spc="-1" baseline="0">
              <a:solidFill>
                <a:srgbClr val="000000"/>
              </a:solidFill>
              <a:latin typeface="Arial" panose="020B0604020202020204" pitchFamily="34" charset="0"/>
              <a:ea typeface="Arial"/>
              <a:cs typeface="Arial" panose="020B0604020202020204" pitchFamily="34" charset="0"/>
            </a:rPr>
            <a:t> sus tareas van desde </a:t>
          </a:r>
          <a:r>
            <a:rPr lang="es-ES" sz="1400" b="1" strike="noStrike" spc="-1">
              <a:solidFill>
                <a:srgbClr val="000000"/>
              </a:solidFill>
              <a:latin typeface="Arial" panose="020B0604020202020204" pitchFamily="34" charset="0"/>
              <a:ea typeface="Arial"/>
              <a:cs typeface="Arial" panose="020B0604020202020204" pitchFamily="34" charset="0"/>
            </a:rPr>
            <a:t>el pelado de la fruta, cocción de</a:t>
          </a:r>
          <a:r>
            <a:rPr lang="es-ES" sz="1400" b="1" strike="noStrike" spc="-1" baseline="0">
              <a:solidFill>
                <a:srgbClr val="000000"/>
              </a:solidFill>
              <a:latin typeface="Arial" panose="020B0604020202020204" pitchFamily="34" charset="0"/>
              <a:ea typeface="Arial"/>
              <a:cs typeface="Arial" panose="020B0604020202020204" pitchFamily="34" charset="0"/>
            </a:rPr>
            <a:t> la misma y posterior envasado del producto.</a:t>
          </a:r>
        </a:p>
        <a:p>
          <a:pPr algn="ctr">
            <a:lnSpc>
              <a:spcPct val="100000"/>
            </a:lnSpc>
          </a:pPr>
          <a:endParaRPr lang="es-ES" sz="1400" b="1" strike="noStrike" spc="-1" baseline="0">
            <a:solidFill>
              <a:srgbClr val="000000"/>
            </a:solidFill>
            <a:latin typeface="Arial" panose="020B0604020202020204" pitchFamily="34" charset="0"/>
            <a:cs typeface="Arial" panose="020B0604020202020204" pitchFamily="34" charset="0"/>
          </a:endParaRPr>
        </a:p>
        <a:p>
          <a:pPr algn="ctr">
            <a:lnSpc>
              <a:spcPct val="100000"/>
            </a:lnSpc>
          </a:pPr>
          <a:r>
            <a:rPr lang="es-AR" sz="1400" b="1" strike="noStrike" spc="-1">
              <a:latin typeface="Arial" panose="020B0604020202020204" pitchFamily="34" charset="0"/>
              <a:cs typeface="Arial" panose="020B0604020202020204" pitchFamily="34" charset="0"/>
            </a:rPr>
            <a:t>Link:</a:t>
          </a:r>
          <a:r>
            <a:rPr lang="es-AR" sz="1400" b="1" strike="noStrike" spc="-1" baseline="0">
              <a:latin typeface="Arial" panose="020B0604020202020204" pitchFamily="34" charset="0"/>
              <a:cs typeface="Arial" panose="020B0604020202020204" pitchFamily="34" charset="0"/>
            </a:rPr>
            <a:t> </a:t>
          </a:r>
          <a:r>
            <a:rPr lang="es-AR" sz="1400" b="1" strike="noStrike" spc="-1">
              <a:latin typeface="Arial" panose="020B0604020202020204" pitchFamily="34" charset="0"/>
              <a:cs typeface="Arial" panose="020B0604020202020204" pitchFamily="34" charset="0"/>
            </a:rPr>
            <a:t>https://stia.org.ar/escala-salarial/</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895020</xdr:colOff>
      <xdr:row>42</xdr:row>
      <xdr:rowOff>0</xdr:rowOff>
    </xdr:from>
    <xdr:to>
      <xdr:col>4</xdr:col>
      <xdr:colOff>574620</xdr:colOff>
      <xdr:row>43</xdr:row>
      <xdr:rowOff>26925</xdr:rowOff>
    </xdr:to>
    <xdr:sp macro="" textlink="">
      <xdr:nvSpPr>
        <xdr:cNvPr id="2" name="CustomShape 1">
          <a:extLst>
            <a:ext uri="{FF2B5EF4-FFF2-40B4-BE49-F238E27FC236}">
              <a16:creationId xmlns:a16="http://schemas.microsoft.com/office/drawing/2014/main" id="{6574E0A2-742A-4565-AD05-E93A8379B159}"/>
            </a:ext>
          </a:extLst>
        </xdr:cNvPr>
        <xdr:cNvSpPr/>
      </xdr:nvSpPr>
      <xdr:spPr>
        <a:xfrm>
          <a:off x="4857420" y="13906500"/>
          <a:ext cx="3022875" cy="303150"/>
        </a:xfrm>
        <a:custGeom>
          <a:avLst/>
          <a:gdLst/>
          <a:ahLst/>
          <a:cxnLst/>
          <a:rect l="l" t="t" r="r" b="b"/>
          <a:pathLst>
            <a:path w="21600" h="21600">
              <a:moveTo>
                <a:pt x="0" y="0"/>
              </a:moveTo>
              <a:lnTo>
                <a:pt x="21600" y="21600"/>
              </a:lnTo>
            </a:path>
          </a:pathLst>
        </a:custGeom>
        <a:noFill/>
        <a:ln>
          <a:noFill/>
        </a:ln>
      </xdr:spPr>
      <xdr:style>
        <a:lnRef idx="0">
          <a:scrgbClr r="0" g="0" b="0"/>
        </a:lnRef>
        <a:fillRef idx="0">
          <a:scrgbClr r="0" g="0" b="0"/>
        </a:fillRef>
        <a:effectRef idx="0">
          <a:scrgbClr r="0" g="0" b="0"/>
        </a:effectRef>
        <a:fontRef idx="minor"/>
      </xdr:style>
    </xdr:sp>
    <xdr:clientData/>
  </xdr:twoCellAnchor>
  <xdr:twoCellAnchor editAs="absolute">
    <xdr:from>
      <xdr:col>7</xdr:col>
      <xdr:colOff>1544940</xdr:colOff>
      <xdr:row>11</xdr:row>
      <xdr:rowOff>437742</xdr:rowOff>
    </xdr:from>
    <xdr:to>
      <xdr:col>8</xdr:col>
      <xdr:colOff>1126320</xdr:colOff>
      <xdr:row>12</xdr:row>
      <xdr:rowOff>149112</xdr:rowOff>
    </xdr:to>
    <xdr:sp macro="" textlink="">
      <xdr:nvSpPr>
        <xdr:cNvPr id="3" name="Line 1">
          <a:extLst>
            <a:ext uri="{FF2B5EF4-FFF2-40B4-BE49-F238E27FC236}">
              <a16:creationId xmlns:a16="http://schemas.microsoft.com/office/drawing/2014/main" id="{62BB0E32-A780-483F-BE9B-F6245ABF9AC1}"/>
            </a:ext>
          </a:extLst>
        </xdr:cNvPr>
        <xdr:cNvSpPr/>
      </xdr:nvSpPr>
      <xdr:spPr>
        <a:xfrm>
          <a:off x="13184490" y="5066892"/>
          <a:ext cx="2838930" cy="159045"/>
        </a:xfrm>
        <a:prstGeom prst="line">
          <a:avLst/>
        </a:prstGeom>
        <a:ln w="36000">
          <a:noFill/>
        </a:ln>
      </xdr:spPr>
      <xdr:style>
        <a:lnRef idx="0">
          <a:scrgbClr r="0" g="0" b="0"/>
        </a:lnRef>
        <a:fillRef idx="0">
          <a:scrgbClr r="0" g="0" b="0"/>
        </a:fillRef>
        <a:effectRef idx="0">
          <a:scrgbClr r="0" g="0" b="0"/>
        </a:effectRef>
        <a:fontRef idx="minor"/>
      </xdr:style>
    </xdr:sp>
    <xdr:clientData/>
  </xdr:twoCellAnchor>
  <xdr:twoCellAnchor>
    <xdr:from>
      <xdr:col>2</xdr:col>
      <xdr:colOff>1449081</xdr:colOff>
      <xdr:row>35</xdr:row>
      <xdr:rowOff>91569</xdr:rowOff>
    </xdr:from>
    <xdr:to>
      <xdr:col>4</xdr:col>
      <xdr:colOff>381000</xdr:colOff>
      <xdr:row>35</xdr:row>
      <xdr:rowOff>171450</xdr:rowOff>
    </xdr:to>
    <xdr:cxnSp macro="">
      <xdr:nvCxnSpPr>
        <xdr:cNvPr id="4" name="Conector recto de flecha 3">
          <a:extLst>
            <a:ext uri="{FF2B5EF4-FFF2-40B4-BE49-F238E27FC236}">
              <a16:creationId xmlns:a16="http://schemas.microsoft.com/office/drawing/2014/main" id="{8D0B3821-5243-40D9-A010-86E250609A3F}"/>
            </a:ext>
          </a:extLst>
        </xdr:cNvPr>
        <xdr:cNvCxnSpPr/>
      </xdr:nvCxnSpPr>
      <xdr:spPr>
        <a:xfrm>
          <a:off x="5411481" y="12331194"/>
          <a:ext cx="2275194" cy="79881"/>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661464</xdr:colOff>
      <xdr:row>30</xdr:row>
      <xdr:rowOff>114299</xdr:rowOff>
    </xdr:from>
    <xdr:to>
      <xdr:col>7</xdr:col>
      <xdr:colOff>9525</xdr:colOff>
      <xdr:row>42</xdr:row>
      <xdr:rowOff>0</xdr:rowOff>
    </xdr:to>
    <xdr:sp macro="" textlink="">
      <xdr:nvSpPr>
        <xdr:cNvPr id="5" name="CustomShape 1">
          <a:extLst>
            <a:ext uri="{FF2B5EF4-FFF2-40B4-BE49-F238E27FC236}">
              <a16:creationId xmlns:a16="http://schemas.microsoft.com/office/drawing/2014/main" id="{0D504D7B-31CE-4E4C-BC1E-6B5C5E2EF804}"/>
            </a:ext>
          </a:extLst>
        </xdr:cNvPr>
        <xdr:cNvSpPr/>
      </xdr:nvSpPr>
      <xdr:spPr>
        <a:xfrm>
          <a:off x="7967139" y="10610849"/>
          <a:ext cx="3643836" cy="3295651"/>
        </a:xfrm>
        <a:prstGeom prst="rect">
          <a:avLst/>
        </a:prstGeom>
        <a:solidFill>
          <a:srgbClr val="729FCF"/>
        </a:solidFill>
        <a:ln w="9360">
          <a:solidFill>
            <a:srgbClr val="FFFFFF"/>
          </a:solidFill>
          <a:round/>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s-ES" sz="1400" b="1" strike="noStrike" spc="-1">
              <a:solidFill>
                <a:srgbClr val="000000"/>
              </a:solidFill>
              <a:latin typeface="Arial" panose="020B0604020202020204" pitchFamily="34" charset="0"/>
              <a:ea typeface="Arial"/>
              <a:cs typeface="Arial" panose="020B0604020202020204" pitchFamily="34" charset="0"/>
            </a:rPr>
            <a:t>Aclaración: El precio por hora pertenece al Convenio del sindicato de trabajadores de industrias de la alimentación (STIA) de la filial de Bs As.</a:t>
          </a:r>
        </a:p>
        <a:p>
          <a:pPr algn="ctr">
            <a:lnSpc>
              <a:spcPct val="100000"/>
            </a:lnSpc>
          </a:pPr>
          <a:endParaRPr lang="es-ES" sz="1400" b="1" strike="noStrike" spc="-1">
            <a:solidFill>
              <a:srgbClr val="000000"/>
            </a:solidFill>
            <a:latin typeface="Arial" panose="020B0604020202020204" pitchFamily="34" charset="0"/>
            <a:ea typeface="Arial"/>
            <a:cs typeface="Arial" panose="020B0604020202020204" pitchFamily="34" charset="0"/>
          </a:endParaRPr>
        </a:p>
        <a:p>
          <a:pPr algn="ctr">
            <a:lnSpc>
              <a:spcPct val="100000"/>
            </a:lnSpc>
          </a:pPr>
          <a:r>
            <a:rPr lang="es-ES" sz="1400" b="1" strike="noStrike" spc="-1">
              <a:solidFill>
                <a:srgbClr val="000000"/>
              </a:solidFill>
              <a:latin typeface="Arial" panose="020B0604020202020204" pitchFamily="34" charset="0"/>
              <a:ea typeface="Arial"/>
              <a:cs typeface="Arial" panose="020B0604020202020204" pitchFamily="34" charset="0"/>
            </a:rPr>
            <a:t>La hs de producciónes corresponden</a:t>
          </a:r>
          <a:r>
            <a:rPr lang="es-ES" sz="1400" b="1" strike="noStrike" spc="-1" baseline="0">
              <a:solidFill>
                <a:srgbClr val="000000"/>
              </a:solidFill>
              <a:latin typeface="Arial" panose="020B0604020202020204" pitchFamily="34" charset="0"/>
              <a:ea typeface="Arial"/>
              <a:cs typeface="Arial" panose="020B0604020202020204" pitchFamily="34" charset="0"/>
            </a:rPr>
            <a:t> a las</a:t>
          </a:r>
          <a:r>
            <a:rPr lang="es-ES" sz="1400" b="1" strike="noStrike" spc="-1">
              <a:solidFill>
                <a:srgbClr val="000000"/>
              </a:solidFill>
              <a:latin typeface="Arial" panose="020B0604020202020204" pitchFamily="34" charset="0"/>
              <a:ea typeface="Arial"/>
              <a:cs typeface="Arial" panose="020B0604020202020204" pitchFamily="34" charset="0"/>
            </a:rPr>
            <a:t> de un operario general dado que</a:t>
          </a:r>
          <a:r>
            <a:rPr lang="es-ES" sz="1400" b="1" strike="noStrike" spc="-1" baseline="0">
              <a:solidFill>
                <a:srgbClr val="000000"/>
              </a:solidFill>
              <a:latin typeface="Arial" panose="020B0604020202020204" pitchFamily="34" charset="0"/>
              <a:ea typeface="Arial"/>
              <a:cs typeface="Arial" panose="020B0604020202020204" pitchFamily="34" charset="0"/>
            </a:rPr>
            <a:t> sus tareas van desde </a:t>
          </a:r>
          <a:r>
            <a:rPr lang="es-ES" sz="1400" b="1" strike="noStrike" spc="-1">
              <a:solidFill>
                <a:srgbClr val="000000"/>
              </a:solidFill>
              <a:latin typeface="Arial" panose="020B0604020202020204" pitchFamily="34" charset="0"/>
              <a:ea typeface="Arial"/>
              <a:cs typeface="Arial" panose="020B0604020202020204" pitchFamily="34" charset="0"/>
            </a:rPr>
            <a:t>el pelado de la fruta, cocción de</a:t>
          </a:r>
          <a:r>
            <a:rPr lang="es-ES" sz="1400" b="1" strike="noStrike" spc="-1" baseline="0">
              <a:solidFill>
                <a:srgbClr val="000000"/>
              </a:solidFill>
              <a:latin typeface="Arial" panose="020B0604020202020204" pitchFamily="34" charset="0"/>
              <a:ea typeface="Arial"/>
              <a:cs typeface="Arial" panose="020B0604020202020204" pitchFamily="34" charset="0"/>
            </a:rPr>
            <a:t> la misma y posterior envasado del producto.</a:t>
          </a:r>
        </a:p>
        <a:p>
          <a:pPr algn="ctr">
            <a:lnSpc>
              <a:spcPct val="100000"/>
            </a:lnSpc>
          </a:pPr>
          <a:endParaRPr lang="es-ES" sz="1400" b="1" strike="noStrike" spc="-1" baseline="0">
            <a:solidFill>
              <a:srgbClr val="000000"/>
            </a:solidFill>
            <a:latin typeface="Arial" panose="020B0604020202020204" pitchFamily="34" charset="0"/>
            <a:cs typeface="Arial" panose="020B0604020202020204" pitchFamily="34" charset="0"/>
          </a:endParaRPr>
        </a:p>
        <a:p>
          <a:pPr algn="ctr">
            <a:lnSpc>
              <a:spcPct val="100000"/>
            </a:lnSpc>
          </a:pPr>
          <a:r>
            <a:rPr lang="es-AR" sz="1400" b="1" strike="noStrike" spc="-1">
              <a:latin typeface="Arial" panose="020B0604020202020204" pitchFamily="34" charset="0"/>
              <a:cs typeface="Arial" panose="020B0604020202020204" pitchFamily="34" charset="0"/>
            </a:rPr>
            <a:t>Link:</a:t>
          </a:r>
          <a:r>
            <a:rPr lang="es-AR" sz="1400" b="1" strike="noStrike" spc="-1" baseline="0">
              <a:latin typeface="Arial" panose="020B0604020202020204" pitchFamily="34" charset="0"/>
              <a:cs typeface="Arial" panose="020B0604020202020204" pitchFamily="34" charset="0"/>
            </a:rPr>
            <a:t> </a:t>
          </a:r>
          <a:r>
            <a:rPr lang="es-AR" sz="1400" b="1" strike="noStrike" spc="-1">
              <a:latin typeface="Arial" panose="020B0604020202020204" pitchFamily="34" charset="0"/>
              <a:cs typeface="Arial" panose="020B0604020202020204" pitchFamily="34" charset="0"/>
            </a:rPr>
            <a:t>https://stia.org.ar/escala-salarial/</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motorgiga.com/renault/kangoo/kangoo-19d-65-base/2006/precio-ficha-tecnica" TargetMode="Externa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BK357"/>
  <sheetViews>
    <sheetView topLeftCell="A118" zoomScaleNormal="100" workbookViewId="0">
      <selection activeCell="F118" sqref="F118"/>
    </sheetView>
  </sheetViews>
  <sheetFormatPr baseColWidth="10" defaultColWidth="10.7109375" defaultRowHeight="12.75" x14ac:dyDescent="0.2"/>
  <cols>
    <col min="1" max="1" width="21.42578125" style="2" customWidth="1"/>
    <col min="2" max="2" width="17.42578125" style="7" customWidth="1"/>
    <col min="3" max="3" width="17.42578125" style="2" customWidth="1"/>
    <col min="4" max="4" width="17" style="2" customWidth="1"/>
    <col min="5" max="5" width="15.140625" style="2" customWidth="1"/>
    <col min="6" max="6" width="20.5703125" style="2" customWidth="1"/>
    <col min="7" max="7" width="16.7109375" style="2" customWidth="1"/>
    <col min="8" max="8" width="21.28515625" style="2" customWidth="1"/>
    <col min="9" max="9" width="17.85546875" customWidth="1"/>
    <col min="10" max="10" width="18" customWidth="1"/>
    <col min="15" max="15" width="31.85546875" style="2" customWidth="1"/>
    <col min="17" max="17" width="13" style="2" customWidth="1"/>
  </cols>
  <sheetData>
    <row r="1" spans="1:10" ht="38.25" customHeight="1" thickBot="1" x14ac:dyDescent="0.25">
      <c r="A1" s="714" t="s">
        <v>423</v>
      </c>
      <c r="B1" s="715"/>
      <c r="C1" s="715"/>
      <c r="D1" s="715"/>
      <c r="E1" s="715"/>
      <c r="F1" s="715"/>
      <c r="G1" s="715"/>
      <c r="H1" s="715"/>
      <c r="I1" s="715"/>
      <c r="J1" s="716"/>
    </row>
    <row r="2" spans="1:10" ht="40.5" customHeight="1" thickBot="1" x14ac:dyDescent="0.25">
      <c r="A2" s="676"/>
      <c r="B2" s="677"/>
      <c r="C2" s="677"/>
      <c r="D2" s="677"/>
      <c r="E2" s="677"/>
      <c r="F2" s="677"/>
      <c r="G2" s="677"/>
      <c r="H2" s="677"/>
      <c r="I2" s="677"/>
      <c r="J2" s="678"/>
    </row>
    <row r="3" spans="1:10" ht="40.5" customHeight="1" thickBot="1" x14ac:dyDescent="0.25">
      <c r="A3" s="557" t="s">
        <v>161</v>
      </c>
      <c r="B3" s="594"/>
      <c r="C3" s="594"/>
      <c r="D3" s="594"/>
      <c r="E3" s="594"/>
      <c r="F3" s="594"/>
      <c r="G3" s="594"/>
      <c r="H3" s="594"/>
      <c r="I3" s="594"/>
      <c r="J3" s="559"/>
    </row>
    <row r="4" spans="1:10" ht="40.5" customHeight="1" thickBot="1" x14ac:dyDescent="0.25">
      <c r="A4" s="737"/>
      <c r="B4" s="751"/>
      <c r="C4" s="751"/>
      <c r="D4" s="751"/>
      <c r="E4" s="751"/>
      <c r="F4" s="751"/>
      <c r="G4" s="751"/>
      <c r="H4" s="751"/>
      <c r="I4" s="751"/>
      <c r="J4" s="738"/>
    </row>
    <row r="5" spans="1:10" ht="33" customHeight="1" x14ac:dyDescent="0.2">
      <c r="A5" s="721" t="s">
        <v>139</v>
      </c>
      <c r="B5" s="722"/>
      <c r="C5" s="722"/>
      <c r="D5" s="722"/>
      <c r="E5" s="723"/>
      <c r="F5" s="701"/>
      <c r="G5" s="708" t="s">
        <v>191</v>
      </c>
      <c r="H5" s="709"/>
      <c r="I5" s="709"/>
      <c r="J5" s="710"/>
    </row>
    <row r="6" spans="1:10" ht="32.25" customHeight="1" x14ac:dyDescent="0.2">
      <c r="A6" s="724" t="s">
        <v>140</v>
      </c>
      <c r="B6" s="725"/>
      <c r="C6" s="725"/>
      <c r="D6" s="725"/>
      <c r="E6" s="726"/>
      <c r="F6" s="701"/>
      <c r="G6" s="758" t="s">
        <v>193</v>
      </c>
      <c r="H6" s="759"/>
      <c r="I6" s="759"/>
      <c r="J6" s="760"/>
    </row>
    <row r="7" spans="1:10" ht="31.5" customHeight="1" x14ac:dyDescent="0.2">
      <c r="A7" s="724" t="s">
        <v>142</v>
      </c>
      <c r="B7" s="725"/>
      <c r="C7" s="725"/>
      <c r="D7" s="725"/>
      <c r="E7" s="726"/>
      <c r="F7" s="701"/>
      <c r="G7" s="679" t="s">
        <v>1</v>
      </c>
      <c r="H7" s="680"/>
      <c r="I7" s="680"/>
      <c r="J7" s="700"/>
    </row>
    <row r="8" spans="1:10" ht="18" customHeight="1" x14ac:dyDescent="0.2">
      <c r="A8" s="609"/>
      <c r="B8" s="610"/>
      <c r="C8" s="610"/>
      <c r="D8" s="610"/>
      <c r="E8" s="611"/>
      <c r="F8" s="701"/>
      <c r="G8" s="758" t="s">
        <v>194</v>
      </c>
      <c r="H8" s="680"/>
      <c r="I8" s="680"/>
      <c r="J8" s="700"/>
    </row>
    <row r="9" spans="1:10" ht="29.25" customHeight="1" x14ac:dyDescent="0.2">
      <c r="A9" s="727" t="s">
        <v>28</v>
      </c>
      <c r="B9" s="584"/>
      <c r="C9" s="584"/>
      <c r="D9" s="584"/>
      <c r="E9" s="585"/>
      <c r="F9" s="701"/>
      <c r="G9" s="679"/>
      <c r="H9" s="680"/>
      <c r="I9" s="680"/>
      <c r="J9" s="700"/>
    </row>
    <row r="10" spans="1:10" ht="27.75" customHeight="1" x14ac:dyDescent="0.2">
      <c r="A10" s="586" t="s">
        <v>29</v>
      </c>
      <c r="B10" s="587"/>
      <c r="C10" s="587"/>
      <c r="D10" s="680">
        <v>2</v>
      </c>
      <c r="E10" s="700"/>
      <c r="F10" s="701"/>
      <c r="G10" s="679"/>
      <c r="H10" s="680"/>
      <c r="I10" s="680"/>
      <c r="J10" s="700"/>
    </row>
    <row r="11" spans="1:10" ht="25.5" customHeight="1" x14ac:dyDescent="0.2">
      <c r="A11" s="586" t="s">
        <v>7</v>
      </c>
      <c r="B11" s="587"/>
      <c r="C11" s="587"/>
      <c r="D11" s="717">
        <v>40</v>
      </c>
      <c r="E11" s="718"/>
      <c r="F11" s="701"/>
      <c r="G11" s="679" t="s">
        <v>159</v>
      </c>
      <c r="H11" s="680"/>
      <c r="I11" s="680"/>
      <c r="J11" s="700"/>
    </row>
    <row r="12" spans="1:10" ht="39.75" customHeight="1" x14ac:dyDescent="0.2">
      <c r="A12" s="728" t="s">
        <v>30</v>
      </c>
      <c r="B12" s="729"/>
      <c r="C12" s="729"/>
      <c r="D12" s="729"/>
      <c r="E12" s="730"/>
      <c r="F12" s="701"/>
      <c r="G12" s="679"/>
      <c r="H12" s="680"/>
      <c r="I12" s="680"/>
      <c r="J12" s="700"/>
    </row>
    <row r="13" spans="1:10" ht="38.25" customHeight="1" x14ac:dyDescent="0.2">
      <c r="A13" s="586" t="s">
        <v>141</v>
      </c>
      <c r="B13" s="587"/>
      <c r="C13" s="587"/>
      <c r="D13" s="680">
        <f>4*5*4</f>
        <v>80</v>
      </c>
      <c r="E13" s="700"/>
      <c r="F13" s="701"/>
      <c r="G13" s="679" t="s">
        <v>192</v>
      </c>
      <c r="H13" s="680"/>
      <c r="I13" s="680"/>
      <c r="J13" s="700"/>
    </row>
    <row r="14" spans="1:10" ht="132.75" customHeight="1" thickBot="1" x14ac:dyDescent="0.25">
      <c r="A14" s="643" t="s">
        <v>506</v>
      </c>
      <c r="B14" s="644"/>
      <c r="C14" s="644"/>
      <c r="D14" s="644"/>
      <c r="E14" s="645"/>
      <c r="F14" s="701"/>
      <c r="G14" s="755" t="s">
        <v>505</v>
      </c>
      <c r="H14" s="756"/>
      <c r="I14" s="756"/>
      <c r="J14" s="757"/>
    </row>
    <row r="15" spans="1:10" ht="40.5" customHeight="1" thickBot="1" x14ac:dyDescent="0.25">
      <c r="A15" s="676"/>
      <c r="B15" s="677"/>
      <c r="C15" s="677"/>
      <c r="D15" s="677"/>
      <c r="E15" s="677"/>
      <c r="F15" s="677"/>
      <c r="G15" s="677"/>
      <c r="H15" s="677"/>
      <c r="I15" s="677"/>
      <c r="J15" s="678"/>
    </row>
    <row r="16" spans="1:10" ht="63" customHeight="1" thickBot="1" x14ac:dyDescent="0.25">
      <c r="A16" s="591" t="s">
        <v>138</v>
      </c>
      <c r="B16" s="592"/>
      <c r="C16" s="592"/>
      <c r="D16" s="593"/>
      <c r="E16" s="701"/>
      <c r="F16" s="719" t="s">
        <v>163</v>
      </c>
      <c r="G16" s="720"/>
      <c r="H16" s="615"/>
      <c r="I16" s="616"/>
      <c r="J16" s="617"/>
    </row>
    <row r="17" spans="1:62" ht="59.25" customHeight="1" x14ac:dyDescent="0.2">
      <c r="A17" s="45" t="s">
        <v>31</v>
      </c>
      <c r="B17" s="118" t="s">
        <v>135</v>
      </c>
      <c r="C17" s="118" t="s">
        <v>459</v>
      </c>
      <c r="D17" s="119" t="s">
        <v>460</v>
      </c>
      <c r="E17" s="701"/>
      <c r="F17" s="47" t="s">
        <v>25</v>
      </c>
      <c r="G17" s="48" t="s">
        <v>27</v>
      </c>
      <c r="H17" s="615"/>
      <c r="I17" s="616"/>
      <c r="J17" s="617"/>
    </row>
    <row r="18" spans="1:62" x14ac:dyDescent="0.2">
      <c r="A18" s="30" t="s">
        <v>43</v>
      </c>
      <c r="B18" s="352">
        <v>0.2</v>
      </c>
      <c r="C18" s="352">
        <f t="shared" ref="C18:C25" si="0">C$26*B18</f>
        <v>8</v>
      </c>
      <c r="D18" s="99">
        <f>C18*'Referencia de datos'!H29</f>
        <v>256</v>
      </c>
      <c r="E18" s="701"/>
      <c r="F18" s="45" t="s">
        <v>43</v>
      </c>
      <c r="G18" s="337">
        <f>D18/C18</f>
        <v>32</v>
      </c>
      <c r="H18" s="615"/>
      <c r="I18" s="616"/>
      <c r="J18" s="617"/>
    </row>
    <row r="19" spans="1:62" x14ac:dyDescent="0.2">
      <c r="A19" s="30" t="s">
        <v>45</v>
      </c>
      <c r="B19" s="352">
        <v>0.2</v>
      </c>
      <c r="C19" s="352">
        <f t="shared" si="0"/>
        <v>8</v>
      </c>
      <c r="D19" s="99">
        <f>C19*'Referencia de datos'!H30</f>
        <v>200</v>
      </c>
      <c r="E19" s="701"/>
      <c r="F19" s="45" t="s">
        <v>45</v>
      </c>
      <c r="G19" s="117">
        <f>D19/C19</f>
        <v>25</v>
      </c>
      <c r="H19" s="615"/>
      <c r="I19" s="616"/>
      <c r="J19" s="617"/>
    </row>
    <row r="20" spans="1:62" x14ac:dyDescent="0.2">
      <c r="A20" s="30" t="s">
        <v>44</v>
      </c>
      <c r="B20" s="352">
        <v>0.2</v>
      </c>
      <c r="C20" s="352">
        <f t="shared" si="0"/>
        <v>8</v>
      </c>
      <c r="D20" s="99">
        <f>C20*'Referencia de datos'!H31</f>
        <v>256</v>
      </c>
      <c r="E20" s="701"/>
      <c r="F20" s="45" t="s">
        <v>44</v>
      </c>
      <c r="G20" s="117">
        <f t="shared" ref="G20:G25" si="1">D20/C20</f>
        <v>32</v>
      </c>
      <c r="H20" s="615"/>
      <c r="I20" s="616"/>
      <c r="J20" s="617"/>
    </row>
    <row r="21" spans="1:62" x14ac:dyDescent="0.2">
      <c r="A21" s="30" t="s">
        <v>47</v>
      </c>
      <c r="B21" s="352">
        <v>0.08</v>
      </c>
      <c r="C21" s="352">
        <f t="shared" si="0"/>
        <v>3.2</v>
      </c>
      <c r="D21" s="99">
        <f>C21*'Referencia de datos'!H32</f>
        <v>64</v>
      </c>
      <c r="E21" s="701"/>
      <c r="F21" s="45" t="s">
        <v>47</v>
      </c>
      <c r="G21" s="117">
        <f t="shared" si="1"/>
        <v>20</v>
      </c>
      <c r="H21" s="615"/>
      <c r="I21" s="616"/>
      <c r="J21" s="617"/>
    </row>
    <row r="22" spans="1:62" x14ac:dyDescent="0.2">
      <c r="A22" s="30" t="s">
        <v>46</v>
      </c>
      <c r="B22" s="352">
        <v>0.05</v>
      </c>
      <c r="C22" s="352">
        <f t="shared" si="0"/>
        <v>2</v>
      </c>
      <c r="D22" s="99">
        <f>C22*'Referencia de datos'!H33</f>
        <v>62</v>
      </c>
      <c r="E22" s="701"/>
      <c r="F22" s="45" t="s">
        <v>46</v>
      </c>
      <c r="G22" s="117">
        <f t="shared" si="1"/>
        <v>31</v>
      </c>
      <c r="H22" s="615"/>
      <c r="I22" s="616"/>
      <c r="J22" s="617"/>
    </row>
    <row r="23" spans="1:62" x14ac:dyDescent="0.2">
      <c r="A23" s="30" t="s">
        <v>48</v>
      </c>
      <c r="B23" s="352">
        <v>0.1</v>
      </c>
      <c r="C23" s="352">
        <f t="shared" si="0"/>
        <v>4</v>
      </c>
      <c r="D23" s="99">
        <f>C23*'Referencia de datos'!H34</f>
        <v>120</v>
      </c>
      <c r="E23" s="701"/>
      <c r="F23" s="45" t="s">
        <v>48</v>
      </c>
      <c r="G23" s="117">
        <f>D23/C23</f>
        <v>30</v>
      </c>
      <c r="H23" s="615"/>
      <c r="I23" s="616"/>
      <c r="J23" s="617"/>
    </row>
    <row r="24" spans="1:62" x14ac:dyDescent="0.2">
      <c r="A24" s="30" t="s">
        <v>133</v>
      </c>
      <c r="B24" s="352">
        <v>0.05</v>
      </c>
      <c r="C24" s="352">
        <f t="shared" si="0"/>
        <v>2</v>
      </c>
      <c r="D24" s="99">
        <f>C24*'Referencia de datos'!H35</f>
        <v>60</v>
      </c>
      <c r="E24" s="701"/>
      <c r="F24" s="45" t="s">
        <v>133</v>
      </c>
      <c r="G24" s="117">
        <f t="shared" si="1"/>
        <v>30</v>
      </c>
      <c r="H24" s="615"/>
      <c r="I24" s="616"/>
      <c r="J24" s="617"/>
    </row>
    <row r="25" spans="1:62" x14ac:dyDescent="0.2">
      <c r="A25" s="30" t="s">
        <v>134</v>
      </c>
      <c r="B25" s="352">
        <v>0.12</v>
      </c>
      <c r="C25" s="352">
        <f t="shared" si="0"/>
        <v>4.8</v>
      </c>
      <c r="D25" s="99">
        <f>C25*'Referencia de datos'!H36</f>
        <v>144</v>
      </c>
      <c r="E25" s="701"/>
      <c r="F25" s="45" t="s">
        <v>134</v>
      </c>
      <c r="G25" s="117">
        <f t="shared" si="1"/>
        <v>30</v>
      </c>
      <c r="H25" s="615"/>
      <c r="I25" s="616"/>
      <c r="J25" s="617"/>
    </row>
    <row r="26" spans="1:62" ht="13.5" thickBot="1" x14ac:dyDescent="0.25">
      <c r="A26" s="31" t="s">
        <v>26</v>
      </c>
      <c r="B26" s="32">
        <f>SUM(B18:B25)</f>
        <v>1</v>
      </c>
      <c r="C26" s="33">
        <f>D11</f>
        <v>40</v>
      </c>
      <c r="D26" s="115">
        <f>SUM(D18:D25)</f>
        <v>1162</v>
      </c>
      <c r="E26" s="701"/>
      <c r="F26" s="46" t="s">
        <v>26</v>
      </c>
      <c r="G26" s="116">
        <f>SUM(G18:G25)</f>
        <v>230</v>
      </c>
      <c r="H26" s="615"/>
      <c r="I26" s="616"/>
      <c r="J26" s="617"/>
    </row>
    <row r="27" spans="1:62" ht="40.5" customHeight="1" thickBot="1" x14ac:dyDescent="0.25">
      <c r="A27" s="735"/>
      <c r="B27" s="770"/>
      <c r="C27" s="770"/>
      <c r="D27" s="770"/>
      <c r="E27" s="770"/>
      <c r="F27" s="770"/>
      <c r="G27" s="770"/>
      <c r="H27" s="770"/>
      <c r="I27" s="770"/>
      <c r="J27" s="736"/>
    </row>
    <row r="28" spans="1:62" ht="85.5" customHeight="1" thickBot="1" x14ac:dyDescent="0.25">
      <c r="A28" s="345" t="s">
        <v>31</v>
      </c>
      <c r="B28" s="340" t="s">
        <v>32</v>
      </c>
      <c r="C28" s="341" t="s">
        <v>154</v>
      </c>
      <c r="D28" s="341" t="s">
        <v>33</v>
      </c>
      <c r="E28" s="341" t="s">
        <v>34</v>
      </c>
      <c r="F28" s="341" t="s">
        <v>157</v>
      </c>
      <c r="G28" s="341" t="s">
        <v>155</v>
      </c>
      <c r="H28" s="341" t="s">
        <v>156</v>
      </c>
      <c r="I28" s="341" t="s">
        <v>35</v>
      </c>
      <c r="J28" s="342" t="s">
        <v>124</v>
      </c>
      <c r="K28" s="54"/>
      <c r="L28" s="54"/>
      <c r="M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row>
    <row r="29" spans="1:62" x14ac:dyDescent="0.2">
      <c r="A29" s="106" t="s">
        <v>43</v>
      </c>
      <c r="B29" s="108">
        <f>'Calculo de los desperdicios'!B15</f>
        <v>14</v>
      </c>
      <c r="C29" s="55">
        <f t="shared" ref="C29:C36" si="2">(100-D29*100/B29)/100</f>
        <v>0.2857142857142857</v>
      </c>
      <c r="D29" s="44">
        <v>10</v>
      </c>
      <c r="E29" s="336">
        <v>6</v>
      </c>
      <c r="F29" s="57">
        <f>H29*(1+G29)</f>
        <v>32.64</v>
      </c>
      <c r="G29" s="128">
        <v>0.02</v>
      </c>
      <c r="H29" s="112">
        <v>32</v>
      </c>
      <c r="I29" s="336">
        <v>4</v>
      </c>
      <c r="J29" s="339">
        <v>0</v>
      </c>
      <c r="K29" s="54"/>
      <c r="L29" s="54"/>
      <c r="M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row>
    <row r="30" spans="1:62" x14ac:dyDescent="0.2">
      <c r="A30" s="106" t="s">
        <v>45</v>
      </c>
      <c r="B30" s="108">
        <f>+'Calculo de los desperdicios'!B23</f>
        <v>11.764705882352942</v>
      </c>
      <c r="C30" s="55">
        <f t="shared" si="2"/>
        <v>0.15</v>
      </c>
      <c r="D30" s="44">
        <v>10</v>
      </c>
      <c r="E30" s="336">
        <v>6</v>
      </c>
      <c r="F30" s="57">
        <f t="shared" ref="F30:F36" si="3">H30*(1+G30)</f>
        <v>25.5</v>
      </c>
      <c r="G30" s="129">
        <v>0.02</v>
      </c>
      <c r="H30" s="112">
        <v>25</v>
      </c>
      <c r="I30" s="336">
        <v>3.5</v>
      </c>
      <c r="J30" s="339">
        <v>0</v>
      </c>
      <c r="K30" s="54"/>
      <c r="L30" s="54"/>
      <c r="M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row>
    <row r="31" spans="1:62" x14ac:dyDescent="0.2">
      <c r="A31" s="106" t="s">
        <v>44</v>
      </c>
      <c r="B31" s="109">
        <f>'Calculo de los desperdicios'!B8</f>
        <v>14</v>
      </c>
      <c r="C31" s="82">
        <f t="shared" si="2"/>
        <v>0.2857142857142857</v>
      </c>
      <c r="D31" s="44">
        <v>10</v>
      </c>
      <c r="E31" s="336">
        <v>6</v>
      </c>
      <c r="F31" s="57">
        <f t="shared" si="3"/>
        <v>32.64</v>
      </c>
      <c r="G31" s="129">
        <v>0.02</v>
      </c>
      <c r="H31" s="113">
        <v>32</v>
      </c>
      <c r="I31" s="336">
        <v>3.5</v>
      </c>
      <c r="J31" s="339">
        <v>0</v>
      </c>
      <c r="K31" s="54"/>
      <c r="L31" s="54"/>
      <c r="M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row>
    <row r="32" spans="1:62" x14ac:dyDescent="0.2">
      <c r="A32" s="106" t="s">
        <v>47</v>
      </c>
      <c r="B32" s="56">
        <f>'Calculo de los desperdicios'!B40</f>
        <v>11</v>
      </c>
      <c r="C32" s="82">
        <f t="shared" si="2"/>
        <v>9.0909090909090939E-2</v>
      </c>
      <c r="D32" s="44">
        <v>10</v>
      </c>
      <c r="E32" s="336">
        <v>6</v>
      </c>
      <c r="F32" s="57">
        <f t="shared" si="3"/>
        <v>20.399999999999999</v>
      </c>
      <c r="G32" s="129">
        <v>0.02</v>
      </c>
      <c r="H32" s="113">
        <v>20</v>
      </c>
      <c r="I32" s="336">
        <v>5</v>
      </c>
      <c r="J32" s="339">
        <v>400</v>
      </c>
      <c r="K32" s="54"/>
      <c r="L32" s="54"/>
      <c r="M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row>
    <row r="33" spans="1:63" x14ac:dyDescent="0.2">
      <c r="A33" s="106" t="s">
        <v>46</v>
      </c>
      <c r="B33" s="56">
        <v>10</v>
      </c>
      <c r="C33" s="82">
        <f t="shared" si="2"/>
        <v>0</v>
      </c>
      <c r="D33" s="44">
        <v>10</v>
      </c>
      <c r="E33" s="336">
        <v>7</v>
      </c>
      <c r="F33" s="57">
        <f t="shared" si="3"/>
        <v>31.62</v>
      </c>
      <c r="G33" s="129">
        <v>0.02</v>
      </c>
      <c r="H33" s="113">
        <v>31</v>
      </c>
      <c r="I33" s="336">
        <v>3</v>
      </c>
      <c r="J33" s="339">
        <v>900</v>
      </c>
      <c r="K33" s="54"/>
      <c r="L33" s="54"/>
      <c r="M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row>
    <row r="34" spans="1:63" x14ac:dyDescent="0.2">
      <c r="A34" s="106" t="s">
        <v>48</v>
      </c>
      <c r="B34" s="56">
        <v>10</v>
      </c>
      <c r="C34" s="82">
        <f t="shared" si="2"/>
        <v>0</v>
      </c>
      <c r="D34" s="44">
        <v>10</v>
      </c>
      <c r="E34" s="336">
        <v>6</v>
      </c>
      <c r="F34" s="57">
        <f t="shared" si="3"/>
        <v>30.6</v>
      </c>
      <c r="G34" s="129">
        <v>0.02</v>
      </c>
      <c r="H34" s="113">
        <v>30</v>
      </c>
      <c r="I34" s="336">
        <v>3.5</v>
      </c>
      <c r="J34" s="339">
        <v>180</v>
      </c>
      <c r="K34" s="54"/>
      <c r="L34" s="54"/>
      <c r="M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row>
    <row r="35" spans="1:63" x14ac:dyDescent="0.2">
      <c r="A35" s="106" t="s">
        <v>49</v>
      </c>
      <c r="B35" s="56">
        <v>10</v>
      </c>
      <c r="C35" s="82">
        <f t="shared" si="2"/>
        <v>0</v>
      </c>
      <c r="D35" s="44">
        <v>10</v>
      </c>
      <c r="E35" s="336">
        <v>6</v>
      </c>
      <c r="F35" s="57">
        <f t="shared" si="3"/>
        <v>30.6</v>
      </c>
      <c r="G35" s="129">
        <v>0.02</v>
      </c>
      <c r="H35" s="113">
        <v>30</v>
      </c>
      <c r="I35" s="336">
        <v>4</v>
      </c>
      <c r="J35" s="83">
        <v>1000</v>
      </c>
      <c r="K35" s="54"/>
      <c r="L35" s="54"/>
      <c r="M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row>
    <row r="36" spans="1:63" ht="13.5" thickBot="1" x14ac:dyDescent="0.25">
      <c r="A36" s="107" t="s">
        <v>134</v>
      </c>
      <c r="B36" s="110">
        <f>'Calculo de los desperdicios'!B30</f>
        <v>13</v>
      </c>
      <c r="C36" s="58">
        <f t="shared" si="2"/>
        <v>0.23076923076923081</v>
      </c>
      <c r="D36" s="84">
        <v>10</v>
      </c>
      <c r="E36" s="85">
        <v>7.5</v>
      </c>
      <c r="F36" s="111">
        <f t="shared" si="3"/>
        <v>30.6</v>
      </c>
      <c r="G36" s="130">
        <v>0.02</v>
      </c>
      <c r="H36" s="114">
        <v>30</v>
      </c>
      <c r="I36" s="85">
        <v>4</v>
      </c>
      <c r="J36" s="86">
        <v>0</v>
      </c>
      <c r="K36" s="54"/>
      <c r="L36" s="54"/>
      <c r="M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row>
    <row r="37" spans="1:63" ht="40.5" customHeight="1" thickBot="1" x14ac:dyDescent="0.25">
      <c r="A37" s="771"/>
      <c r="B37" s="772"/>
      <c r="C37" s="772"/>
      <c r="D37" s="772"/>
      <c r="E37" s="772"/>
      <c r="F37" s="772"/>
      <c r="G37" s="772"/>
      <c r="H37" s="772"/>
      <c r="I37" s="772"/>
      <c r="J37" s="773"/>
      <c r="K37" s="54"/>
      <c r="L37" s="54"/>
      <c r="M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row>
    <row r="38" spans="1:63" ht="26.25" customHeight="1" thickBot="1" x14ac:dyDescent="0.25">
      <c r="A38" s="731" t="s">
        <v>36</v>
      </c>
      <c r="B38" s="732"/>
      <c r="C38" s="127">
        <v>83</v>
      </c>
      <c r="D38" s="774"/>
      <c r="E38" s="775"/>
      <c r="F38" s="775"/>
      <c r="G38" s="775"/>
      <c r="H38" s="775"/>
      <c r="I38" s="775"/>
      <c r="J38" s="776"/>
      <c r="K38" s="54"/>
      <c r="L38" s="54"/>
      <c r="M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row>
    <row r="39" spans="1:63" ht="26.25" customHeight="1" thickBot="1" x14ac:dyDescent="0.25">
      <c r="A39" s="615"/>
      <c r="B39" s="616"/>
      <c r="C39" s="616"/>
      <c r="D39" s="616"/>
      <c r="E39" s="616"/>
      <c r="F39" s="616"/>
      <c r="G39" s="616"/>
      <c r="H39" s="616"/>
      <c r="I39" s="616"/>
      <c r="J39" s="617"/>
      <c r="K39" s="54"/>
      <c r="L39" s="54"/>
      <c r="M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row>
    <row r="40" spans="1:63" ht="26.25" customHeight="1" thickBot="1" x14ac:dyDescent="0.25">
      <c r="A40" s="703" t="s">
        <v>50</v>
      </c>
      <c r="B40" s="704"/>
      <c r="C40" s="704"/>
      <c r="D40" s="704"/>
      <c r="E40" s="705"/>
      <c r="F40" s="677"/>
      <c r="G40" s="739" t="s">
        <v>195</v>
      </c>
      <c r="H40" s="740"/>
      <c r="I40" s="740"/>
      <c r="J40" s="741"/>
      <c r="K40" s="54"/>
      <c r="L40" s="54"/>
      <c r="M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row>
    <row r="41" spans="1:63" ht="38.25" customHeight="1" x14ac:dyDescent="0.2">
      <c r="A41" s="142" t="s">
        <v>31</v>
      </c>
      <c r="B41" s="706" t="s">
        <v>51</v>
      </c>
      <c r="C41" s="706"/>
      <c r="D41" s="706"/>
      <c r="E41" s="707"/>
      <c r="F41" s="677"/>
      <c r="G41" s="742" t="s">
        <v>196</v>
      </c>
      <c r="H41" s="743"/>
      <c r="I41" s="743"/>
      <c r="J41" s="744"/>
      <c r="K41" s="54"/>
      <c r="L41" s="54"/>
      <c r="M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row>
    <row r="42" spans="1:63" ht="26.25" customHeight="1" x14ac:dyDescent="0.2">
      <c r="A42" s="133" t="s">
        <v>43</v>
      </c>
      <c r="B42" s="680" t="s">
        <v>52</v>
      </c>
      <c r="C42" s="680"/>
      <c r="D42" s="680"/>
      <c r="E42" s="700"/>
      <c r="F42" s="677"/>
      <c r="G42" s="745"/>
      <c r="H42" s="746"/>
      <c r="I42" s="746"/>
      <c r="J42" s="747"/>
      <c r="K42" s="54"/>
      <c r="L42" s="54"/>
      <c r="M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row>
    <row r="43" spans="1:63" ht="26.25" customHeight="1" x14ac:dyDescent="0.2">
      <c r="A43" s="133" t="s">
        <v>45</v>
      </c>
      <c r="B43" s="680" t="s">
        <v>52</v>
      </c>
      <c r="C43" s="680"/>
      <c r="D43" s="680"/>
      <c r="E43" s="700"/>
      <c r="F43" s="677"/>
      <c r="G43" s="745"/>
      <c r="H43" s="746"/>
      <c r="I43" s="746"/>
      <c r="J43" s="747"/>
      <c r="K43" s="54"/>
      <c r="L43" s="54"/>
      <c r="M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row>
    <row r="44" spans="1:63" ht="25.5" customHeight="1" thickBot="1" x14ac:dyDescent="0.25">
      <c r="A44" s="133" t="s">
        <v>44</v>
      </c>
      <c r="B44" s="680" t="s">
        <v>52</v>
      </c>
      <c r="C44" s="680"/>
      <c r="D44" s="680"/>
      <c r="E44" s="700"/>
      <c r="F44" s="677"/>
      <c r="G44" s="748"/>
      <c r="H44" s="749"/>
      <c r="I44" s="749"/>
      <c r="J44" s="750"/>
      <c r="K44" s="54"/>
      <c r="L44" s="54"/>
      <c r="M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row>
    <row r="45" spans="1:63" ht="26.25" customHeight="1" thickBot="1" x14ac:dyDescent="0.25">
      <c r="A45" s="133" t="s">
        <v>47</v>
      </c>
      <c r="B45" s="680" t="s">
        <v>54</v>
      </c>
      <c r="C45" s="680"/>
      <c r="D45" s="680"/>
      <c r="E45" s="700"/>
      <c r="F45" s="677"/>
      <c r="G45" s="633"/>
      <c r="H45" s="633"/>
      <c r="I45" s="633"/>
      <c r="J45" s="634"/>
      <c r="K45" s="54"/>
      <c r="L45" s="54"/>
      <c r="M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row>
    <row r="46" spans="1:63" ht="26.25" customHeight="1" thickBot="1" x14ac:dyDescent="0.25">
      <c r="A46" s="133" t="s">
        <v>46</v>
      </c>
      <c r="B46" s="680" t="s">
        <v>54</v>
      </c>
      <c r="C46" s="680"/>
      <c r="D46" s="680"/>
      <c r="E46" s="700"/>
      <c r="F46" s="677"/>
      <c r="G46" s="635" t="s">
        <v>197</v>
      </c>
      <c r="H46" s="636"/>
      <c r="I46" s="637"/>
      <c r="J46" s="638"/>
      <c r="K46" s="54"/>
      <c r="L46" s="54"/>
      <c r="M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row>
    <row r="47" spans="1:63" ht="34.5" customHeight="1" x14ac:dyDescent="0.2">
      <c r="A47" s="133" t="s">
        <v>48</v>
      </c>
      <c r="B47" s="680" t="s">
        <v>54</v>
      </c>
      <c r="C47" s="680"/>
      <c r="D47" s="680"/>
      <c r="E47" s="700"/>
      <c r="F47" s="677"/>
      <c r="G47" s="239" t="s">
        <v>199</v>
      </c>
      <c r="H47" s="733"/>
      <c r="I47" s="245" t="s">
        <v>119</v>
      </c>
      <c r="J47" s="246" t="s">
        <v>120</v>
      </c>
      <c r="K47" s="54"/>
      <c r="L47" s="54"/>
      <c r="M47" s="54"/>
      <c r="N47" s="5"/>
      <c r="O47"/>
      <c r="P47" s="2"/>
      <c r="Q47"/>
      <c r="R47" s="2"/>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row>
    <row r="48" spans="1:63" ht="42" customHeight="1" thickBot="1" x14ac:dyDescent="0.25">
      <c r="A48" s="133" t="s">
        <v>49</v>
      </c>
      <c r="B48" s="646" t="s">
        <v>123</v>
      </c>
      <c r="C48" s="646"/>
      <c r="D48" s="646"/>
      <c r="E48" s="702"/>
      <c r="F48" s="677"/>
      <c r="G48" s="240" t="s">
        <v>198</v>
      </c>
      <c r="H48" s="734"/>
      <c r="I48" s="335">
        <v>50</v>
      </c>
      <c r="J48" s="339">
        <v>2500</v>
      </c>
      <c r="K48" s="54"/>
      <c r="L48" s="54"/>
      <c r="M48" s="54"/>
      <c r="N48" s="5"/>
      <c r="O48"/>
      <c r="P48" s="2"/>
      <c r="Q48"/>
      <c r="R48" s="2"/>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row>
    <row r="49" spans="1:63" ht="26.25" customHeight="1" thickBot="1" x14ac:dyDescent="0.25">
      <c r="A49" s="247" t="s">
        <v>134</v>
      </c>
      <c r="B49" s="756" t="s">
        <v>53</v>
      </c>
      <c r="C49" s="756"/>
      <c r="D49" s="756"/>
      <c r="E49" s="757"/>
      <c r="F49" s="677"/>
      <c r="G49" s="735"/>
      <c r="H49" s="736"/>
      <c r="I49" s="331">
        <v>1</v>
      </c>
      <c r="J49" s="65">
        <f>I49*J48/I48</f>
        <v>50</v>
      </c>
      <c r="K49" s="54"/>
      <c r="L49" s="54"/>
      <c r="M49" s="54"/>
      <c r="N49" s="5"/>
      <c r="O49"/>
      <c r="P49" s="2"/>
      <c r="Q49"/>
      <c r="R49" s="2"/>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row>
    <row r="50" spans="1:63" ht="26.25" customHeight="1" x14ac:dyDescent="0.2">
      <c r="A50" s="639"/>
      <c r="B50" s="640"/>
      <c r="C50" s="640"/>
      <c r="D50" s="640"/>
      <c r="E50" s="640"/>
      <c r="F50" s="677"/>
      <c r="G50" s="241" t="s">
        <v>121</v>
      </c>
      <c r="H50" s="242">
        <f>J49</f>
        <v>50</v>
      </c>
      <c r="I50" s="737"/>
      <c r="J50" s="738"/>
      <c r="K50" s="54"/>
      <c r="L50" s="54"/>
      <c r="M50" s="54"/>
      <c r="N50" s="5"/>
      <c r="O50"/>
      <c r="P50" s="2"/>
      <c r="Q50"/>
      <c r="R50" s="2"/>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row>
    <row r="51" spans="1:63" ht="30.75" customHeight="1" thickBot="1" x14ac:dyDescent="0.25">
      <c r="A51" s="641"/>
      <c r="B51" s="642"/>
      <c r="C51" s="642"/>
      <c r="D51" s="642"/>
      <c r="E51" s="642"/>
      <c r="F51" s="677"/>
      <c r="G51" s="243" t="s">
        <v>118</v>
      </c>
      <c r="H51" s="244">
        <v>950</v>
      </c>
      <c r="I51" s="676"/>
      <c r="J51" s="678"/>
      <c r="K51" s="54"/>
      <c r="L51" s="54"/>
      <c r="M51" s="54"/>
      <c r="N51" s="5"/>
      <c r="O51"/>
      <c r="P51" s="2"/>
      <c r="Q51"/>
      <c r="R51" s="2"/>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row>
    <row r="52" spans="1:63" ht="47.25" customHeight="1" thickBot="1" x14ac:dyDescent="0.25">
      <c r="A52" s="641"/>
      <c r="B52" s="642"/>
      <c r="C52" s="642"/>
      <c r="D52" s="642"/>
      <c r="E52" s="642"/>
      <c r="F52" s="677"/>
      <c r="G52" s="237" t="s">
        <v>122</v>
      </c>
      <c r="H52" s="238">
        <f>H50+H51</f>
        <v>1000</v>
      </c>
      <c r="I52" s="735"/>
      <c r="J52" s="736"/>
      <c r="K52" s="54"/>
      <c r="L52" s="54"/>
      <c r="M52" s="54"/>
      <c r="N52" s="5"/>
      <c r="O52"/>
      <c r="P52" s="2"/>
      <c r="Q52"/>
      <c r="R52" s="2"/>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row>
    <row r="53" spans="1:63" ht="39.75" customHeight="1" thickBot="1" x14ac:dyDescent="0.25">
      <c r="A53" s="641"/>
      <c r="B53" s="642"/>
      <c r="C53" s="642"/>
      <c r="D53" s="642"/>
      <c r="E53" s="642"/>
      <c r="F53" s="642"/>
      <c r="G53" s="642"/>
      <c r="H53" s="642"/>
      <c r="I53" s="642"/>
      <c r="J53" s="651"/>
      <c r="K53" s="54"/>
      <c r="L53" s="54"/>
      <c r="M53" s="54"/>
      <c r="N53" s="5"/>
      <c r="O53"/>
      <c r="P53" s="2"/>
      <c r="Q53"/>
      <c r="R53" s="2"/>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row>
    <row r="54" spans="1:63" ht="40.5" customHeight="1" thickBot="1" x14ac:dyDescent="0.25">
      <c r="A54" s="557" t="s">
        <v>300</v>
      </c>
      <c r="B54" s="594"/>
      <c r="C54" s="594"/>
      <c r="D54" s="594"/>
      <c r="E54" s="594"/>
      <c r="F54" s="594"/>
      <c r="G54" s="594"/>
      <c r="H54" s="594"/>
      <c r="I54" s="594"/>
      <c r="J54" s="559"/>
      <c r="K54" s="54"/>
      <c r="L54" s="54"/>
      <c r="M54" s="54"/>
      <c r="N54" s="5"/>
      <c r="O54"/>
      <c r="P54" s="2"/>
      <c r="Q54"/>
      <c r="R54" s="2"/>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row>
    <row r="55" spans="1:63" ht="26.25" customHeight="1" thickBot="1" x14ac:dyDescent="0.25">
      <c r="A55" s="652"/>
      <c r="B55" s="653"/>
      <c r="C55" s="653"/>
      <c r="D55" s="653"/>
      <c r="E55" s="653"/>
      <c r="F55" s="653"/>
      <c r="G55" s="653"/>
      <c r="H55" s="653"/>
      <c r="I55" s="653"/>
      <c r="J55" s="654"/>
      <c r="K55" s="54"/>
      <c r="L55" s="54"/>
      <c r="M55" s="54"/>
      <c r="N55" s="5"/>
      <c r="O55"/>
      <c r="P55" s="2"/>
      <c r="Q55"/>
      <c r="R55" s="2"/>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row>
    <row r="56" spans="1:63" ht="25.5" customHeight="1" thickBot="1" x14ac:dyDescent="0.25">
      <c r="A56" s="358" t="s">
        <v>325</v>
      </c>
      <c r="B56" s="374">
        <v>365</v>
      </c>
      <c r="C56" s="673"/>
      <c r="D56" s="673"/>
      <c r="E56" s="670" t="s">
        <v>302</v>
      </c>
      <c r="F56" s="671"/>
      <c r="G56" s="671"/>
      <c r="H56" s="671"/>
      <c r="I56" s="672"/>
      <c r="J56" s="674"/>
      <c r="K56" s="54"/>
      <c r="L56" s="54"/>
      <c r="M56" s="54"/>
      <c r="N56" s="5"/>
      <c r="O56"/>
      <c r="P56" s="2"/>
      <c r="Q56"/>
      <c r="R56" s="2"/>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row>
    <row r="57" spans="1:63" ht="36.75" customHeight="1" x14ac:dyDescent="0.2">
      <c r="A57" s="346" t="s">
        <v>326</v>
      </c>
      <c r="B57" s="97">
        <v>105</v>
      </c>
      <c r="C57" s="673"/>
      <c r="D57" s="673"/>
      <c r="E57" s="365" t="s">
        <v>303</v>
      </c>
      <c r="F57" s="366" t="s">
        <v>304</v>
      </c>
      <c r="G57" s="366" t="s">
        <v>305</v>
      </c>
      <c r="H57" s="366" t="s">
        <v>306</v>
      </c>
      <c r="I57" s="367" t="s">
        <v>116</v>
      </c>
      <c r="J57" s="675"/>
      <c r="K57" s="54"/>
      <c r="L57" s="54"/>
      <c r="M57" s="54"/>
      <c r="N57" s="5"/>
      <c r="O57"/>
      <c r="P57" s="2"/>
      <c r="Q57"/>
      <c r="R57" s="2"/>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row>
    <row r="58" spans="1:63" ht="30.75" customHeight="1" x14ac:dyDescent="0.2">
      <c r="A58" s="362" t="s">
        <v>327</v>
      </c>
      <c r="B58" s="375">
        <f>+B56-B57</f>
        <v>260</v>
      </c>
      <c r="C58" s="673"/>
      <c r="D58" s="673"/>
      <c r="E58" s="333" t="s">
        <v>323</v>
      </c>
      <c r="F58" s="360">
        <v>224</v>
      </c>
      <c r="G58" s="360">
        <v>14</v>
      </c>
      <c r="H58" s="372">
        <f>G58/F58</f>
        <v>6.25E-2</v>
      </c>
      <c r="I58" s="377">
        <f>H58</f>
        <v>6.25E-2</v>
      </c>
      <c r="J58" s="675"/>
      <c r="K58" s="54"/>
      <c r="L58" s="54"/>
      <c r="M58" s="54"/>
      <c r="N58" s="5"/>
      <c r="O58"/>
      <c r="P58" s="2"/>
      <c r="Q58"/>
      <c r="R58" s="2"/>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row>
    <row r="59" spans="1:63" ht="39" customHeight="1" x14ac:dyDescent="0.2">
      <c r="A59" s="657"/>
      <c r="B59" s="658"/>
      <c r="C59" s="673"/>
      <c r="D59" s="673"/>
      <c r="E59" s="333" t="s">
        <v>322</v>
      </c>
      <c r="F59" s="360">
        <v>224</v>
      </c>
      <c r="G59" s="360">
        <v>7</v>
      </c>
      <c r="H59" s="372">
        <f>G59/F59</f>
        <v>3.125E-2</v>
      </c>
      <c r="I59" s="377">
        <f>H59</f>
        <v>3.125E-2</v>
      </c>
      <c r="J59" s="675"/>
      <c r="K59" s="54"/>
      <c r="L59" s="54"/>
      <c r="M59" s="54"/>
      <c r="N59" s="5"/>
      <c r="O59"/>
      <c r="P59" s="2"/>
      <c r="Q59"/>
      <c r="R59" s="2"/>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row>
    <row r="60" spans="1:63" ht="39.75" customHeight="1" x14ac:dyDescent="0.2">
      <c r="A60" s="333" t="s">
        <v>323</v>
      </c>
      <c r="B60" s="347">
        <v>14</v>
      </c>
      <c r="C60" s="673"/>
      <c r="D60" s="673"/>
      <c r="E60" s="333" t="s">
        <v>324</v>
      </c>
      <c r="F60" s="360">
        <v>224</v>
      </c>
      <c r="G60" s="360">
        <v>15</v>
      </c>
      <c r="H60" s="372">
        <f>G60/F60</f>
        <v>6.6964285714285712E-2</v>
      </c>
      <c r="I60" s="377">
        <f>H60</f>
        <v>6.6964285714285712E-2</v>
      </c>
      <c r="J60" s="675"/>
      <c r="K60" s="54"/>
      <c r="L60" s="54"/>
      <c r="M60" s="54"/>
      <c r="N60" s="5"/>
      <c r="O60"/>
      <c r="P60" s="2"/>
      <c r="Q60"/>
      <c r="R60" s="2"/>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row>
    <row r="61" spans="1:63" ht="38.25" customHeight="1" x14ac:dyDescent="0.2">
      <c r="A61" s="333" t="s">
        <v>322</v>
      </c>
      <c r="B61" s="347">
        <v>7</v>
      </c>
      <c r="C61" s="673"/>
      <c r="D61" s="673"/>
      <c r="E61" s="335" t="s">
        <v>308</v>
      </c>
      <c r="F61" s="361">
        <v>8.3333333333333329E-2</v>
      </c>
      <c r="G61" s="360">
        <v>30</v>
      </c>
      <c r="H61" s="372">
        <f>F61</f>
        <v>8.3333333333333329E-2</v>
      </c>
      <c r="I61" s="377">
        <f>H61</f>
        <v>8.3333333333333329E-2</v>
      </c>
      <c r="J61" s="675"/>
      <c r="K61" s="54"/>
      <c r="L61" s="54"/>
      <c r="M61" s="54"/>
      <c r="N61" s="5"/>
      <c r="O61"/>
      <c r="P61" s="2"/>
      <c r="Q61"/>
      <c r="R61" s="2"/>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row>
    <row r="62" spans="1:63" ht="27.75" customHeight="1" thickBot="1" x14ac:dyDescent="0.25">
      <c r="A62" s="363" t="s">
        <v>324</v>
      </c>
      <c r="B62" s="376">
        <v>15</v>
      </c>
      <c r="C62" s="673"/>
      <c r="D62" s="673"/>
      <c r="E62" s="368" t="s">
        <v>26</v>
      </c>
      <c r="F62" s="369"/>
      <c r="G62" s="369"/>
      <c r="H62" s="373">
        <f>SUM(H58:H61)</f>
        <v>0.24404761904761901</v>
      </c>
      <c r="I62" s="378">
        <f>H62</f>
        <v>0.24404761904761901</v>
      </c>
      <c r="J62" s="675"/>
      <c r="K62" s="54"/>
      <c r="L62" s="54"/>
      <c r="M62" s="54"/>
      <c r="N62" s="5"/>
      <c r="O62"/>
      <c r="P62" s="2"/>
      <c r="Q62"/>
      <c r="R62" s="2"/>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row>
    <row r="63" spans="1:63" ht="21" customHeight="1" thickBot="1" x14ac:dyDescent="0.25">
      <c r="A63" s="364" t="s">
        <v>328</v>
      </c>
      <c r="B63" s="379">
        <f>B58-B60-B61-B62</f>
        <v>224</v>
      </c>
      <c r="C63" s="673"/>
      <c r="D63" s="673"/>
      <c r="E63" s="653"/>
      <c r="F63" s="653"/>
      <c r="G63" s="653"/>
      <c r="H63" s="653"/>
      <c r="I63" s="653"/>
      <c r="J63" s="675"/>
      <c r="K63" s="54"/>
      <c r="L63" s="54"/>
      <c r="M63" s="54"/>
      <c r="N63" s="5"/>
      <c r="O63"/>
      <c r="P63" s="2"/>
      <c r="Q63"/>
      <c r="R63" s="2"/>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row>
    <row r="64" spans="1:63" ht="36.75" customHeight="1" thickBot="1" x14ac:dyDescent="0.25">
      <c r="A64" s="676"/>
      <c r="B64" s="677"/>
      <c r="C64" s="677"/>
      <c r="D64" s="677"/>
      <c r="E64" s="677"/>
      <c r="F64" s="677"/>
      <c r="G64" s="677"/>
      <c r="H64" s="677"/>
      <c r="I64" s="677"/>
      <c r="J64" s="678"/>
      <c r="K64" s="54"/>
      <c r="L64" s="54"/>
      <c r="M64" s="54"/>
      <c r="N64" s="5"/>
      <c r="O64"/>
      <c r="P64" s="2"/>
      <c r="Q64"/>
      <c r="R64" s="2"/>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row>
    <row r="65" spans="1:63" ht="25.5" customHeight="1" thickBot="1" x14ac:dyDescent="0.25">
      <c r="A65" s="682" t="s">
        <v>309</v>
      </c>
      <c r="B65" s="683"/>
      <c r="C65" s="683"/>
      <c r="D65" s="683"/>
      <c r="E65" s="683"/>
      <c r="F65" s="683"/>
      <c r="G65" s="683"/>
      <c r="H65" s="683"/>
      <c r="I65" s="684"/>
      <c r="J65" s="685"/>
      <c r="K65" s="54"/>
      <c r="L65" s="54"/>
      <c r="M65" s="54"/>
      <c r="N65" s="5"/>
      <c r="O65"/>
      <c r="P65" s="2"/>
      <c r="Q65"/>
      <c r="R65" s="2"/>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row>
    <row r="66" spans="1:63" ht="30.75" customHeight="1" x14ac:dyDescent="0.2">
      <c r="A66" s="365" t="s">
        <v>303</v>
      </c>
      <c r="B66" s="366"/>
      <c r="C66" s="366" t="s">
        <v>310</v>
      </c>
      <c r="D66" s="366" t="s">
        <v>311</v>
      </c>
      <c r="E66" s="366" t="s">
        <v>312</v>
      </c>
      <c r="F66" s="366" t="s">
        <v>307</v>
      </c>
      <c r="G66" s="366" t="s">
        <v>313</v>
      </c>
      <c r="H66" s="366" t="s">
        <v>26</v>
      </c>
      <c r="I66" s="370" t="s">
        <v>329</v>
      </c>
      <c r="J66" s="685"/>
      <c r="K66" s="54"/>
      <c r="L66" s="54"/>
      <c r="M66" s="54"/>
      <c r="N66" s="5"/>
      <c r="O66"/>
      <c r="P66" s="2"/>
      <c r="Q66"/>
      <c r="R66" s="2"/>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row>
    <row r="67" spans="1:63" ht="15" customHeight="1" x14ac:dyDescent="0.2">
      <c r="A67" s="335" t="s">
        <v>314</v>
      </c>
      <c r="B67" s="359">
        <v>100</v>
      </c>
      <c r="C67" s="351"/>
      <c r="D67" s="351">
        <f>H61</f>
        <v>8.3333333333333329E-2</v>
      </c>
      <c r="E67" s="351">
        <f>H59</f>
        <v>3.125E-2</v>
      </c>
      <c r="F67" s="351">
        <f>H60</f>
        <v>6.6964285714285712E-2</v>
      </c>
      <c r="G67" s="351">
        <f>H58</f>
        <v>6.25E-2</v>
      </c>
      <c r="H67" s="351">
        <f>SUM(C67:G67)</f>
        <v>0.24404761904761904</v>
      </c>
      <c r="I67" s="380">
        <f>H67</f>
        <v>0.24404761904761904</v>
      </c>
      <c r="J67" s="685"/>
      <c r="K67" s="54"/>
      <c r="L67" s="54"/>
      <c r="M67" s="54"/>
      <c r="N67" s="5"/>
      <c r="O67"/>
      <c r="P67" s="2"/>
      <c r="Q67"/>
      <c r="R67" s="2"/>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row>
    <row r="68" spans="1:63" ht="26.25" customHeight="1" x14ac:dyDescent="0.2">
      <c r="A68" s="335" t="s">
        <v>315</v>
      </c>
      <c r="B68" s="359"/>
      <c r="C68" s="351">
        <v>0.33</v>
      </c>
      <c r="D68" s="351">
        <f>D67*C68</f>
        <v>2.75E-2</v>
      </c>
      <c r="E68" s="351">
        <f>E67*$C68</f>
        <v>1.03125E-2</v>
      </c>
      <c r="F68" s="351">
        <f>F67*$C68</f>
        <v>2.2098214285714287E-2</v>
      </c>
      <c r="G68" s="351">
        <f>G67*$C68</f>
        <v>2.0625000000000001E-2</v>
      </c>
      <c r="H68" s="351">
        <f>SUM(C68:G68)</f>
        <v>0.41053571428571434</v>
      </c>
      <c r="I68" s="380">
        <f>H68</f>
        <v>0.41053571428571434</v>
      </c>
      <c r="J68" s="685"/>
      <c r="K68" s="54"/>
      <c r="L68" s="54"/>
      <c r="M68" s="54"/>
      <c r="N68" s="5"/>
      <c r="O68"/>
      <c r="P68" s="2"/>
      <c r="Q68"/>
      <c r="R68" s="2"/>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row>
    <row r="69" spans="1:63" ht="20.25" customHeight="1" x14ac:dyDescent="0.2">
      <c r="A69" s="335" t="s">
        <v>316</v>
      </c>
      <c r="B69" s="359"/>
      <c r="C69" s="351"/>
      <c r="D69" s="351"/>
      <c r="E69" s="351">
        <f>E67*$D71</f>
        <v>3.4635416666666664E-3</v>
      </c>
      <c r="F69" s="351">
        <f>F67*$D71</f>
        <v>7.4218749999999997E-3</v>
      </c>
      <c r="G69" s="351">
        <f>G67*$D71</f>
        <v>6.9270833333333328E-3</v>
      </c>
      <c r="H69" s="351">
        <f>SUM(C69:G69)</f>
        <v>1.7812499999999998E-2</v>
      </c>
      <c r="I69" s="380">
        <f>H69</f>
        <v>1.7812499999999998E-2</v>
      </c>
      <c r="J69" s="685"/>
      <c r="K69" s="54"/>
      <c r="L69" s="54"/>
      <c r="M69" s="54"/>
      <c r="N69" s="5"/>
      <c r="O69"/>
      <c r="P69" s="2"/>
      <c r="Q69"/>
      <c r="R69" s="2"/>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row>
    <row r="70" spans="1:63" ht="15" customHeight="1" thickBot="1" x14ac:dyDescent="0.25">
      <c r="A70" s="679"/>
      <c r="B70" s="680"/>
      <c r="C70" s="680"/>
      <c r="D70" s="680"/>
      <c r="E70" s="680"/>
      <c r="F70" s="680"/>
      <c r="G70" s="680"/>
      <c r="H70" s="680"/>
      <c r="I70" s="681"/>
      <c r="J70" s="685"/>
      <c r="K70" s="54"/>
      <c r="L70" s="54"/>
      <c r="M70" s="54"/>
      <c r="N70" s="5"/>
      <c r="O70"/>
      <c r="P70" s="2"/>
      <c r="Q70"/>
      <c r="R70" s="2"/>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row>
    <row r="71" spans="1:63" ht="21" customHeight="1" thickBot="1" x14ac:dyDescent="0.25">
      <c r="A71" s="371" t="s">
        <v>26</v>
      </c>
      <c r="B71" s="381"/>
      <c r="C71" s="382">
        <f>SUM(C67:C69)</f>
        <v>0.33</v>
      </c>
      <c r="D71" s="382">
        <f>SUM(D67:D69)</f>
        <v>0.11083333333333333</v>
      </c>
      <c r="E71" s="382">
        <f>SUM(E67:E69)</f>
        <v>4.5026041666666669E-2</v>
      </c>
      <c r="F71" s="382">
        <f>SUM(F67:F69)</f>
        <v>9.6484374999999997E-2</v>
      </c>
      <c r="G71" s="382">
        <f>SUM(G67:G69)</f>
        <v>9.0052083333333338E-2</v>
      </c>
      <c r="H71" s="383">
        <f>SUM(C71:G71)</f>
        <v>0.67239583333333341</v>
      </c>
      <c r="I71" s="384">
        <f>H71</f>
        <v>0.67239583333333341</v>
      </c>
      <c r="J71" s="685"/>
      <c r="K71" s="54"/>
      <c r="L71" s="54"/>
      <c r="M71" s="54"/>
      <c r="N71" s="5"/>
      <c r="O71"/>
      <c r="P71" s="2"/>
      <c r="Q71"/>
      <c r="R71" s="2"/>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row>
    <row r="72" spans="1:63" ht="15" customHeight="1" thickBot="1" x14ac:dyDescent="0.25">
      <c r="A72" s="686"/>
      <c r="B72" s="673"/>
      <c r="C72" s="673"/>
      <c r="D72" s="673"/>
      <c r="E72" s="673"/>
      <c r="F72" s="673"/>
      <c r="G72" s="673"/>
      <c r="H72" s="673"/>
      <c r="I72" s="673"/>
      <c r="J72" s="675"/>
      <c r="K72" s="54"/>
      <c r="L72" s="54"/>
      <c r="M72" s="54"/>
      <c r="N72" s="5"/>
      <c r="O72"/>
      <c r="P72" s="2"/>
      <c r="Q72"/>
      <c r="R72" s="2"/>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row>
    <row r="73" spans="1:63" ht="15" customHeight="1" thickBot="1" x14ac:dyDescent="0.25">
      <c r="A73" s="655" t="s">
        <v>317</v>
      </c>
      <c r="B73" s="656"/>
      <c r="C73" s="687"/>
      <c r="D73" s="688"/>
      <c r="E73" s="688"/>
      <c r="F73" s="688"/>
      <c r="G73" s="688"/>
      <c r="H73" s="688"/>
      <c r="I73" s="688"/>
      <c r="J73" s="689"/>
      <c r="K73" s="54"/>
      <c r="L73" s="54"/>
      <c r="M73" s="54"/>
      <c r="N73" s="5"/>
      <c r="O73"/>
      <c r="P73" s="2"/>
      <c r="Q73"/>
      <c r="R73" s="2"/>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row>
    <row r="74" spans="1:63" ht="36.75" customHeight="1" thickBot="1" x14ac:dyDescent="0.25">
      <c r="A74" s="690" t="s">
        <v>318</v>
      </c>
      <c r="B74" s="691"/>
      <c r="C74" s="691"/>
      <c r="D74" s="691"/>
      <c r="E74" s="691"/>
      <c r="F74" s="691"/>
      <c r="G74" s="691"/>
      <c r="H74" s="691"/>
      <c r="I74" s="691"/>
      <c r="J74" s="692"/>
      <c r="K74" s="54"/>
      <c r="L74" s="54"/>
      <c r="M74" s="54"/>
      <c r="N74" s="5"/>
      <c r="O74"/>
      <c r="P74" s="2"/>
      <c r="Q74"/>
      <c r="R74" s="2"/>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row>
    <row r="75" spans="1:63" ht="24" customHeight="1" x14ac:dyDescent="0.2">
      <c r="A75" s="782" t="s">
        <v>330</v>
      </c>
      <c r="B75" s="783"/>
      <c r="C75" s="783"/>
      <c r="D75" s="784"/>
      <c r="E75" s="690"/>
      <c r="F75" s="660" t="s">
        <v>319</v>
      </c>
      <c r="G75" s="661"/>
      <c r="H75" s="662"/>
      <c r="I75" s="693"/>
      <c r="J75" s="694"/>
      <c r="K75" s="54"/>
      <c r="L75" s="54"/>
      <c r="M75" s="54"/>
      <c r="N75" s="5"/>
      <c r="O75"/>
      <c r="P75" s="2"/>
      <c r="Q75"/>
      <c r="R75" s="2"/>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row>
    <row r="76" spans="1:63" ht="18" customHeight="1" x14ac:dyDescent="0.2">
      <c r="A76" s="724" t="s">
        <v>331</v>
      </c>
      <c r="B76" s="725"/>
      <c r="C76" s="725"/>
      <c r="D76" s="385">
        <v>4</v>
      </c>
      <c r="E76" s="690"/>
      <c r="F76" s="666"/>
      <c r="G76" s="667"/>
      <c r="H76" s="668"/>
      <c r="I76" s="695"/>
      <c r="J76" s="696"/>
      <c r="K76" s="54"/>
      <c r="L76" s="54"/>
      <c r="M76" s="54"/>
      <c r="N76" s="5"/>
      <c r="O76"/>
      <c r="P76" s="2"/>
      <c r="Q76"/>
      <c r="R76" s="2"/>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row>
    <row r="77" spans="1:63" ht="18" customHeight="1" x14ac:dyDescent="0.2">
      <c r="A77" s="724" t="s">
        <v>381</v>
      </c>
      <c r="B77" s="725"/>
      <c r="C77" s="725"/>
      <c r="D77" s="386">
        <f>20/60</f>
        <v>0.33333333333333331</v>
      </c>
      <c r="E77" s="690"/>
      <c r="F77" s="663" t="s">
        <v>320</v>
      </c>
      <c r="G77" s="664"/>
      <c r="H77" s="665"/>
      <c r="I77" s="695"/>
      <c r="J77" s="696"/>
      <c r="K77" s="54"/>
      <c r="L77" s="54"/>
      <c r="M77" s="54"/>
      <c r="N77" s="5"/>
      <c r="O77"/>
      <c r="P77" s="2"/>
      <c r="Q77"/>
      <c r="R77" s="2"/>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row>
    <row r="78" spans="1:63" ht="15" customHeight="1" x14ac:dyDescent="0.2">
      <c r="A78" s="724" t="s">
        <v>382</v>
      </c>
      <c r="B78" s="725"/>
      <c r="C78" s="725"/>
      <c r="D78" s="386">
        <f>10/60</f>
        <v>0.16666666666666666</v>
      </c>
      <c r="E78" s="690"/>
      <c r="F78" s="389" t="s">
        <v>321</v>
      </c>
      <c r="G78" s="334" t="s">
        <v>334</v>
      </c>
      <c r="H78" s="391"/>
      <c r="I78" s="695"/>
      <c r="J78" s="696"/>
      <c r="K78" s="54"/>
      <c r="L78" s="54"/>
      <c r="M78" s="54"/>
      <c r="N78" s="5"/>
      <c r="O78"/>
      <c r="P78" s="2"/>
      <c r="Q78"/>
      <c r="R78" s="2"/>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row>
    <row r="79" spans="1:63" ht="15" customHeight="1" thickBot="1" x14ac:dyDescent="0.25">
      <c r="A79" s="779"/>
      <c r="B79" s="780"/>
      <c r="C79" s="780"/>
      <c r="D79" s="781"/>
      <c r="E79" s="690"/>
      <c r="F79" s="390" t="s">
        <v>321</v>
      </c>
      <c r="G79" s="402">
        <f>4/3.5</f>
        <v>1.1428571428571428</v>
      </c>
      <c r="H79" s="392"/>
      <c r="I79" s="695"/>
      <c r="J79" s="696"/>
      <c r="K79" s="54"/>
      <c r="L79" s="54"/>
      <c r="M79" s="54"/>
      <c r="N79" s="5"/>
      <c r="O79"/>
      <c r="P79" s="2"/>
      <c r="Q79"/>
      <c r="R79" s="2"/>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row>
    <row r="80" spans="1:63" ht="39.75" customHeight="1" thickBot="1" x14ac:dyDescent="0.25">
      <c r="A80" s="777" t="s">
        <v>332</v>
      </c>
      <c r="B80" s="778"/>
      <c r="C80" s="388" t="s">
        <v>333</v>
      </c>
      <c r="D80" s="387">
        <f>D76-D77-D78</f>
        <v>3.5</v>
      </c>
      <c r="E80" s="690"/>
      <c r="F80" s="699"/>
      <c r="G80" s="699"/>
      <c r="H80" s="699"/>
      <c r="I80" s="697"/>
      <c r="J80" s="698"/>
      <c r="K80" s="54"/>
      <c r="L80" s="54"/>
      <c r="M80" s="54"/>
      <c r="N80" s="5"/>
      <c r="O80"/>
      <c r="P80" s="2"/>
      <c r="Q80"/>
      <c r="R80" s="2"/>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row>
    <row r="81" spans="1:63" ht="36.75" customHeight="1" thickBot="1" x14ac:dyDescent="0.25">
      <c r="A81" s="690"/>
      <c r="B81" s="691"/>
      <c r="C81" s="691"/>
      <c r="D81" s="691"/>
      <c r="E81" s="691"/>
      <c r="F81" s="691"/>
      <c r="G81" s="691"/>
      <c r="H81" s="691"/>
      <c r="I81" s="691"/>
      <c r="J81" s="692"/>
      <c r="K81" s="54"/>
      <c r="L81" s="54"/>
      <c r="M81" s="54"/>
      <c r="N81" s="5"/>
      <c r="O81"/>
      <c r="P81" s="2"/>
      <c r="Q81"/>
      <c r="R81" s="2"/>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row>
    <row r="82" spans="1:63" ht="45.75" customHeight="1" x14ac:dyDescent="0.2">
      <c r="A82" s="711" t="s">
        <v>128</v>
      </c>
      <c r="B82" s="712"/>
      <c r="C82" s="713"/>
      <c r="D82" s="690"/>
      <c r="E82" s="691"/>
      <c r="F82" s="691"/>
      <c r="G82" s="691"/>
      <c r="H82" s="691"/>
      <c r="I82" s="691"/>
      <c r="J82" s="692"/>
      <c r="K82" s="54"/>
      <c r="L82" s="54"/>
      <c r="M82" s="54"/>
      <c r="N82" s="5"/>
      <c r="O82"/>
      <c r="P82" s="2"/>
      <c r="Q82"/>
      <c r="R82" s="2"/>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row>
    <row r="83" spans="1:63" ht="93.75" customHeight="1" x14ac:dyDescent="0.2">
      <c r="A83" s="394" t="s">
        <v>104</v>
      </c>
      <c r="B83" s="393" t="s">
        <v>126</v>
      </c>
      <c r="C83" s="395" t="s">
        <v>238</v>
      </c>
      <c r="D83" s="690"/>
      <c r="E83" s="691"/>
      <c r="F83" s="691"/>
      <c r="G83" s="691"/>
      <c r="H83" s="691"/>
      <c r="I83" s="691"/>
      <c r="J83" s="692"/>
      <c r="K83" s="54"/>
      <c r="L83" s="54"/>
      <c r="M83" s="54"/>
      <c r="N83" s="5"/>
      <c r="O83"/>
      <c r="P83" s="2"/>
      <c r="Q83"/>
      <c r="R83" s="2"/>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row>
    <row r="84" spans="1:63" ht="66" customHeight="1" thickBot="1" x14ac:dyDescent="0.25">
      <c r="A84" s="269">
        <v>455.87</v>
      </c>
      <c r="B84" s="270" t="s">
        <v>127</v>
      </c>
      <c r="C84" s="396" t="s">
        <v>125</v>
      </c>
      <c r="D84" s="690"/>
      <c r="E84" s="691"/>
      <c r="F84" s="691"/>
      <c r="G84" s="691"/>
      <c r="H84" s="691"/>
      <c r="I84" s="691"/>
      <c r="J84" s="692"/>
      <c r="K84" s="54"/>
      <c r="L84" s="54"/>
      <c r="M84" s="54"/>
      <c r="N84" s="5"/>
      <c r="O84"/>
      <c r="P84" s="2"/>
      <c r="Q84"/>
      <c r="R84" s="2"/>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row>
    <row r="85" spans="1:63" ht="40.5" customHeight="1" thickBot="1" x14ac:dyDescent="0.25">
      <c r="A85" s="554"/>
      <c r="B85" s="555"/>
      <c r="C85" s="555"/>
      <c r="D85" s="555"/>
      <c r="E85" s="555"/>
      <c r="F85" s="555"/>
      <c r="G85" s="555"/>
      <c r="H85" s="555"/>
      <c r="I85" s="555"/>
      <c r="J85" s="556"/>
      <c r="K85" s="54"/>
      <c r="L85" s="54"/>
      <c r="M85" s="54"/>
      <c r="N85" s="5"/>
      <c r="O85"/>
      <c r="P85" s="2"/>
      <c r="Q85"/>
      <c r="R85" s="2"/>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row>
    <row r="86" spans="1:63" ht="40.5" customHeight="1" thickBot="1" x14ac:dyDescent="0.25">
      <c r="A86" s="557" t="s">
        <v>301</v>
      </c>
      <c r="B86" s="594"/>
      <c r="C86" s="594"/>
      <c r="D86" s="594"/>
      <c r="E86" s="594"/>
      <c r="F86" s="594"/>
      <c r="G86" s="594"/>
      <c r="H86" s="594"/>
      <c r="I86" s="594"/>
      <c r="J86" s="559"/>
      <c r="K86" s="54"/>
      <c r="L86" s="54"/>
      <c r="M86" s="54"/>
      <c r="N86" s="5"/>
      <c r="O86"/>
      <c r="P86" s="2"/>
      <c r="Q86"/>
      <c r="R86" s="2"/>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row>
    <row r="87" spans="1:63" ht="26.25" customHeight="1" thickBot="1" x14ac:dyDescent="0.25">
      <c r="A87" s="588"/>
      <c r="B87" s="589"/>
      <c r="C87" s="589"/>
      <c r="D87" s="589"/>
      <c r="E87" s="589"/>
      <c r="F87" s="589"/>
      <c r="G87" s="589"/>
      <c r="H87" s="589"/>
      <c r="I87" s="589"/>
      <c r="J87" s="590"/>
      <c r="K87" s="54"/>
      <c r="L87" s="54"/>
      <c r="M87" s="54"/>
      <c r="N87" s="5"/>
      <c r="O87"/>
      <c r="P87" s="2"/>
      <c r="Q87"/>
      <c r="R87" s="2"/>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row>
    <row r="88" spans="1:63" ht="45" customHeight="1" thickBot="1" x14ac:dyDescent="0.25">
      <c r="A88" s="648" t="s">
        <v>208</v>
      </c>
      <c r="B88" s="649"/>
      <c r="C88" s="650"/>
      <c r="D88" s="570"/>
      <c r="E88" s="571"/>
      <c r="F88" s="648" t="s">
        <v>21</v>
      </c>
      <c r="G88" s="649"/>
      <c r="H88" s="649"/>
      <c r="I88" s="649"/>
      <c r="J88" s="650"/>
      <c r="K88" s="54"/>
      <c r="L88" s="54"/>
      <c r="M88" s="54"/>
      <c r="N88" s="5"/>
      <c r="O88"/>
      <c r="P88" s="2"/>
      <c r="Q88"/>
      <c r="R88" s="2"/>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row>
    <row r="89" spans="1:63" ht="82.5" customHeight="1" thickBot="1" x14ac:dyDescent="0.25">
      <c r="A89" s="47" t="s">
        <v>217</v>
      </c>
      <c r="B89" s="254" t="s">
        <v>38</v>
      </c>
      <c r="C89" s="255" t="s">
        <v>219</v>
      </c>
      <c r="D89" s="570"/>
      <c r="E89" s="571"/>
      <c r="F89" s="763" t="s">
        <v>207</v>
      </c>
      <c r="G89" s="764"/>
      <c r="H89" s="764"/>
      <c r="I89" s="764"/>
      <c r="J89" s="765"/>
      <c r="K89" s="54"/>
      <c r="L89" s="54"/>
      <c r="M89" s="54"/>
      <c r="N89" s="5"/>
      <c r="O89"/>
      <c r="P89" s="2"/>
      <c r="Q89"/>
      <c r="R89" s="2"/>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row>
    <row r="90" spans="1:63" ht="48" customHeight="1" thickBot="1" x14ac:dyDescent="0.25">
      <c r="A90" s="133" t="s">
        <v>39</v>
      </c>
      <c r="B90" s="336">
        <v>4</v>
      </c>
      <c r="C90" s="253" t="s">
        <v>223</v>
      </c>
      <c r="D90" s="570"/>
      <c r="E90" s="571"/>
      <c r="F90" s="257" t="s">
        <v>200</v>
      </c>
      <c r="G90" s="766" t="s">
        <v>201</v>
      </c>
      <c r="H90" s="766"/>
      <c r="I90" s="766"/>
      <c r="J90" s="767"/>
      <c r="K90" s="54"/>
      <c r="L90" s="54"/>
      <c r="M90" s="54"/>
      <c r="N90" s="5"/>
      <c r="O90"/>
      <c r="P90" s="2"/>
      <c r="Q90"/>
      <c r="R90" s="2"/>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row>
    <row r="91" spans="1:63" ht="35.25" customHeight="1" x14ac:dyDescent="0.2">
      <c r="A91" s="133" t="s">
        <v>209</v>
      </c>
      <c r="B91" s="336">
        <v>5</v>
      </c>
      <c r="C91" s="252" t="str">
        <f>C90</f>
        <v>10 años</v>
      </c>
      <c r="D91" s="570"/>
      <c r="E91" s="571"/>
      <c r="F91" s="256" t="s">
        <v>22</v>
      </c>
      <c r="G91" s="768">
        <v>1300</v>
      </c>
      <c r="H91" s="768"/>
      <c r="I91" s="768"/>
      <c r="J91" s="769"/>
      <c r="K91" s="54"/>
      <c r="L91" s="54"/>
      <c r="M91" s="54"/>
      <c r="N91" s="5"/>
      <c r="O91"/>
      <c r="P91" s="2"/>
      <c r="Q91"/>
      <c r="R91" s="2"/>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row>
    <row r="92" spans="1:63" ht="43.5" customHeight="1" x14ac:dyDescent="0.2">
      <c r="A92" s="133" t="s">
        <v>210</v>
      </c>
      <c r="B92" s="336">
        <v>1</v>
      </c>
      <c r="C92" s="252" t="str">
        <f t="shared" ref="C92:C104" si="4">C91</f>
        <v>10 años</v>
      </c>
      <c r="D92" s="570"/>
      <c r="E92" s="571"/>
      <c r="F92" s="133" t="s">
        <v>23</v>
      </c>
      <c r="G92" s="620">
        <v>2200</v>
      </c>
      <c r="H92" s="620"/>
      <c r="I92" s="620"/>
      <c r="J92" s="621"/>
      <c r="K92" s="54"/>
      <c r="L92" s="54"/>
      <c r="M92" s="54"/>
      <c r="N92" s="5"/>
      <c r="O92"/>
      <c r="P92" s="2"/>
      <c r="Q92"/>
      <c r="R92" s="2"/>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row>
    <row r="93" spans="1:63" ht="45.75" customHeight="1" x14ac:dyDescent="0.2">
      <c r="A93" s="348" t="s">
        <v>211</v>
      </c>
      <c r="B93" s="336">
        <v>1</v>
      </c>
      <c r="C93" s="252" t="str">
        <f t="shared" si="4"/>
        <v>10 años</v>
      </c>
      <c r="D93" s="570"/>
      <c r="E93" s="571"/>
      <c r="F93" s="133" t="s">
        <v>24</v>
      </c>
      <c r="G93" s="620">
        <v>550</v>
      </c>
      <c r="H93" s="620"/>
      <c r="I93" s="620"/>
      <c r="J93" s="621"/>
      <c r="K93" s="54"/>
      <c r="L93" s="54"/>
      <c r="M93" s="54"/>
      <c r="N93" s="5"/>
      <c r="O93"/>
      <c r="P93" s="2"/>
      <c r="Q93"/>
      <c r="R93" s="2"/>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row>
    <row r="94" spans="1:63" ht="36.75" customHeight="1" x14ac:dyDescent="0.2">
      <c r="A94" s="133" t="s">
        <v>212</v>
      </c>
      <c r="B94" s="336">
        <v>1</v>
      </c>
      <c r="C94" s="252" t="str">
        <f t="shared" si="4"/>
        <v>10 años</v>
      </c>
      <c r="D94" s="570"/>
      <c r="E94" s="571"/>
      <c r="F94" s="133" t="s">
        <v>203</v>
      </c>
      <c r="G94" s="623" t="s">
        <v>205</v>
      </c>
      <c r="H94" s="761"/>
      <c r="I94" s="761"/>
      <c r="J94" s="762"/>
      <c r="K94" s="54"/>
      <c r="L94" s="54"/>
      <c r="M94" s="54"/>
      <c r="N94" s="5"/>
      <c r="O94"/>
      <c r="P94" s="2"/>
      <c r="Q94"/>
      <c r="R94" s="2"/>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row>
    <row r="95" spans="1:63" ht="32.25" customHeight="1" x14ac:dyDescent="0.2">
      <c r="A95" s="133" t="s">
        <v>216</v>
      </c>
      <c r="B95" s="336">
        <v>1</v>
      </c>
      <c r="C95" s="252" t="str">
        <f t="shared" si="4"/>
        <v>10 años</v>
      </c>
      <c r="D95" s="570"/>
      <c r="E95" s="571"/>
      <c r="F95" s="248" t="s">
        <v>204</v>
      </c>
      <c r="G95" s="761" t="s">
        <v>205</v>
      </c>
      <c r="H95" s="761"/>
      <c r="I95" s="761"/>
      <c r="J95" s="762"/>
      <c r="K95" s="54"/>
      <c r="L95" s="54"/>
      <c r="M95" s="54"/>
      <c r="N95" s="5"/>
      <c r="O95"/>
      <c r="P95" s="2"/>
      <c r="Q95"/>
      <c r="R95" s="2"/>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row>
    <row r="96" spans="1:63" ht="52.5" customHeight="1" x14ac:dyDescent="0.2">
      <c r="A96" s="143" t="s">
        <v>175</v>
      </c>
      <c r="B96" s="336">
        <v>5</v>
      </c>
      <c r="C96" s="252" t="str">
        <f t="shared" si="4"/>
        <v>10 años</v>
      </c>
      <c r="D96" s="570"/>
      <c r="E96" s="571"/>
      <c r="F96" s="622" t="s">
        <v>164</v>
      </c>
      <c r="G96" s="620" t="s">
        <v>206</v>
      </c>
      <c r="H96" s="620"/>
      <c r="I96" s="620"/>
      <c r="J96" s="621"/>
      <c r="K96" s="54"/>
      <c r="L96" s="54"/>
      <c r="M96" s="54"/>
      <c r="N96" s="5"/>
      <c r="O96"/>
      <c r="P96" s="2"/>
      <c r="Q96"/>
      <c r="R96" s="2"/>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row>
    <row r="97" spans="1:63" ht="52.5" customHeight="1" x14ac:dyDescent="0.2">
      <c r="A97" s="143" t="s">
        <v>174</v>
      </c>
      <c r="B97" s="336">
        <v>2</v>
      </c>
      <c r="C97" s="252" t="str">
        <f t="shared" si="4"/>
        <v>10 años</v>
      </c>
      <c r="D97" s="570"/>
      <c r="E97" s="571"/>
      <c r="F97" s="622"/>
      <c r="G97" s="620"/>
      <c r="H97" s="620"/>
      <c r="I97" s="620"/>
      <c r="J97" s="621"/>
      <c r="K97" s="54"/>
      <c r="L97" s="54"/>
      <c r="M97" s="54"/>
      <c r="N97" s="5"/>
      <c r="O97"/>
      <c r="P97" s="2"/>
      <c r="Q97"/>
      <c r="R97" s="2"/>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row>
    <row r="98" spans="1:63" ht="40.5" customHeight="1" x14ac:dyDescent="0.2">
      <c r="A98" s="143" t="s">
        <v>180</v>
      </c>
      <c r="B98" s="336">
        <v>4</v>
      </c>
      <c r="C98" s="252" t="str">
        <f t="shared" si="4"/>
        <v>10 años</v>
      </c>
      <c r="D98" s="570"/>
      <c r="E98" s="571"/>
      <c r="F98" s="622"/>
      <c r="G98" s="620"/>
      <c r="H98" s="620"/>
      <c r="I98" s="620"/>
      <c r="J98" s="621"/>
      <c r="K98" s="54"/>
      <c r="L98" s="54"/>
      <c r="M98" s="54"/>
      <c r="N98" s="5"/>
      <c r="O98"/>
      <c r="P98" s="2"/>
      <c r="Q98"/>
      <c r="R98" s="2"/>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row>
    <row r="99" spans="1:63" ht="26.25" customHeight="1" x14ac:dyDescent="0.2">
      <c r="A99" s="143" t="s">
        <v>182</v>
      </c>
      <c r="B99" s="336">
        <v>1</v>
      </c>
      <c r="C99" s="252" t="str">
        <f t="shared" si="4"/>
        <v>10 años</v>
      </c>
      <c r="D99" s="570"/>
      <c r="E99" s="571"/>
      <c r="F99" s="630" t="s">
        <v>218</v>
      </c>
      <c r="G99" s="623" t="s">
        <v>226</v>
      </c>
      <c r="H99" s="620"/>
      <c r="I99" s="620"/>
      <c r="J99" s="621"/>
      <c r="K99" s="54"/>
      <c r="L99" s="54"/>
      <c r="M99" s="54"/>
      <c r="N99" s="5"/>
      <c r="O99"/>
      <c r="P99" s="2"/>
      <c r="Q99"/>
      <c r="R99" s="2"/>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row>
    <row r="100" spans="1:63" ht="42" customHeight="1" x14ac:dyDescent="0.2">
      <c r="A100" s="143" t="s">
        <v>183</v>
      </c>
      <c r="B100" s="336">
        <v>2</v>
      </c>
      <c r="C100" s="252" t="str">
        <f t="shared" si="4"/>
        <v>10 años</v>
      </c>
      <c r="D100" s="570"/>
      <c r="E100" s="571"/>
      <c r="F100" s="630"/>
      <c r="G100" s="620"/>
      <c r="H100" s="620"/>
      <c r="I100" s="620"/>
      <c r="J100" s="621"/>
      <c r="K100" s="54"/>
      <c r="L100" s="54"/>
      <c r="M100" s="54"/>
      <c r="N100" s="5"/>
      <c r="O100"/>
      <c r="P100" s="2"/>
      <c r="Q100"/>
      <c r="R100" s="2"/>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row>
    <row r="101" spans="1:63" ht="30.75" customHeight="1" x14ac:dyDescent="0.2">
      <c r="A101" s="143" t="s">
        <v>172</v>
      </c>
      <c r="B101" s="336">
        <v>4</v>
      </c>
      <c r="C101" s="252" t="str">
        <f t="shared" si="4"/>
        <v>10 años</v>
      </c>
      <c r="D101" s="570"/>
      <c r="E101" s="571"/>
      <c r="F101" s="630"/>
      <c r="G101" s="620"/>
      <c r="H101" s="620"/>
      <c r="I101" s="620"/>
      <c r="J101" s="621"/>
      <c r="K101" s="54"/>
      <c r="L101" s="54"/>
      <c r="M101" s="54"/>
      <c r="N101" s="5"/>
      <c r="O101"/>
      <c r="P101" s="2"/>
      <c r="Q101"/>
      <c r="R101" s="2"/>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row>
    <row r="102" spans="1:63" ht="33" customHeight="1" x14ac:dyDescent="0.2">
      <c r="A102" s="143" t="s">
        <v>187</v>
      </c>
      <c r="B102" s="336">
        <v>1</v>
      </c>
      <c r="C102" s="252" t="str">
        <f t="shared" si="4"/>
        <v>10 años</v>
      </c>
      <c r="D102" s="570"/>
      <c r="E102" s="571"/>
      <c r="F102" s="630"/>
      <c r="G102" s="623" t="s">
        <v>231</v>
      </c>
      <c r="H102" s="623"/>
      <c r="I102" s="623"/>
      <c r="J102" s="624"/>
      <c r="K102" s="54"/>
      <c r="L102" s="54"/>
      <c r="M102" s="54"/>
      <c r="N102" s="5"/>
      <c r="O102"/>
      <c r="P102" s="2"/>
      <c r="Q102"/>
      <c r="R102" s="2"/>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row>
    <row r="103" spans="1:63" ht="27.75" customHeight="1" thickBot="1" x14ac:dyDescent="0.25">
      <c r="A103" s="143" t="s">
        <v>188</v>
      </c>
      <c r="B103" s="336">
        <v>1</v>
      </c>
      <c r="C103" s="252" t="str">
        <f t="shared" si="4"/>
        <v>10 años</v>
      </c>
      <c r="D103" s="570"/>
      <c r="E103" s="571"/>
      <c r="F103" s="630"/>
      <c r="G103" s="618"/>
      <c r="H103" s="618"/>
      <c r="I103" s="618"/>
      <c r="J103" s="619"/>
      <c r="K103" s="54"/>
      <c r="L103" s="54"/>
      <c r="M103" s="54"/>
      <c r="N103" s="5"/>
      <c r="O103"/>
      <c r="P103" s="2"/>
      <c r="Q103"/>
      <c r="R103" s="2"/>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row>
    <row r="104" spans="1:63" ht="42.75" customHeight="1" thickBot="1" x14ac:dyDescent="0.25">
      <c r="A104" s="144" t="s">
        <v>171</v>
      </c>
      <c r="B104" s="332">
        <v>2</v>
      </c>
      <c r="C104" s="252" t="str">
        <f t="shared" si="4"/>
        <v>10 años</v>
      </c>
      <c r="D104" s="570"/>
      <c r="E104" s="571"/>
      <c r="F104" s="631"/>
      <c r="G104" s="628" t="s">
        <v>224</v>
      </c>
      <c r="H104" s="629"/>
      <c r="I104" s="629"/>
      <c r="J104" s="258" t="s">
        <v>225</v>
      </c>
      <c r="K104" s="54"/>
      <c r="L104" s="54"/>
      <c r="M104" s="54"/>
      <c r="N104" s="5"/>
      <c r="O104"/>
      <c r="P104" s="2"/>
      <c r="Q104"/>
      <c r="R104" s="2"/>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row>
    <row r="105" spans="1:63" ht="32.25" customHeight="1" x14ac:dyDescent="0.2">
      <c r="A105" s="676"/>
      <c r="B105" s="677"/>
      <c r="C105" s="677"/>
      <c r="D105" s="570"/>
      <c r="E105" s="571"/>
      <c r="F105" s="630"/>
      <c r="G105" s="625" t="s">
        <v>294</v>
      </c>
      <c r="H105" s="625"/>
      <c r="I105" s="625"/>
      <c r="J105" s="344">
        <f>4000+1200+150+300</f>
        <v>5650</v>
      </c>
      <c r="K105" s="54"/>
      <c r="L105" s="54"/>
      <c r="M105" s="54"/>
      <c r="N105" s="5"/>
      <c r="O105"/>
      <c r="P105" s="2"/>
      <c r="Q105"/>
      <c r="R105" s="2"/>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row>
    <row r="106" spans="1:63" ht="37.5" customHeight="1" thickBot="1" x14ac:dyDescent="0.25">
      <c r="A106" s="676"/>
      <c r="B106" s="677"/>
      <c r="C106" s="677"/>
      <c r="D106" s="570"/>
      <c r="E106" s="571"/>
      <c r="F106" s="630"/>
      <c r="G106" s="626" t="s">
        <v>295</v>
      </c>
      <c r="H106" s="626"/>
      <c r="I106" s="626"/>
      <c r="J106" s="339">
        <f>400+350+150+0+600+800+500</f>
        <v>2800</v>
      </c>
      <c r="K106" s="54"/>
      <c r="L106" s="54"/>
      <c r="M106" s="54"/>
      <c r="N106" s="5"/>
      <c r="O106"/>
      <c r="P106" s="2"/>
      <c r="Q106"/>
      <c r="R106" s="2"/>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row>
    <row r="107" spans="1:63" ht="46.5" customHeight="1" x14ac:dyDescent="0.2">
      <c r="A107" s="249" t="s">
        <v>218</v>
      </c>
      <c r="B107" s="250" t="s">
        <v>38</v>
      </c>
      <c r="C107" s="251" t="s">
        <v>219</v>
      </c>
      <c r="D107" s="570"/>
      <c r="E107" s="571"/>
      <c r="F107" s="632"/>
      <c r="G107" s="627" t="s">
        <v>296</v>
      </c>
      <c r="H107" s="627"/>
      <c r="I107" s="627"/>
      <c r="J107" s="319">
        <v>1500</v>
      </c>
      <c r="K107" s="54"/>
      <c r="L107" s="54"/>
      <c r="M107" s="54"/>
      <c r="N107" s="5"/>
      <c r="O107"/>
      <c r="P107" s="2"/>
      <c r="Q107"/>
      <c r="R107" s="2"/>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row>
    <row r="108" spans="1:63" ht="52.5" customHeight="1" x14ac:dyDescent="0.2">
      <c r="A108" s="73" t="s">
        <v>170</v>
      </c>
      <c r="B108" s="520">
        <v>5</v>
      </c>
      <c r="C108" s="519" t="s">
        <v>220</v>
      </c>
      <c r="D108" s="570"/>
      <c r="E108" s="571"/>
      <c r="F108" s="38"/>
      <c r="G108" s="669" t="s">
        <v>289</v>
      </c>
      <c r="H108" s="669"/>
      <c r="I108" s="669"/>
      <c r="J108" s="320" t="s">
        <v>290</v>
      </c>
      <c r="K108" s="54"/>
      <c r="L108" s="54"/>
      <c r="M108" s="54"/>
      <c r="N108" s="5"/>
      <c r="O108"/>
      <c r="P108" s="2"/>
      <c r="Q108"/>
      <c r="R108" s="2"/>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row>
    <row r="109" spans="1:63" ht="49.5" customHeight="1" x14ac:dyDescent="0.2">
      <c r="A109" s="73" t="s">
        <v>177</v>
      </c>
      <c r="B109" s="520">
        <v>5</v>
      </c>
      <c r="C109" s="519" t="s">
        <v>222</v>
      </c>
      <c r="D109" s="570"/>
      <c r="E109" s="571"/>
      <c r="F109" s="143" t="s">
        <v>288</v>
      </c>
      <c r="G109" s="646" t="s">
        <v>291</v>
      </c>
      <c r="H109" s="646"/>
      <c r="I109" s="646"/>
      <c r="J109" s="321">
        <v>800</v>
      </c>
      <c r="K109" s="54"/>
      <c r="L109" s="54"/>
      <c r="M109" s="54"/>
      <c r="N109" s="5"/>
      <c r="O109"/>
      <c r="P109" s="2"/>
      <c r="Q109"/>
      <c r="R109" s="2"/>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row>
    <row r="110" spans="1:63" ht="52.5" customHeight="1" x14ac:dyDescent="0.2">
      <c r="A110" s="545" t="s">
        <v>173</v>
      </c>
      <c r="B110" s="520">
        <v>2</v>
      </c>
      <c r="C110" s="519" t="s">
        <v>221</v>
      </c>
      <c r="D110" s="570"/>
      <c r="E110" s="571"/>
      <c r="F110" s="322" t="s">
        <v>286</v>
      </c>
      <c r="G110" s="646" t="s">
        <v>293</v>
      </c>
      <c r="H110" s="646"/>
      <c r="I110" s="646"/>
      <c r="J110" s="321">
        <f>6500/60</f>
        <v>108.33333333333333</v>
      </c>
      <c r="K110" s="54"/>
      <c r="L110" s="54"/>
      <c r="M110" s="54"/>
      <c r="N110" s="5"/>
      <c r="O110"/>
      <c r="P110" s="2"/>
      <c r="Q110"/>
      <c r="R110" s="2"/>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row>
    <row r="111" spans="1:63" ht="70.5" customHeight="1" thickBot="1" x14ac:dyDescent="0.25">
      <c r="A111" s="806" t="s">
        <v>335</v>
      </c>
      <c r="B111" s="807"/>
      <c r="C111" s="808"/>
      <c r="D111" s="570"/>
      <c r="E111" s="571"/>
      <c r="F111" s="323" t="s">
        <v>287</v>
      </c>
      <c r="G111" s="647" t="s">
        <v>293</v>
      </c>
      <c r="H111" s="647"/>
      <c r="I111" s="647"/>
      <c r="J111" s="324">
        <f>5200/60</f>
        <v>86.666666666666671</v>
      </c>
      <c r="K111" s="54"/>
      <c r="L111" s="54"/>
      <c r="M111" s="54"/>
      <c r="N111" s="5"/>
      <c r="O111"/>
      <c r="P111" s="2"/>
      <c r="Q111"/>
      <c r="R111" s="2"/>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row>
    <row r="112" spans="1:63" ht="70.5" customHeight="1" thickBot="1" x14ac:dyDescent="0.25">
      <c r="A112" s="785"/>
      <c r="B112" s="659"/>
      <c r="C112" s="659"/>
      <c r="D112" s="570"/>
      <c r="E112" s="571"/>
      <c r="F112" s="356" t="s">
        <v>335</v>
      </c>
      <c r="G112" s="659" t="s">
        <v>336</v>
      </c>
      <c r="H112" s="659"/>
      <c r="I112" s="659"/>
      <c r="J112" s="404">
        <v>50000</v>
      </c>
      <c r="K112" s="54"/>
      <c r="L112" s="54"/>
      <c r="M112" s="54"/>
      <c r="N112" s="5"/>
      <c r="O112"/>
      <c r="P112" s="2"/>
      <c r="Q112"/>
      <c r="R112" s="2"/>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row>
    <row r="113" spans="1:63" ht="40.5" customHeight="1" thickBot="1" x14ac:dyDescent="0.25">
      <c r="A113" s="612"/>
      <c r="B113" s="613"/>
      <c r="C113" s="613"/>
      <c r="D113" s="613"/>
      <c r="E113" s="613"/>
      <c r="F113" s="613"/>
      <c r="G113" s="613"/>
      <c r="H113" s="613"/>
      <c r="I113" s="613"/>
      <c r="J113" s="614"/>
      <c r="K113" s="54"/>
      <c r="L113" s="54"/>
      <c r="M113" s="54"/>
      <c r="N113" s="5"/>
      <c r="O113"/>
      <c r="P113" s="2"/>
      <c r="Q113"/>
      <c r="R113" s="2"/>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row>
    <row r="114" spans="1:63" ht="34.5" customHeight="1" thickBot="1" x14ac:dyDescent="0.25">
      <c r="A114" s="557" t="s">
        <v>499</v>
      </c>
      <c r="B114" s="594"/>
      <c r="C114" s="594"/>
      <c r="D114" s="594"/>
      <c r="E114" s="594"/>
      <c r="F114" s="594"/>
      <c r="G114" s="594"/>
      <c r="H114" s="594"/>
      <c r="I114" s="594"/>
      <c r="J114" s="559"/>
      <c r="K114" s="54"/>
      <c r="L114" s="54"/>
      <c r="M114" s="54"/>
      <c r="N114" s="5"/>
      <c r="O114"/>
      <c r="P114" s="2"/>
      <c r="Q114"/>
      <c r="R114" s="2"/>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row>
    <row r="115" spans="1:63" ht="16.5" customHeight="1" thickBot="1" x14ac:dyDescent="0.25">
      <c r="A115" s="809"/>
      <c r="B115" s="810"/>
      <c r="C115" s="810"/>
      <c r="D115" s="810"/>
      <c r="E115" s="810"/>
      <c r="F115" s="810"/>
      <c r="G115" s="810"/>
      <c r="H115" s="810"/>
      <c r="I115" s="810"/>
      <c r="J115" s="811"/>
      <c r="K115" s="54"/>
      <c r="L115" s="54"/>
      <c r="M115" s="54"/>
      <c r="N115" s="5"/>
      <c r="O115"/>
      <c r="P115" s="2"/>
      <c r="Q115"/>
      <c r="R115" s="2"/>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row>
    <row r="116" spans="1:63" ht="24.75" customHeight="1" x14ac:dyDescent="0.2">
      <c r="A116" s="790" t="s">
        <v>0</v>
      </c>
      <c r="B116" s="791"/>
      <c r="C116" s="791"/>
      <c r="D116" s="791"/>
      <c r="E116" s="791"/>
      <c r="F116" s="791"/>
      <c r="G116" s="791"/>
      <c r="H116" s="791"/>
      <c r="I116" s="791"/>
      <c r="J116" s="792"/>
      <c r="K116" s="54"/>
      <c r="L116" s="54"/>
      <c r="M116" s="54"/>
      <c r="N116" s="5"/>
      <c r="O116"/>
      <c r="P116" s="2"/>
      <c r="Q116"/>
      <c r="R116" s="2"/>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row>
    <row r="117" spans="1:63" ht="21" customHeight="1" x14ac:dyDescent="0.2">
      <c r="A117" s="728" t="s">
        <v>2</v>
      </c>
      <c r="B117" s="729"/>
      <c r="C117" s="729"/>
      <c r="D117" s="729"/>
      <c r="E117" s="729"/>
      <c r="F117" s="397">
        <v>49</v>
      </c>
      <c r="G117" s="759" t="s">
        <v>273</v>
      </c>
      <c r="H117" s="759"/>
      <c r="I117" s="759"/>
      <c r="J117" s="760"/>
      <c r="K117" s="54"/>
      <c r="L117" s="54"/>
      <c r="M117" s="54"/>
      <c r="N117" s="5"/>
      <c r="O117"/>
      <c r="P117" s="2"/>
      <c r="Q117"/>
      <c r="R117" s="2"/>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row>
    <row r="118" spans="1:63" ht="17.25" customHeight="1" thickBot="1" x14ac:dyDescent="0.25">
      <c r="A118" s="793" t="s">
        <v>3</v>
      </c>
      <c r="B118" s="794"/>
      <c r="C118" s="794"/>
      <c r="D118" s="794"/>
      <c r="E118" s="729"/>
      <c r="F118" s="398">
        <f>(3*100/49)/100</f>
        <v>6.1224489795918366E-2</v>
      </c>
      <c r="G118" s="759"/>
      <c r="H118" s="759"/>
      <c r="I118" s="759"/>
      <c r="J118" s="760"/>
      <c r="K118" s="54"/>
      <c r="L118" s="54"/>
      <c r="M118" s="54"/>
      <c r="N118" s="5"/>
      <c r="O118"/>
      <c r="P118" s="2"/>
      <c r="Q118"/>
      <c r="R118" s="2"/>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row>
    <row r="119" spans="1:63" ht="29.25" customHeight="1" thickBot="1" x14ac:dyDescent="0.25">
      <c r="A119" s="804" t="s">
        <v>4</v>
      </c>
      <c r="B119" s="805"/>
      <c r="C119" s="805"/>
      <c r="D119" s="259" t="s">
        <v>5</v>
      </c>
      <c r="E119" s="770"/>
      <c r="F119" s="770"/>
      <c r="G119" s="770"/>
      <c r="H119" s="770"/>
      <c r="I119" s="770"/>
      <c r="J119" s="736"/>
      <c r="K119" s="54"/>
      <c r="L119" s="54"/>
      <c r="M119" s="54"/>
      <c r="N119" s="5"/>
      <c r="O119"/>
      <c r="P119" s="2"/>
      <c r="Q119"/>
      <c r="R119" s="2"/>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row>
    <row r="120" spans="1:63" ht="29.25" customHeight="1" thickBot="1" x14ac:dyDescent="0.25">
      <c r="A120" s="818"/>
      <c r="B120" s="819"/>
      <c r="C120" s="819"/>
      <c r="D120" s="819"/>
      <c r="E120" s="819"/>
      <c r="F120" s="819"/>
      <c r="G120" s="819"/>
      <c r="H120" s="819"/>
      <c r="I120" s="819"/>
      <c r="J120" s="820"/>
      <c r="K120" s="54"/>
      <c r="L120" s="54"/>
      <c r="M120" s="54"/>
      <c r="N120" s="5"/>
      <c r="O120"/>
      <c r="P120" s="2"/>
      <c r="Q120"/>
      <c r="R120" s="2"/>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row>
    <row r="121" spans="1:63" ht="29.25" customHeight="1" thickBot="1" x14ac:dyDescent="0.25">
      <c r="A121" s="575" t="s">
        <v>496</v>
      </c>
      <c r="B121" s="576"/>
      <c r="C121" s="576"/>
      <c r="D121" s="576"/>
      <c r="E121" s="576"/>
      <c r="F121" s="576"/>
      <c r="G121" s="576"/>
      <c r="H121" s="576"/>
      <c r="I121" s="576"/>
      <c r="J121" s="577"/>
      <c r="K121" s="54"/>
      <c r="L121" s="54"/>
      <c r="M121" s="54"/>
      <c r="N121" s="5"/>
      <c r="O121"/>
      <c r="P121" s="2"/>
      <c r="Q121"/>
      <c r="R121" s="2"/>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row>
    <row r="122" spans="1:63" ht="29.25" customHeight="1" thickBot="1" x14ac:dyDescent="0.25">
      <c r="A122" s="566"/>
      <c r="B122" s="567"/>
      <c r="C122" s="567"/>
      <c r="D122" s="567"/>
      <c r="E122" s="567"/>
      <c r="F122" s="567"/>
      <c r="G122" s="567"/>
      <c r="H122" s="567"/>
      <c r="I122" s="567"/>
      <c r="J122" s="568"/>
      <c r="K122" s="54"/>
      <c r="L122" s="54"/>
      <c r="M122" s="54"/>
      <c r="N122" s="5"/>
      <c r="O122"/>
      <c r="P122" s="2"/>
      <c r="Q122"/>
      <c r="R122" s="2"/>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row>
    <row r="123" spans="1:63" ht="29.25" customHeight="1" x14ac:dyDescent="0.2">
      <c r="A123" s="581" t="s">
        <v>6</v>
      </c>
      <c r="B123" s="582"/>
      <c r="C123" s="582"/>
      <c r="D123" s="582"/>
      <c r="E123" s="582"/>
      <c r="F123" s="583"/>
      <c r="G123" s="564"/>
      <c r="H123" s="564"/>
      <c r="I123" s="564"/>
      <c r="J123" s="565"/>
      <c r="K123" s="54"/>
      <c r="L123" s="54"/>
      <c r="M123" s="54"/>
      <c r="N123" s="5"/>
      <c r="O123"/>
      <c r="P123" s="2"/>
      <c r="Q123"/>
      <c r="R123" s="2"/>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row>
    <row r="124" spans="1:63" ht="29.25" customHeight="1" x14ac:dyDescent="0.2">
      <c r="A124" s="586" t="s">
        <v>283</v>
      </c>
      <c r="B124" s="587"/>
      <c r="C124" s="587"/>
      <c r="D124" s="587"/>
      <c r="E124" s="584" t="s">
        <v>236</v>
      </c>
      <c r="F124" s="585"/>
      <c r="G124" s="564"/>
      <c r="H124" s="564"/>
      <c r="I124" s="564"/>
      <c r="J124" s="565"/>
      <c r="K124" s="54"/>
      <c r="L124" s="54"/>
      <c r="M124" s="54"/>
      <c r="N124" s="5"/>
      <c r="O124"/>
      <c r="P124" s="2"/>
      <c r="Q124"/>
      <c r="R124" s="2"/>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row>
    <row r="125" spans="1:63" ht="29.25" customHeight="1" x14ac:dyDescent="0.2">
      <c r="A125" s="560"/>
      <c r="B125" s="561"/>
      <c r="C125" s="561"/>
      <c r="D125" s="561"/>
      <c r="E125" s="234">
        <v>8</v>
      </c>
      <c r="F125" s="260">
        <v>110</v>
      </c>
      <c r="G125" s="564"/>
      <c r="H125" s="564"/>
      <c r="I125" s="564"/>
      <c r="J125" s="565"/>
      <c r="K125" s="54"/>
      <c r="L125" s="54"/>
      <c r="M125" s="54"/>
      <c r="N125" s="5"/>
      <c r="O125"/>
      <c r="P125" s="2"/>
      <c r="Q125"/>
      <c r="R125" s="2"/>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row>
    <row r="126" spans="1:63" ht="29.25" customHeight="1" thickBot="1" x14ac:dyDescent="0.25">
      <c r="A126" s="562" t="s">
        <v>131</v>
      </c>
      <c r="B126" s="563"/>
      <c r="C126" s="268">
        <f>+F126</f>
        <v>13.75</v>
      </c>
      <c r="D126" s="261"/>
      <c r="E126" s="262">
        <v>1</v>
      </c>
      <c r="F126" s="263">
        <f>E126*F125/E125</f>
        <v>13.75</v>
      </c>
      <c r="G126" s="564"/>
      <c r="H126" s="564"/>
      <c r="I126" s="564"/>
      <c r="J126" s="565"/>
      <c r="K126" s="54"/>
      <c r="L126" s="54"/>
      <c r="M126" s="54"/>
      <c r="N126" s="5"/>
      <c r="O126"/>
      <c r="P126" s="2"/>
      <c r="Q126"/>
      <c r="R126" s="2"/>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row>
    <row r="127" spans="1:63" ht="40.5" customHeight="1" thickBot="1" x14ac:dyDescent="0.25">
      <c r="A127" s="812"/>
      <c r="B127" s="813"/>
      <c r="C127" s="813"/>
      <c r="D127" s="813"/>
      <c r="E127" s="813"/>
      <c r="F127" s="813"/>
      <c r="G127" s="813"/>
      <c r="H127" s="813"/>
      <c r="I127" s="813"/>
      <c r="J127" s="814"/>
      <c r="K127" s="54"/>
      <c r="L127" s="54"/>
      <c r="M127" s="54"/>
      <c r="N127" s="5"/>
      <c r="O127"/>
      <c r="P127" s="2"/>
      <c r="Q127"/>
      <c r="R127" s="2"/>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row>
    <row r="128" spans="1:63" ht="34.5" customHeight="1" thickBot="1" x14ac:dyDescent="0.25">
      <c r="A128" s="557" t="s">
        <v>227</v>
      </c>
      <c r="B128" s="594"/>
      <c r="C128" s="594"/>
      <c r="D128" s="594"/>
      <c r="E128" s="594"/>
      <c r="F128" s="594"/>
      <c r="G128" s="594"/>
      <c r="H128" s="594"/>
      <c r="I128" s="594"/>
      <c r="J128" s="559"/>
      <c r="K128" s="54"/>
      <c r="L128" s="54"/>
      <c r="M128" s="54"/>
      <c r="N128" s="5"/>
      <c r="O128"/>
      <c r="P128" s="2"/>
      <c r="Q128"/>
      <c r="R128" s="2"/>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row>
    <row r="129" spans="1:63" ht="20.25" customHeight="1" thickBot="1" x14ac:dyDescent="0.25">
      <c r="A129" s="566"/>
      <c r="B129" s="567"/>
      <c r="C129" s="567"/>
      <c r="D129" s="567"/>
      <c r="E129" s="567"/>
      <c r="F129" s="567"/>
      <c r="G129" s="567"/>
      <c r="H129" s="567"/>
      <c r="I129" s="567"/>
      <c r="J129" s="568"/>
      <c r="K129" s="54"/>
      <c r="L129" s="54"/>
      <c r="M129" s="54"/>
      <c r="N129" s="5"/>
      <c r="O129"/>
      <c r="P129" s="2"/>
      <c r="Q129"/>
      <c r="R129" s="2"/>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row>
    <row r="130" spans="1:63" ht="35.25" customHeight="1" thickBot="1" x14ac:dyDescent="0.25">
      <c r="A130" s="798" t="s">
        <v>228</v>
      </c>
      <c r="B130" s="799"/>
      <c r="C130" s="799"/>
      <c r="D130" s="799"/>
      <c r="E130" s="799"/>
      <c r="F130" s="799"/>
      <c r="G130" s="799"/>
      <c r="H130" s="799"/>
      <c r="I130" s="799"/>
      <c r="J130" s="800"/>
      <c r="K130" s="54"/>
      <c r="L130" s="54"/>
      <c r="M130" s="54"/>
      <c r="N130" s="5"/>
      <c r="O130"/>
      <c r="P130" s="2"/>
      <c r="Q130"/>
      <c r="R130" s="2"/>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row>
    <row r="131" spans="1:63" ht="20.25" customHeight="1" x14ac:dyDescent="0.2">
      <c r="A131" s="801" t="s">
        <v>229</v>
      </c>
      <c r="B131" s="802"/>
      <c r="C131" s="802"/>
      <c r="D131" s="802"/>
      <c r="E131" s="802"/>
      <c r="F131" s="802"/>
      <c r="G131" s="802"/>
      <c r="H131" s="802"/>
      <c r="I131" s="802"/>
      <c r="J131" s="803"/>
      <c r="K131" s="54"/>
      <c r="L131" s="54"/>
      <c r="M131" s="54"/>
      <c r="N131" s="5"/>
      <c r="O131"/>
      <c r="P131" s="2"/>
      <c r="Q131"/>
      <c r="R131" s="2"/>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row>
    <row r="132" spans="1:63" ht="19.5" customHeight="1" x14ac:dyDescent="0.2">
      <c r="A132" s="606" t="s">
        <v>230</v>
      </c>
      <c r="B132" s="607"/>
      <c r="C132" s="607"/>
      <c r="D132" s="607"/>
      <c r="E132" s="607"/>
      <c r="F132" s="607"/>
      <c r="G132" s="607"/>
      <c r="H132" s="607"/>
      <c r="I132" s="607"/>
      <c r="J132" s="608"/>
      <c r="K132" s="54"/>
      <c r="L132" s="54"/>
      <c r="M132" s="54"/>
      <c r="N132" s="5"/>
      <c r="O132"/>
      <c r="P132" s="2"/>
      <c r="Q132"/>
      <c r="R132" s="2"/>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row>
    <row r="133" spans="1:63" ht="15.75" customHeight="1" x14ac:dyDescent="0.2">
      <c r="A133" s="795" t="s">
        <v>497</v>
      </c>
      <c r="B133" s="796"/>
      <c r="C133" s="796"/>
      <c r="D133" s="796"/>
      <c r="E133" s="796"/>
      <c r="F133" s="796"/>
      <c r="G133" s="796"/>
      <c r="H133" s="796"/>
      <c r="I133" s="796"/>
      <c r="J133" s="797"/>
      <c r="K133" s="54"/>
      <c r="L133" s="54"/>
      <c r="M133" s="54"/>
      <c r="N133" s="5"/>
      <c r="O133"/>
      <c r="P133" s="2"/>
      <c r="Q133"/>
      <c r="R133" s="2"/>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row>
    <row r="134" spans="1:63" ht="34.5" customHeight="1" thickBot="1" x14ac:dyDescent="0.25">
      <c r="A134" s="597"/>
      <c r="B134" s="598"/>
      <c r="C134" s="598"/>
      <c r="D134" s="598"/>
      <c r="E134" s="598"/>
      <c r="F134" s="598"/>
      <c r="G134" s="598"/>
      <c r="H134" s="598"/>
      <c r="I134" s="598"/>
      <c r="J134" s="599"/>
      <c r="K134" s="54"/>
      <c r="L134" s="54"/>
      <c r="M134" s="54"/>
      <c r="N134" s="5"/>
      <c r="O134"/>
      <c r="P134" s="2"/>
      <c r="Q134"/>
      <c r="R134" s="2"/>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row>
    <row r="135" spans="1:63" ht="34.5" customHeight="1" thickBot="1" x14ac:dyDescent="0.25">
      <c r="A135" s="575" t="s">
        <v>234</v>
      </c>
      <c r="B135" s="576"/>
      <c r="C135" s="576"/>
      <c r="D135" s="576"/>
      <c r="E135" s="576"/>
      <c r="F135" s="576"/>
      <c r="G135" s="576"/>
      <c r="H135" s="576"/>
      <c r="I135" s="576"/>
      <c r="J135" s="577"/>
      <c r="K135" s="54"/>
      <c r="L135" s="54"/>
      <c r="M135" s="54"/>
      <c r="N135" s="5"/>
      <c r="O135"/>
      <c r="P135" s="2"/>
      <c r="Q135"/>
      <c r="R135" s="2"/>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row>
    <row r="136" spans="1:63" ht="34.5" customHeight="1" thickBot="1" x14ac:dyDescent="0.25">
      <c r="A136" s="821" t="s">
        <v>232</v>
      </c>
      <c r="B136" s="822"/>
      <c r="C136" s="823"/>
      <c r="D136" s="600"/>
      <c r="E136" s="600"/>
      <c r="F136" s="601"/>
      <c r="G136" s="824" t="s">
        <v>233</v>
      </c>
      <c r="H136" s="825"/>
      <c r="I136" s="825"/>
      <c r="J136" s="826"/>
      <c r="K136" s="54"/>
      <c r="L136" s="54"/>
      <c r="M136" s="54"/>
      <c r="N136" s="5"/>
      <c r="O136"/>
      <c r="P136" s="2"/>
      <c r="Q136"/>
      <c r="R136" s="2"/>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row>
    <row r="137" spans="1:63" ht="32.25" customHeight="1" x14ac:dyDescent="0.2">
      <c r="A137" s="602" t="s">
        <v>11</v>
      </c>
      <c r="B137" s="603"/>
      <c r="C137" s="535">
        <v>10</v>
      </c>
      <c r="D137" s="600"/>
      <c r="E137" s="600"/>
      <c r="F137" s="601"/>
      <c r="G137" s="349" t="s">
        <v>136</v>
      </c>
      <c r="H137" s="680" t="s">
        <v>9</v>
      </c>
      <c r="I137" s="680"/>
      <c r="J137" s="700"/>
      <c r="K137" s="54"/>
      <c r="L137" s="54"/>
      <c r="M137" s="54"/>
      <c r="N137" s="5"/>
      <c r="O137"/>
      <c r="P137" s="2"/>
      <c r="Q137"/>
      <c r="R137" s="2"/>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row>
    <row r="138" spans="1:63" ht="38.25" customHeight="1" x14ac:dyDescent="0.2">
      <c r="A138" s="604" t="s">
        <v>12</v>
      </c>
      <c r="B138" s="605"/>
      <c r="C138" s="252">
        <v>80</v>
      </c>
      <c r="D138" s="600"/>
      <c r="E138" s="600"/>
      <c r="F138" s="601"/>
      <c r="G138" s="349" t="s">
        <v>137</v>
      </c>
      <c r="H138" s="827">
        <f>1*6.8/100</f>
        <v>6.8000000000000005E-2</v>
      </c>
      <c r="I138" s="827"/>
      <c r="J138" s="828"/>
      <c r="K138" s="54"/>
      <c r="L138" s="54"/>
      <c r="M138" s="54"/>
      <c r="N138" s="5"/>
      <c r="O138"/>
      <c r="P138" s="2"/>
      <c r="Q138"/>
      <c r="R138" s="2"/>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row>
    <row r="139" spans="1:63" ht="54.75" customHeight="1" x14ac:dyDescent="0.2">
      <c r="A139" s="758" t="s">
        <v>129</v>
      </c>
      <c r="B139" s="759"/>
      <c r="C139" s="252">
        <f>C137*C138</f>
        <v>800</v>
      </c>
      <c r="D139" s="600"/>
      <c r="E139" s="600"/>
      <c r="F139" s="601"/>
      <c r="G139" s="829" t="s">
        <v>132</v>
      </c>
      <c r="H139" s="680" t="s">
        <v>10</v>
      </c>
      <c r="I139" s="680"/>
      <c r="J139" s="700"/>
      <c r="K139" s="54"/>
      <c r="L139" s="54"/>
      <c r="M139" s="54"/>
      <c r="N139" s="5"/>
      <c r="O139"/>
      <c r="P139" s="2"/>
      <c r="Q139"/>
      <c r="R139" s="2"/>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row>
    <row r="140" spans="1:63" ht="42.75" customHeight="1" x14ac:dyDescent="0.2">
      <c r="A140" s="758" t="s">
        <v>482</v>
      </c>
      <c r="B140" s="759"/>
      <c r="C140" s="385">
        <f>D26</f>
        <v>1162</v>
      </c>
      <c r="D140" s="600"/>
      <c r="E140" s="600"/>
      <c r="F140" s="601"/>
      <c r="G140" s="829"/>
      <c r="H140" s="680"/>
      <c r="I140" s="680"/>
      <c r="J140" s="700"/>
      <c r="K140" s="54"/>
      <c r="L140" s="54"/>
      <c r="M140" s="54"/>
      <c r="N140" s="5"/>
      <c r="O140"/>
      <c r="P140" s="2"/>
      <c r="Q140"/>
      <c r="R140" s="2"/>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row>
    <row r="141" spans="1:63" ht="42" customHeight="1" thickBot="1" x14ac:dyDescent="0.25">
      <c r="A141" s="758" t="s">
        <v>483</v>
      </c>
      <c r="B141" s="759"/>
      <c r="C141" s="536">
        <f>C140/C137</f>
        <v>116.2</v>
      </c>
      <c r="D141" s="600"/>
      <c r="E141" s="600"/>
      <c r="F141" s="601"/>
      <c r="G141" s="350" t="s">
        <v>8</v>
      </c>
      <c r="H141" s="595">
        <v>103.6</v>
      </c>
      <c r="I141" s="595"/>
      <c r="J141" s="596"/>
      <c r="K141" s="54"/>
      <c r="L141" s="54"/>
      <c r="M141" s="54"/>
      <c r="N141" s="5"/>
      <c r="O141"/>
      <c r="P141" s="2"/>
      <c r="Q141"/>
      <c r="R141" s="2"/>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row>
    <row r="142" spans="1:63" ht="42" customHeight="1" x14ac:dyDescent="0.2">
      <c r="A142" s="758" t="s">
        <v>523</v>
      </c>
      <c r="B142" s="759"/>
      <c r="C142" s="550">
        <f>C143*C137</f>
        <v>40</v>
      </c>
      <c r="D142" s="548"/>
      <c r="E142" s="548"/>
      <c r="F142" s="548"/>
      <c r="G142" s="549"/>
      <c r="H142" s="551"/>
      <c r="I142" s="551"/>
      <c r="J142" s="552"/>
      <c r="K142" s="54"/>
      <c r="L142" s="54"/>
      <c r="M142" s="54"/>
      <c r="N142" s="5"/>
      <c r="O142"/>
      <c r="P142" s="2"/>
      <c r="Q142"/>
      <c r="R142" s="2"/>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row>
    <row r="143" spans="1:63" ht="42" customHeight="1" thickBot="1" x14ac:dyDescent="0.25">
      <c r="A143" s="788" t="s">
        <v>484</v>
      </c>
      <c r="B143" s="789"/>
      <c r="C143" s="534">
        <v>4</v>
      </c>
      <c r="D143" s="600"/>
      <c r="E143" s="600"/>
      <c r="F143" s="600"/>
      <c r="G143" s="600"/>
      <c r="H143" s="600"/>
      <c r="I143" s="600"/>
      <c r="J143" s="601"/>
      <c r="K143" s="54"/>
      <c r="L143" s="54"/>
      <c r="M143" s="54"/>
      <c r="N143" s="5"/>
      <c r="O143"/>
      <c r="P143" s="2"/>
      <c r="Q143"/>
      <c r="R143" s="2"/>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row>
    <row r="144" spans="1:63" ht="30" customHeight="1" thickBot="1" x14ac:dyDescent="0.25">
      <c r="A144" s="578"/>
      <c r="B144" s="579"/>
      <c r="C144" s="579"/>
      <c r="D144" s="786"/>
      <c r="E144" s="786"/>
      <c r="F144" s="786"/>
      <c r="G144" s="786"/>
      <c r="H144" s="786"/>
      <c r="I144" s="786"/>
      <c r="J144" s="787"/>
      <c r="K144" s="54"/>
      <c r="L144" s="54"/>
      <c r="M144" s="54"/>
      <c r="N144" s="5"/>
      <c r="O144"/>
      <c r="P144" s="2"/>
      <c r="Q144"/>
      <c r="R144" s="2"/>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row>
    <row r="145" spans="1:63" ht="34.5" customHeight="1" thickBot="1" x14ac:dyDescent="0.25">
      <c r="A145" s="575" t="s">
        <v>235</v>
      </c>
      <c r="B145" s="576"/>
      <c r="C145" s="576"/>
      <c r="D145" s="576"/>
      <c r="E145" s="576"/>
      <c r="F145" s="576"/>
      <c r="G145" s="576"/>
      <c r="H145" s="576"/>
      <c r="I145" s="576"/>
      <c r="J145" s="577"/>
      <c r="K145" s="54"/>
      <c r="L145" s="54"/>
      <c r="M145" s="54"/>
      <c r="N145" s="5"/>
      <c r="O145"/>
      <c r="P145" s="2"/>
      <c r="Q145"/>
      <c r="R145" s="2"/>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row>
    <row r="146" spans="1:63" ht="15" customHeight="1" x14ac:dyDescent="0.2">
      <c r="A146" s="572" t="s">
        <v>205</v>
      </c>
      <c r="B146" s="573"/>
      <c r="C146" s="573"/>
      <c r="D146" s="573"/>
      <c r="E146" s="573"/>
      <c r="F146" s="573"/>
      <c r="G146" s="573"/>
      <c r="H146" s="573"/>
      <c r="I146" s="573"/>
      <c r="J146" s="574"/>
      <c r="K146" s="54"/>
      <c r="L146" s="54"/>
      <c r="M146" s="54"/>
      <c r="N146" s="5"/>
      <c r="O146"/>
      <c r="P146" s="2"/>
      <c r="Q146"/>
      <c r="R146" s="2"/>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row>
    <row r="147" spans="1:63" ht="15" customHeight="1" thickBot="1" x14ac:dyDescent="0.25">
      <c r="A147" s="779"/>
      <c r="B147" s="780"/>
      <c r="C147" s="780"/>
      <c r="D147" s="780"/>
      <c r="E147" s="780"/>
      <c r="F147" s="780"/>
      <c r="G147" s="780"/>
      <c r="H147" s="780"/>
      <c r="I147" s="780"/>
      <c r="J147" s="781"/>
      <c r="K147" s="54"/>
      <c r="L147" s="54"/>
      <c r="M147" s="54"/>
      <c r="N147" s="5"/>
      <c r="O147"/>
      <c r="P147" s="2"/>
      <c r="Q147"/>
      <c r="R147" s="2"/>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row>
    <row r="148" spans="1:63" ht="33" customHeight="1" thickBot="1" x14ac:dyDescent="0.25">
      <c r="A148" s="575" t="s">
        <v>497</v>
      </c>
      <c r="B148" s="576"/>
      <c r="C148" s="576"/>
      <c r="D148" s="576"/>
      <c r="E148" s="576"/>
      <c r="F148" s="576"/>
      <c r="G148" s="576"/>
      <c r="H148" s="576"/>
      <c r="I148" s="576"/>
      <c r="J148" s="577"/>
      <c r="K148" s="54"/>
      <c r="L148" s="54"/>
      <c r="M148" s="54"/>
      <c r="N148" s="5"/>
      <c r="O148"/>
      <c r="P148" s="2"/>
      <c r="Q148"/>
      <c r="R148" s="2"/>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row>
    <row r="149" spans="1:63" ht="15" customHeight="1" x14ac:dyDescent="0.2">
      <c r="A149" s="815" t="s">
        <v>498</v>
      </c>
      <c r="B149" s="816"/>
      <c r="C149" s="816"/>
      <c r="D149" s="816"/>
      <c r="E149" s="816"/>
      <c r="F149" s="816"/>
      <c r="G149" s="816"/>
      <c r="H149" s="816"/>
      <c r="I149" s="816"/>
      <c r="J149" s="817"/>
      <c r="K149" s="54"/>
      <c r="L149" s="54"/>
      <c r="M149" s="54"/>
      <c r="N149" s="5"/>
      <c r="O149"/>
      <c r="P149" s="2"/>
      <c r="Q149"/>
      <c r="R149" s="2"/>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row>
    <row r="150" spans="1:63" ht="40.5" customHeight="1" thickBot="1" x14ac:dyDescent="0.25">
      <c r="A150" s="578"/>
      <c r="B150" s="579"/>
      <c r="C150" s="579"/>
      <c r="D150" s="579"/>
      <c r="E150" s="579"/>
      <c r="F150" s="579"/>
      <c r="G150" s="579"/>
      <c r="H150" s="579"/>
      <c r="I150" s="579"/>
      <c r="J150" s="580"/>
      <c r="K150" s="54"/>
      <c r="L150" s="54"/>
      <c r="M150" s="54"/>
      <c r="N150" s="5"/>
      <c r="O150"/>
      <c r="P150" s="2"/>
      <c r="Q150"/>
      <c r="R150" s="2"/>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row>
    <row r="151" spans="1:63" ht="40.5" customHeight="1" thickBot="1" x14ac:dyDescent="0.25">
      <c r="A151" s="557" t="s">
        <v>162</v>
      </c>
      <c r="B151" s="594"/>
      <c r="C151" s="594"/>
      <c r="D151" s="594"/>
      <c r="E151" s="594"/>
      <c r="F151" s="594"/>
      <c r="G151" s="594"/>
      <c r="H151" s="594"/>
      <c r="I151" s="594"/>
      <c r="J151" s="559"/>
      <c r="K151" s="54"/>
      <c r="L151" s="54"/>
      <c r="M151" s="54"/>
      <c r="N151" s="5"/>
      <c r="O151"/>
      <c r="P151" s="2"/>
      <c r="Q151"/>
      <c r="R151" s="2"/>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row>
    <row r="152" spans="1:63" ht="26.25" customHeight="1" thickBot="1" x14ac:dyDescent="0.25">
      <c r="A152" s="588"/>
      <c r="B152" s="589"/>
      <c r="C152" s="589"/>
      <c r="D152" s="589"/>
      <c r="E152" s="589"/>
      <c r="F152" s="589"/>
      <c r="G152" s="589"/>
      <c r="H152" s="589"/>
      <c r="I152" s="589"/>
      <c r="J152" s="590"/>
      <c r="K152" s="54"/>
      <c r="L152" s="54"/>
      <c r="M152" s="54"/>
      <c r="N152" s="5"/>
      <c r="O152"/>
      <c r="P152" s="2"/>
      <c r="Q152"/>
      <c r="R152" s="2"/>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row>
    <row r="153" spans="1:63" ht="34.5" customHeight="1" x14ac:dyDescent="0.2">
      <c r="A153" s="591" t="s">
        <v>40</v>
      </c>
      <c r="B153" s="592"/>
      <c r="C153" s="593"/>
      <c r="D153" s="569"/>
      <c r="E153" s="570"/>
      <c r="F153" s="570"/>
      <c r="G153" s="570"/>
      <c r="H153" s="570"/>
      <c r="I153" s="570"/>
      <c r="J153" s="571"/>
      <c r="K153" s="54"/>
      <c r="L153" s="54"/>
      <c r="M153" s="54"/>
      <c r="N153" s="5"/>
      <c r="O153"/>
      <c r="P153" s="2"/>
      <c r="Q153"/>
      <c r="R153" s="2"/>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row>
    <row r="154" spans="1:63" ht="60" customHeight="1" x14ac:dyDescent="0.2">
      <c r="A154" s="45" t="s">
        <v>31</v>
      </c>
      <c r="B154" s="118" t="s">
        <v>41</v>
      </c>
      <c r="C154" s="119" t="s">
        <v>42</v>
      </c>
      <c r="D154" s="569"/>
      <c r="E154" s="570"/>
      <c r="F154" s="570"/>
      <c r="G154" s="570"/>
      <c r="H154" s="570"/>
      <c r="I154" s="570"/>
      <c r="J154" s="571"/>
      <c r="K154" s="54"/>
      <c r="L154" s="54"/>
      <c r="M154" s="54"/>
      <c r="N154" s="5"/>
      <c r="O154"/>
      <c r="P154" s="2"/>
      <c r="Q154"/>
      <c r="R154" s="2"/>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row>
    <row r="155" spans="1:63" ht="26.25" customHeight="1" x14ac:dyDescent="0.2">
      <c r="A155" s="143" t="s">
        <v>43</v>
      </c>
      <c r="B155" s="338">
        <v>350</v>
      </c>
      <c r="C155" s="339">
        <v>300</v>
      </c>
      <c r="D155" s="569"/>
      <c r="E155" s="570"/>
      <c r="F155" s="570"/>
      <c r="G155" s="570"/>
      <c r="H155" s="570"/>
      <c r="I155" s="570"/>
      <c r="J155" s="571"/>
      <c r="K155" s="54"/>
      <c r="L155" s="54"/>
      <c r="M155" s="54"/>
      <c r="N155" s="5"/>
      <c r="O155"/>
      <c r="P155" s="2"/>
      <c r="Q155"/>
      <c r="R155" s="2"/>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row>
    <row r="156" spans="1:63" ht="26.25" customHeight="1" x14ac:dyDescent="0.2">
      <c r="A156" s="143" t="s">
        <v>45</v>
      </c>
      <c r="B156" s="338">
        <v>350</v>
      </c>
      <c r="C156" s="339">
        <v>300</v>
      </c>
      <c r="D156" s="569"/>
      <c r="E156" s="570"/>
      <c r="F156" s="570"/>
      <c r="G156" s="570"/>
      <c r="H156" s="570"/>
      <c r="I156" s="570"/>
      <c r="J156" s="571"/>
      <c r="K156" s="54"/>
      <c r="L156" s="54"/>
      <c r="M156" s="54"/>
      <c r="N156" s="5"/>
      <c r="O156"/>
      <c r="P156" s="2"/>
      <c r="Q156"/>
      <c r="R156" s="2"/>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row>
    <row r="157" spans="1:63" ht="26.25" customHeight="1" x14ac:dyDescent="0.2">
      <c r="A157" s="143" t="s">
        <v>44</v>
      </c>
      <c r="B157" s="338">
        <v>350</v>
      </c>
      <c r="C157" s="339">
        <v>300</v>
      </c>
      <c r="D157" s="569"/>
      <c r="E157" s="570"/>
      <c r="F157" s="570"/>
      <c r="G157" s="570"/>
      <c r="H157" s="570"/>
      <c r="I157" s="570"/>
      <c r="J157" s="571"/>
      <c r="K157" s="54"/>
      <c r="L157" s="54"/>
      <c r="M157" s="54"/>
      <c r="N157" s="5"/>
      <c r="O157"/>
      <c r="P157" s="2"/>
      <c r="Q157"/>
      <c r="R157" s="2"/>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row>
    <row r="158" spans="1:63" ht="26.25" customHeight="1" x14ac:dyDescent="0.2">
      <c r="A158" s="143" t="s">
        <v>47</v>
      </c>
      <c r="B158" s="338">
        <v>400</v>
      </c>
      <c r="C158" s="339">
        <v>350</v>
      </c>
      <c r="D158" s="569"/>
      <c r="E158" s="570"/>
      <c r="F158" s="570"/>
      <c r="G158" s="570"/>
      <c r="H158" s="570"/>
      <c r="I158" s="570"/>
      <c r="J158" s="571"/>
      <c r="K158" s="54"/>
      <c r="L158" s="54"/>
      <c r="M158" s="54"/>
      <c r="N158" s="5"/>
      <c r="O158"/>
      <c r="P158" s="2"/>
      <c r="Q158"/>
      <c r="R158" s="2"/>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row>
    <row r="159" spans="1:63" ht="26.25" customHeight="1" x14ac:dyDescent="0.2">
      <c r="A159" s="143" t="s">
        <v>46</v>
      </c>
      <c r="B159" s="338">
        <v>400</v>
      </c>
      <c r="C159" s="339">
        <v>380</v>
      </c>
      <c r="D159" s="569"/>
      <c r="E159" s="570"/>
      <c r="F159" s="570"/>
      <c r="G159" s="570"/>
      <c r="H159" s="570"/>
      <c r="I159" s="570"/>
      <c r="J159" s="571"/>
      <c r="K159" s="54"/>
      <c r="L159" s="54"/>
      <c r="M159" s="54"/>
      <c r="N159" s="5"/>
      <c r="O159"/>
      <c r="P159" s="2"/>
      <c r="Q159"/>
      <c r="R159" s="2"/>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row>
    <row r="160" spans="1:63" ht="26.25" customHeight="1" x14ac:dyDescent="0.2">
      <c r="A160" s="143" t="s">
        <v>48</v>
      </c>
      <c r="B160" s="338">
        <v>350</v>
      </c>
      <c r="C160" s="339">
        <v>300</v>
      </c>
      <c r="D160" s="569"/>
      <c r="E160" s="570"/>
      <c r="F160" s="570"/>
      <c r="G160" s="570"/>
      <c r="H160" s="570"/>
      <c r="I160" s="570"/>
      <c r="J160" s="571"/>
      <c r="K160" s="54"/>
      <c r="L160" s="54"/>
      <c r="M160" s="54"/>
      <c r="N160" s="5"/>
      <c r="O160"/>
      <c r="P160" s="2"/>
      <c r="Q160"/>
      <c r="R160" s="2"/>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row>
    <row r="161" spans="1:63" ht="26.25" customHeight="1" x14ac:dyDescent="0.2">
      <c r="A161" s="143" t="s">
        <v>49</v>
      </c>
      <c r="B161" s="338">
        <v>400</v>
      </c>
      <c r="C161" s="339">
        <v>380</v>
      </c>
      <c r="D161" s="569"/>
      <c r="E161" s="570"/>
      <c r="F161" s="570"/>
      <c r="G161" s="570"/>
      <c r="H161" s="570"/>
      <c r="I161" s="570"/>
      <c r="J161" s="571"/>
      <c r="K161" s="54"/>
      <c r="L161" s="54"/>
      <c r="M161" s="54"/>
      <c r="N161" s="5"/>
      <c r="O161"/>
      <c r="P161" s="2"/>
      <c r="Q161"/>
      <c r="R161" s="2"/>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row>
    <row r="162" spans="1:63" ht="26.25" customHeight="1" x14ac:dyDescent="0.2">
      <c r="A162" s="271" t="s">
        <v>134</v>
      </c>
      <c r="B162" s="343">
        <v>350</v>
      </c>
      <c r="C162" s="344">
        <v>300</v>
      </c>
      <c r="D162" s="569"/>
      <c r="E162" s="570"/>
      <c r="F162" s="570"/>
      <c r="G162" s="570"/>
      <c r="H162" s="570"/>
      <c r="I162" s="570"/>
      <c r="J162" s="571"/>
      <c r="K162" s="54"/>
      <c r="L162" s="54"/>
      <c r="M162" s="54"/>
      <c r="N162" s="5"/>
      <c r="O162"/>
      <c r="P162" s="2"/>
      <c r="Q162"/>
      <c r="R162" s="2"/>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row>
    <row r="163" spans="1:63" ht="40.5" customHeight="1" thickBot="1" x14ac:dyDescent="0.25">
      <c r="A163" s="554"/>
      <c r="B163" s="555"/>
      <c r="C163" s="555"/>
      <c r="D163" s="555"/>
      <c r="E163" s="555"/>
      <c r="F163" s="555"/>
      <c r="G163" s="555"/>
      <c r="H163" s="555"/>
      <c r="I163" s="555"/>
      <c r="J163" s="556"/>
      <c r="K163" s="54"/>
      <c r="L163" s="54"/>
      <c r="M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row>
    <row r="164" spans="1:63" ht="40.5" customHeight="1" thickBot="1" x14ac:dyDescent="0.25">
      <c r="A164" s="557" t="s">
        <v>237</v>
      </c>
      <c r="B164" s="558"/>
      <c r="C164" s="558"/>
      <c r="D164" s="558"/>
      <c r="E164" s="558"/>
      <c r="F164" s="558"/>
      <c r="G164" s="558"/>
      <c r="H164" s="558"/>
      <c r="I164" s="558"/>
      <c r="J164" s="559"/>
      <c r="K164" s="54"/>
      <c r="L164" s="54"/>
      <c r="M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row>
    <row r="165" spans="1:63" ht="27" customHeight="1" x14ac:dyDescent="0.2">
      <c r="A165" s="34"/>
      <c r="B165" s="752" t="s">
        <v>292</v>
      </c>
      <c r="C165" s="753"/>
      <c r="D165" s="753"/>
      <c r="E165" s="753"/>
      <c r="F165" s="753"/>
      <c r="G165" s="753"/>
      <c r="H165" s="753"/>
      <c r="I165" s="754"/>
      <c r="J165" s="132"/>
      <c r="K165" s="54"/>
      <c r="L165" s="54"/>
      <c r="M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row>
    <row r="166" spans="1:63" x14ac:dyDescent="0.2">
      <c r="A166" s="34"/>
      <c r="B166" s="353"/>
      <c r="C166" s="355"/>
      <c r="D166" s="354"/>
      <c r="E166" s="354"/>
      <c r="F166" s="354"/>
      <c r="G166" s="131"/>
      <c r="H166" s="354"/>
      <c r="I166" s="131"/>
      <c r="J166" s="132"/>
      <c r="K166" s="54"/>
      <c r="L166" s="54"/>
      <c r="M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row>
    <row r="167" spans="1:63" x14ac:dyDescent="0.2">
      <c r="A167" s="34"/>
      <c r="B167" s="353"/>
      <c r="C167" s="355"/>
      <c r="D167" s="354"/>
      <c r="E167" s="354"/>
      <c r="F167" s="354"/>
      <c r="G167" s="131"/>
      <c r="H167" s="354"/>
      <c r="I167" s="131"/>
      <c r="J167" s="132"/>
      <c r="K167" s="54"/>
      <c r="L167" s="54"/>
      <c r="M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row>
    <row r="168" spans="1:63" x14ac:dyDescent="0.2">
      <c r="A168" s="34"/>
      <c r="B168" s="353"/>
      <c r="C168" s="355"/>
      <c r="D168" s="354"/>
      <c r="E168" s="354"/>
      <c r="F168" s="354"/>
      <c r="G168" s="131"/>
      <c r="H168" s="354"/>
      <c r="I168" s="131"/>
      <c r="J168" s="132"/>
      <c r="K168" s="54"/>
      <c r="L168" s="54"/>
      <c r="M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row>
    <row r="169" spans="1:63" x14ac:dyDescent="0.2">
      <c r="A169" s="34"/>
      <c r="B169" s="353"/>
      <c r="C169" s="355"/>
      <c r="D169" s="354"/>
      <c r="E169" s="354"/>
      <c r="F169" s="354"/>
      <c r="G169" s="131"/>
      <c r="H169" s="354"/>
      <c r="I169" s="131"/>
      <c r="J169" s="132"/>
      <c r="K169" s="54"/>
      <c r="L169" s="54"/>
      <c r="M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row>
    <row r="170" spans="1:63" x14ac:dyDescent="0.2">
      <c r="A170" s="34"/>
      <c r="B170" s="353"/>
      <c r="C170" s="355"/>
      <c r="D170" s="354"/>
      <c r="E170" s="354"/>
      <c r="F170" s="354"/>
      <c r="G170" s="131"/>
      <c r="H170" s="354"/>
      <c r="I170" s="131"/>
      <c r="J170" s="132"/>
      <c r="K170" s="54"/>
      <c r="L170" s="54"/>
      <c r="M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row>
    <row r="171" spans="1:63" x14ac:dyDescent="0.2">
      <c r="A171" s="34"/>
      <c r="B171" s="353"/>
      <c r="C171" s="355"/>
      <c r="D171" s="354"/>
      <c r="E171" s="354"/>
      <c r="F171" s="354"/>
      <c r="G171" s="131"/>
      <c r="H171" s="131"/>
      <c r="I171" s="131"/>
      <c r="J171" s="132"/>
      <c r="K171" s="54"/>
      <c r="L171" s="54"/>
      <c r="M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row>
    <row r="172" spans="1:63" ht="40.5" customHeight="1" x14ac:dyDescent="0.2">
      <c r="A172" s="134"/>
      <c r="B172" s="61"/>
      <c r="C172" s="135"/>
      <c r="D172" s="354"/>
      <c r="E172" s="354"/>
      <c r="F172" s="354"/>
      <c r="G172" s="131"/>
      <c r="H172" s="131"/>
      <c r="I172" s="131"/>
      <c r="J172" s="132"/>
      <c r="K172" s="54"/>
      <c r="L172" s="54"/>
      <c r="M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row>
    <row r="173" spans="1:63" x14ac:dyDescent="0.2">
      <c r="A173" s="34"/>
      <c r="B173" s="61"/>
      <c r="C173" s="135"/>
      <c r="D173" s="354"/>
      <c r="E173" s="354"/>
      <c r="F173" s="354"/>
      <c r="G173" s="131"/>
      <c r="H173" s="131"/>
      <c r="I173" s="131"/>
      <c r="J173" s="132"/>
      <c r="K173" s="54"/>
      <c r="L173" s="54"/>
      <c r="M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row>
    <row r="174" spans="1:63" x14ac:dyDescent="0.2">
      <c r="A174" s="34"/>
      <c r="B174" s="61"/>
      <c r="C174" s="135"/>
      <c r="D174" s="354"/>
      <c r="E174" s="354"/>
      <c r="F174" s="354"/>
      <c r="G174" s="131"/>
      <c r="H174" s="131"/>
      <c r="I174" s="131"/>
      <c r="J174" s="132"/>
      <c r="K174" s="54"/>
      <c r="L174" s="54"/>
      <c r="M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row>
    <row r="175" spans="1:63" x14ac:dyDescent="0.2">
      <c r="A175" s="34"/>
      <c r="B175" s="61"/>
      <c r="C175" s="135"/>
      <c r="D175" s="136"/>
      <c r="E175" s="131"/>
      <c r="F175" s="131"/>
      <c r="G175" s="131"/>
      <c r="H175" s="131"/>
      <c r="I175" s="131"/>
      <c r="J175" s="132"/>
      <c r="K175" s="54"/>
      <c r="L175" s="54"/>
      <c r="M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row>
    <row r="176" spans="1:63" x14ac:dyDescent="0.2">
      <c r="A176" s="34"/>
      <c r="B176" s="61"/>
      <c r="C176" s="135"/>
      <c r="D176" s="136"/>
      <c r="E176" s="131"/>
      <c r="F176" s="131"/>
      <c r="G176" s="131"/>
      <c r="H176" s="131"/>
      <c r="I176" s="131"/>
      <c r="J176" s="132"/>
      <c r="K176" s="54"/>
      <c r="L176" s="54"/>
      <c r="M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row>
    <row r="177" spans="1:62" ht="39" customHeight="1" thickBot="1" x14ac:dyDescent="0.25">
      <c r="A177" s="36"/>
      <c r="B177" s="137"/>
      <c r="C177" s="138"/>
      <c r="D177" s="139"/>
      <c r="E177" s="140"/>
      <c r="F177" s="140"/>
      <c r="G177" s="140"/>
      <c r="H177" s="140"/>
      <c r="I177" s="140"/>
      <c r="J177" s="141"/>
      <c r="K177" s="54"/>
      <c r="L177" s="54"/>
      <c r="M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row>
    <row r="178" spans="1:62" ht="32.25" customHeight="1" x14ac:dyDescent="0.2">
      <c r="L178" s="54"/>
      <c r="M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row>
    <row r="179" spans="1:62" ht="41.25" customHeight="1" x14ac:dyDescent="0.2">
      <c r="L179" s="54"/>
      <c r="M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row>
    <row r="180" spans="1:62" ht="51" customHeight="1" x14ac:dyDescent="0.2">
      <c r="L180" s="5"/>
      <c r="M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row>
    <row r="181" spans="1:62" ht="51" customHeight="1" x14ac:dyDescent="0.2">
      <c r="G181" s="125"/>
      <c r="H181" s="126"/>
      <c r="I181" s="125"/>
      <c r="L181" s="5"/>
      <c r="M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row>
    <row r="182" spans="1:62" ht="38.25" customHeight="1" x14ac:dyDescent="0.2">
      <c r="L182" s="5"/>
      <c r="M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row>
    <row r="183" spans="1:62" ht="32.25" customHeight="1" x14ac:dyDescent="0.2">
      <c r="L183" s="5"/>
      <c r="M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row>
    <row r="184" spans="1:62" ht="45" customHeight="1" x14ac:dyDescent="0.2">
      <c r="L184" s="5"/>
      <c r="M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row>
    <row r="185" spans="1:62" ht="33" customHeight="1" x14ac:dyDescent="0.2">
      <c r="L185" s="5"/>
      <c r="M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row>
    <row r="186" spans="1:62" ht="27.75" customHeight="1" x14ac:dyDescent="0.2">
      <c r="L186" s="5"/>
      <c r="M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row>
    <row r="187" spans="1:62" ht="33" customHeight="1" x14ac:dyDescent="0.2">
      <c r="L187" s="5"/>
      <c r="M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row>
    <row r="188" spans="1:62" ht="36" customHeight="1" x14ac:dyDescent="0.2">
      <c r="L188" s="5"/>
      <c r="M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row>
    <row r="189" spans="1:62" x14ac:dyDescent="0.2">
      <c r="D189" s="41"/>
      <c r="E189" s="49"/>
      <c r="F189" s="59"/>
      <c r="G189" s="61"/>
      <c r="H189" s="5"/>
      <c r="I189" s="5"/>
      <c r="J189" s="5"/>
      <c r="K189" s="5"/>
      <c r="L189" s="5"/>
      <c r="M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row>
    <row r="190" spans="1:62" x14ac:dyDescent="0.2">
      <c r="D190" s="41"/>
      <c r="E190" s="49"/>
      <c r="F190" s="59"/>
      <c r="G190" s="61"/>
      <c r="H190" s="5"/>
      <c r="I190" s="5"/>
      <c r="J190" s="5"/>
      <c r="K190" s="5"/>
      <c r="L190" s="5"/>
      <c r="M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row>
    <row r="191" spans="1:62" ht="40.5" customHeight="1" x14ac:dyDescent="0.2">
      <c r="A191" s="59"/>
      <c r="B191" s="60"/>
      <c r="C191" s="59"/>
      <c r="D191" s="59"/>
      <c r="E191" s="59"/>
      <c r="F191" s="59"/>
      <c r="G191" s="59"/>
      <c r="H191" s="5"/>
      <c r="I191" s="5"/>
      <c r="J191" s="5"/>
      <c r="K191" s="5"/>
      <c r="L191" s="5"/>
      <c r="M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row>
    <row r="192" spans="1:62" ht="12.75" customHeight="1" x14ac:dyDescent="0.2">
      <c r="E192" s="59"/>
      <c r="F192" s="5"/>
      <c r="G192" s="5"/>
      <c r="H192" s="5"/>
      <c r="I192" s="5"/>
      <c r="J192" s="5"/>
      <c r="K192" s="5"/>
      <c r="L192" s="5"/>
      <c r="M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row>
    <row r="193" spans="1:62" x14ac:dyDescent="0.2">
      <c r="E193" s="59"/>
      <c r="F193" s="5"/>
      <c r="G193" s="5"/>
      <c r="H193" s="5"/>
      <c r="I193" s="5"/>
      <c r="J193" s="5"/>
      <c r="K193" s="5"/>
      <c r="L193" s="5"/>
      <c r="M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row>
    <row r="194" spans="1:62" x14ac:dyDescent="0.2">
      <c r="E194" s="59"/>
      <c r="F194" s="5"/>
      <c r="G194" s="5"/>
      <c r="H194" s="5"/>
      <c r="I194" s="5"/>
      <c r="J194" s="5"/>
      <c r="K194" s="5"/>
      <c r="L194" s="5"/>
      <c r="M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row>
    <row r="195" spans="1:62" x14ac:dyDescent="0.2">
      <c r="E195" s="59"/>
      <c r="F195" s="5"/>
      <c r="G195" s="5"/>
      <c r="H195" s="5"/>
      <c r="I195" s="5"/>
      <c r="J195" s="5"/>
      <c r="K195" s="5"/>
      <c r="L195" s="5"/>
      <c r="M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row>
    <row r="196" spans="1:62" x14ac:dyDescent="0.2">
      <c r="E196" s="59"/>
      <c r="F196" s="5"/>
      <c r="G196" s="5"/>
      <c r="H196" s="5"/>
      <c r="I196" s="5"/>
      <c r="J196" s="5"/>
      <c r="K196" s="5"/>
      <c r="L196" s="5"/>
      <c r="M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row>
    <row r="197" spans="1:62" x14ac:dyDescent="0.2">
      <c r="E197" s="59"/>
      <c r="F197" s="5"/>
      <c r="G197" s="5"/>
      <c r="H197" s="5"/>
      <c r="I197" s="5"/>
      <c r="J197" s="5"/>
      <c r="K197" s="5"/>
      <c r="L197" s="5"/>
      <c r="M197" s="5"/>
      <c r="N197" s="1"/>
      <c r="O197" s="1"/>
      <c r="P197" s="1"/>
      <c r="Q197" s="1"/>
      <c r="R197" s="1"/>
      <c r="S197" s="1"/>
      <c r="T197" s="1"/>
      <c r="U197" s="1"/>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row>
    <row r="198" spans="1:62" x14ac:dyDescent="0.2">
      <c r="E198" s="59"/>
      <c r="F198" s="5"/>
      <c r="G198" s="5"/>
      <c r="H198" s="5"/>
      <c r="I198" s="5"/>
      <c r="J198" s="5"/>
      <c r="K198" s="5"/>
      <c r="L198" s="5"/>
      <c r="M198" s="5"/>
      <c r="N198" s="1"/>
      <c r="O198" s="1"/>
      <c r="P198" s="1"/>
      <c r="Q198" s="1"/>
      <c r="R198" s="1"/>
      <c r="S198" s="1"/>
      <c r="T198" s="1"/>
      <c r="U198" s="1"/>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row>
    <row r="199" spans="1:62" x14ac:dyDescent="0.2">
      <c r="E199" s="59"/>
      <c r="F199" s="5"/>
      <c r="G199" s="5"/>
      <c r="H199" s="5"/>
      <c r="I199" s="5"/>
      <c r="J199" s="5"/>
      <c r="K199" s="5"/>
      <c r="L199" s="5"/>
      <c r="M199" s="5"/>
      <c r="N199" s="1"/>
      <c r="O199" s="1"/>
      <c r="P199" s="1"/>
      <c r="Q199" s="1"/>
      <c r="R199" s="1"/>
      <c r="S199" s="1"/>
      <c r="T199" s="1"/>
      <c r="U199" s="1"/>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row>
    <row r="200" spans="1:62" x14ac:dyDescent="0.2">
      <c r="E200" s="59"/>
      <c r="F200" s="5"/>
      <c r="G200" s="5"/>
      <c r="H200" s="5"/>
      <c r="I200" s="5"/>
      <c r="J200" s="5"/>
      <c r="K200" s="5"/>
      <c r="L200" s="5"/>
      <c r="M200" s="5"/>
      <c r="N200" s="1"/>
      <c r="O200" s="1"/>
      <c r="P200" s="1"/>
      <c r="Q200" s="1"/>
      <c r="R200" s="1"/>
      <c r="S200" s="1"/>
      <c r="T200" s="1"/>
      <c r="U200" s="1"/>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row>
    <row r="201" spans="1:62" x14ac:dyDescent="0.2">
      <c r="E201" s="59"/>
      <c r="F201" s="5"/>
      <c r="G201" s="5"/>
      <c r="H201" s="5"/>
      <c r="I201" s="5"/>
      <c r="J201" s="5"/>
      <c r="K201" s="5"/>
      <c r="L201" s="5"/>
      <c r="M201" s="5"/>
      <c r="N201" s="1"/>
      <c r="O201" s="1"/>
      <c r="P201" s="1"/>
      <c r="Q201" s="1"/>
      <c r="R201" s="1"/>
      <c r="S201" s="1"/>
      <c r="T201" s="1"/>
      <c r="U201" s="1"/>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row>
    <row r="202" spans="1:62" ht="40.5" customHeight="1" x14ac:dyDescent="0.2">
      <c r="B202" s="9"/>
      <c r="C202" s="5"/>
      <c r="D202" s="5"/>
      <c r="E202" s="5"/>
      <c r="F202" s="5"/>
      <c r="G202" s="5"/>
      <c r="H202" s="5"/>
      <c r="I202" s="5"/>
      <c r="J202" s="5"/>
      <c r="K202" s="5"/>
      <c r="L202" s="5"/>
      <c r="M202" s="5"/>
      <c r="N202" s="1"/>
      <c r="O202" s="1"/>
      <c r="P202" s="1"/>
      <c r="Q202" s="1"/>
      <c r="R202" s="1"/>
      <c r="S202" s="1"/>
      <c r="T202" s="1"/>
      <c r="U202" s="1"/>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row>
    <row r="203" spans="1:62" ht="27.75" customHeight="1" x14ac:dyDescent="0.2">
      <c r="D203" s="49"/>
      <c r="E203" s="49"/>
      <c r="I203" s="5"/>
      <c r="J203" s="5"/>
      <c r="K203" s="5"/>
      <c r="L203" s="5"/>
      <c r="M203" s="5"/>
      <c r="N203" s="1"/>
      <c r="O203" s="1"/>
      <c r="P203" s="1"/>
      <c r="Q203" s="1"/>
      <c r="R203" s="1"/>
      <c r="S203" s="1"/>
      <c r="T203" s="1"/>
      <c r="U203" s="1"/>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row>
    <row r="204" spans="1:62" x14ac:dyDescent="0.2">
      <c r="D204" s="49"/>
      <c r="E204" s="49"/>
      <c r="I204" s="5"/>
      <c r="J204" s="5"/>
      <c r="K204" s="5"/>
      <c r="L204" s="5"/>
      <c r="M204" s="5"/>
      <c r="N204" s="1"/>
      <c r="O204" s="1"/>
      <c r="P204" s="1"/>
      <c r="Q204" s="1"/>
      <c r="R204" s="1"/>
      <c r="S204" s="1"/>
      <c r="T204" s="1"/>
      <c r="U204" s="1"/>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row>
    <row r="205" spans="1:62" ht="57" customHeight="1" x14ac:dyDescent="0.2">
      <c r="D205" s="49"/>
      <c r="E205" s="49"/>
      <c r="I205" s="5"/>
      <c r="J205" s="5"/>
      <c r="K205" s="5"/>
      <c r="L205" s="5"/>
      <c r="M205" s="5"/>
      <c r="N205" s="1"/>
      <c r="O205" s="1"/>
      <c r="P205" s="1"/>
      <c r="Q205" s="1"/>
      <c r="R205" s="1"/>
      <c r="S205" s="1"/>
      <c r="T205" s="1"/>
      <c r="U205" s="1"/>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row>
    <row r="206" spans="1:62" x14ac:dyDescent="0.2">
      <c r="A206" s="49"/>
      <c r="B206" s="49"/>
      <c r="C206" s="49"/>
      <c r="D206" s="49"/>
      <c r="E206" s="49"/>
      <c r="I206" s="5"/>
      <c r="J206" s="5"/>
      <c r="K206" s="5"/>
      <c r="L206" s="5"/>
      <c r="M206" s="5"/>
      <c r="N206" s="1"/>
      <c r="O206" s="1"/>
      <c r="P206" s="1"/>
      <c r="Q206" s="1"/>
      <c r="R206" s="1"/>
      <c r="S206" s="1"/>
      <c r="T206" s="1"/>
      <c r="U206" s="1"/>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row>
    <row r="207" spans="1:62" x14ac:dyDescent="0.2">
      <c r="A207" s="49"/>
      <c r="B207" s="49"/>
      <c r="C207" s="49"/>
      <c r="D207" s="49"/>
      <c r="E207" s="49"/>
      <c r="I207" s="5"/>
      <c r="J207" s="5"/>
      <c r="K207" s="5"/>
      <c r="L207" s="5"/>
      <c r="M207" s="5"/>
      <c r="N207" s="1"/>
      <c r="O207" s="1"/>
      <c r="P207" s="1"/>
      <c r="Q207" s="1"/>
      <c r="R207" s="1"/>
      <c r="S207" s="1"/>
      <c r="T207" s="1"/>
      <c r="U207" s="1"/>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row>
    <row r="208" spans="1:62" x14ac:dyDescent="0.2">
      <c r="A208" s="49"/>
      <c r="B208" s="49"/>
      <c r="C208" s="49"/>
      <c r="D208" s="49"/>
      <c r="E208" s="49"/>
      <c r="I208" s="5"/>
      <c r="J208" s="5"/>
      <c r="K208" s="5"/>
      <c r="L208" s="5"/>
      <c r="M208" s="5"/>
      <c r="N208" s="1"/>
      <c r="O208" s="1"/>
      <c r="P208" s="1"/>
      <c r="Q208" s="1"/>
      <c r="R208" s="1"/>
      <c r="S208" s="1"/>
      <c r="T208" s="1"/>
      <c r="U208" s="1"/>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row>
    <row r="209" spans="1:62" x14ac:dyDescent="0.2">
      <c r="A209" s="49"/>
      <c r="B209" s="62"/>
      <c r="C209" s="49"/>
      <c r="D209" s="49"/>
      <c r="E209" s="49"/>
      <c r="I209" s="5"/>
      <c r="J209" s="5"/>
      <c r="K209" s="5"/>
      <c r="L209" s="5"/>
      <c r="M209" s="5"/>
      <c r="N209" s="1"/>
      <c r="O209" s="1"/>
      <c r="P209" s="1"/>
      <c r="Q209" s="1"/>
      <c r="R209" s="1"/>
      <c r="S209" s="1"/>
      <c r="T209" s="1"/>
      <c r="U209" s="1"/>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row>
    <row r="210" spans="1:62" x14ac:dyDescent="0.2">
      <c r="B210" s="37"/>
      <c r="I210" s="5"/>
      <c r="J210" s="5"/>
      <c r="K210" s="5"/>
      <c r="L210" s="5"/>
      <c r="M210" s="5"/>
      <c r="N210" s="1"/>
      <c r="O210" s="1"/>
      <c r="P210" s="1"/>
      <c r="Q210" s="1"/>
      <c r="R210" s="1"/>
      <c r="S210" s="1"/>
      <c r="T210" s="1"/>
      <c r="U210" s="1"/>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row>
    <row r="211" spans="1:62" x14ac:dyDescent="0.2">
      <c r="I211" s="5"/>
      <c r="J211" s="5"/>
      <c r="K211" s="5"/>
      <c r="L211" s="5"/>
      <c r="M211" s="5"/>
      <c r="N211" s="1"/>
      <c r="O211" s="1"/>
      <c r="P211" s="1"/>
      <c r="Q211" s="1"/>
      <c r="R211" s="1"/>
      <c r="S211" s="1"/>
      <c r="T211" s="1"/>
      <c r="U211" s="1"/>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row>
    <row r="212" spans="1:62" x14ac:dyDescent="0.2">
      <c r="I212" s="5"/>
      <c r="J212" s="5"/>
      <c r="K212" s="5"/>
      <c r="L212" s="5"/>
      <c r="M212" s="5"/>
      <c r="N212" s="1"/>
      <c r="O212" s="1"/>
      <c r="P212" s="1"/>
      <c r="Q212" s="1"/>
      <c r="R212" s="1"/>
      <c r="S212" s="1"/>
      <c r="T212" s="1"/>
      <c r="U212" s="1"/>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row>
    <row r="213" spans="1:62" x14ac:dyDescent="0.2">
      <c r="I213" s="5"/>
      <c r="J213" s="5"/>
      <c r="K213" s="5"/>
      <c r="L213" s="5"/>
      <c r="M213" s="5"/>
      <c r="N213" s="5"/>
      <c r="O213" s="5"/>
      <c r="P213" s="1"/>
      <c r="Q213" s="1"/>
      <c r="R213" s="1"/>
      <c r="S213" s="1"/>
      <c r="T213" s="1"/>
      <c r="U213" s="1"/>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row>
    <row r="214" spans="1:62" x14ac:dyDescent="0.2">
      <c r="I214" s="5"/>
      <c r="J214" s="5"/>
      <c r="K214" s="5"/>
      <c r="L214" s="5"/>
      <c r="M214" s="5"/>
      <c r="N214" s="5"/>
      <c r="O214" s="5"/>
      <c r="P214" s="1"/>
      <c r="Q214" s="1"/>
      <c r="R214" s="1"/>
      <c r="S214" s="1"/>
      <c r="T214" s="1"/>
      <c r="U214" s="1"/>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row>
    <row r="215" spans="1:62" x14ac:dyDescent="0.2">
      <c r="I215" s="5"/>
      <c r="J215" s="5"/>
      <c r="K215" s="5"/>
      <c r="L215" s="5"/>
      <c r="M215" s="5"/>
      <c r="N215" s="5"/>
      <c r="O215" s="5"/>
      <c r="P215" s="1"/>
      <c r="Q215" s="1"/>
      <c r="R215" s="1"/>
      <c r="S215" s="1"/>
      <c r="T215" s="1"/>
      <c r="U215" s="1"/>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row>
    <row r="216" spans="1:62" x14ac:dyDescent="0.2">
      <c r="I216" s="5"/>
      <c r="J216" s="5"/>
      <c r="K216" s="5"/>
      <c r="L216" s="5"/>
      <c r="M216" s="5"/>
      <c r="N216" s="5"/>
      <c r="O216" s="5"/>
      <c r="P216" s="1"/>
      <c r="Q216" s="1"/>
      <c r="R216" s="1"/>
      <c r="S216" s="1"/>
      <c r="T216" s="1"/>
      <c r="U216" s="1"/>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row>
    <row r="217" spans="1:62" x14ac:dyDescent="0.2">
      <c r="I217" s="5"/>
      <c r="J217" s="5"/>
      <c r="K217" s="5"/>
      <c r="L217" s="5"/>
      <c r="M217" s="5"/>
      <c r="N217" s="5"/>
      <c r="O217" s="5"/>
      <c r="P217" s="1"/>
      <c r="Q217" s="1"/>
      <c r="R217" s="1"/>
      <c r="S217" s="1"/>
      <c r="T217" s="1"/>
      <c r="U217" s="1"/>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row>
    <row r="218" spans="1:62" x14ac:dyDescent="0.2">
      <c r="I218" s="5"/>
      <c r="J218" s="5"/>
      <c r="K218" s="5"/>
      <c r="L218" s="5"/>
      <c r="M218" s="5"/>
      <c r="N218" s="5"/>
      <c r="O218" s="5"/>
      <c r="P218" s="1"/>
      <c r="Q218" s="1"/>
      <c r="R218" s="1"/>
      <c r="S218" s="1"/>
      <c r="T218" s="1"/>
      <c r="U218" s="1"/>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row>
    <row r="219" spans="1:62" x14ac:dyDescent="0.2">
      <c r="I219" s="5"/>
      <c r="J219" s="5"/>
      <c r="K219" s="5"/>
      <c r="L219" s="5"/>
      <c r="M219" s="5"/>
      <c r="N219" s="5"/>
      <c r="O219" s="5"/>
      <c r="P219" s="1"/>
      <c r="Q219" s="1"/>
      <c r="R219" s="1"/>
      <c r="S219" s="1"/>
      <c r="T219" s="1"/>
      <c r="U219" s="1"/>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row>
    <row r="220" spans="1:62" x14ac:dyDescent="0.2">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row>
    <row r="221" spans="1:62" x14ac:dyDescent="0.2">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row>
    <row r="222" spans="1:62" x14ac:dyDescent="0.2">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row>
    <row r="223" spans="1:62" x14ac:dyDescent="0.2">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row>
    <row r="224" spans="1:62" x14ac:dyDescent="0.2">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row>
    <row r="225" spans="9:62" x14ac:dyDescent="0.2">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row>
    <row r="226" spans="9:62" x14ac:dyDescent="0.2">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row>
    <row r="227" spans="9:62" x14ac:dyDescent="0.2">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row>
    <row r="228" spans="9:62" x14ac:dyDescent="0.2">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row>
    <row r="229" spans="9:62" x14ac:dyDescent="0.2">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row>
    <row r="230" spans="9:62" x14ac:dyDescent="0.2">
      <c r="I230" s="5"/>
      <c r="J230" s="5"/>
      <c r="K230" s="5"/>
      <c r="L230" s="5"/>
      <c r="M230" s="5"/>
      <c r="N230" s="5"/>
      <c r="O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row>
    <row r="231" spans="9:62" x14ac:dyDescent="0.2">
      <c r="I231" s="5"/>
      <c r="J231" s="5"/>
      <c r="K231" s="5"/>
      <c r="L231" s="5"/>
      <c r="M231" s="5"/>
      <c r="N231" s="5"/>
      <c r="O231" s="5"/>
      <c r="P231" s="1"/>
      <c r="Q231" s="1"/>
      <c r="R231" s="1"/>
      <c r="S231" s="1"/>
      <c r="T231" s="1"/>
      <c r="U231" s="1"/>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row>
    <row r="232" spans="9:62" x14ac:dyDescent="0.2">
      <c r="I232" s="5"/>
      <c r="J232" s="5"/>
      <c r="K232" s="5"/>
      <c r="L232" s="5"/>
      <c r="M232" s="5"/>
      <c r="N232" s="5"/>
      <c r="O232" s="5"/>
      <c r="P232" s="1"/>
      <c r="Q232" s="1"/>
      <c r="R232" s="1"/>
      <c r="S232" s="1"/>
      <c r="T232" s="1"/>
      <c r="U232" s="1"/>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row>
    <row r="233" spans="9:62" x14ac:dyDescent="0.2">
      <c r="I233" s="5"/>
      <c r="J233" s="5"/>
      <c r="K233" s="5"/>
      <c r="L233" s="5"/>
      <c r="M233" s="5"/>
      <c r="N233" s="5"/>
      <c r="O233" s="5"/>
      <c r="P233" s="1"/>
      <c r="Q233" s="1"/>
      <c r="R233" s="1"/>
      <c r="S233" s="1"/>
      <c r="T233" s="1"/>
      <c r="U233" s="1"/>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row>
    <row r="234" spans="9:62" x14ac:dyDescent="0.2">
      <c r="I234" s="5"/>
      <c r="J234" s="5"/>
      <c r="K234" s="5"/>
      <c r="L234" s="5"/>
      <c r="M234" s="5"/>
      <c r="N234" s="5"/>
      <c r="O234" s="5"/>
      <c r="P234" s="1"/>
      <c r="Q234" s="1"/>
      <c r="R234" s="1"/>
      <c r="S234" s="1"/>
      <c r="T234" s="1"/>
      <c r="U234" s="1"/>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row>
    <row r="235" spans="9:62" x14ac:dyDescent="0.2">
      <c r="I235" s="5"/>
      <c r="J235" s="5"/>
      <c r="K235" s="5"/>
      <c r="L235" s="5"/>
      <c r="M235" s="5"/>
      <c r="N235" s="5"/>
      <c r="O235" s="5"/>
      <c r="P235" s="1"/>
      <c r="Q235" s="1"/>
      <c r="R235" s="1"/>
      <c r="S235" s="1"/>
      <c r="T235" s="1"/>
      <c r="U235" s="1"/>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row>
    <row r="236" spans="9:62" x14ac:dyDescent="0.2">
      <c r="I236" s="5"/>
      <c r="J236" s="5"/>
      <c r="K236" s="5"/>
      <c r="L236" s="5"/>
      <c r="M236" s="5"/>
      <c r="N236" s="5"/>
      <c r="O236" s="5"/>
      <c r="P236" s="1"/>
      <c r="Q236" s="1"/>
      <c r="R236" s="1"/>
      <c r="S236" s="1"/>
      <c r="T236" s="1"/>
      <c r="U236" s="1"/>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row>
    <row r="237" spans="9:62" x14ac:dyDescent="0.2">
      <c r="I237" s="5"/>
      <c r="J237" s="5"/>
      <c r="K237" s="5"/>
      <c r="L237" s="5"/>
      <c r="M237" s="5"/>
      <c r="N237" s="5"/>
      <c r="O237" s="5"/>
      <c r="P237" s="1"/>
      <c r="Q237" s="1"/>
      <c r="R237" s="1"/>
      <c r="S237" s="1"/>
      <c r="T237" s="1"/>
      <c r="U237" s="1"/>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row>
    <row r="238" spans="9:62" x14ac:dyDescent="0.2">
      <c r="I238" s="5"/>
      <c r="J238" s="5"/>
      <c r="K238" s="5"/>
      <c r="L238" s="5"/>
      <c r="M238" s="5"/>
      <c r="N238" s="5"/>
      <c r="O238" s="5"/>
      <c r="P238" s="1"/>
      <c r="Q238" s="1"/>
      <c r="R238" s="1"/>
      <c r="S238" s="1"/>
      <c r="T238" s="1"/>
      <c r="U238" s="1"/>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row>
    <row r="239" spans="9:62" x14ac:dyDescent="0.2">
      <c r="I239" s="5"/>
      <c r="J239" s="5"/>
      <c r="K239" s="5"/>
      <c r="L239" s="5"/>
      <c r="M239" s="5"/>
      <c r="N239" s="5"/>
      <c r="O239" s="5"/>
      <c r="P239" s="1"/>
      <c r="Q239" s="1"/>
      <c r="R239" s="1"/>
      <c r="S239" s="1"/>
      <c r="T239" s="1"/>
      <c r="U239" s="1"/>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row>
    <row r="240" spans="9:62" x14ac:dyDescent="0.2">
      <c r="I240" s="5"/>
      <c r="J240" s="5"/>
      <c r="K240" s="5"/>
      <c r="L240" s="5"/>
      <c r="M240" s="5"/>
      <c r="N240" s="5"/>
      <c r="O240" s="5"/>
      <c r="P240" s="1"/>
      <c r="Q240" s="1"/>
      <c r="R240" s="1"/>
      <c r="S240" s="1"/>
      <c r="T240" s="1"/>
      <c r="U240" s="1"/>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row>
    <row r="241" spans="9:62" x14ac:dyDescent="0.2">
      <c r="I241" s="5"/>
      <c r="J241" s="5"/>
      <c r="K241" s="5"/>
      <c r="L241" s="5"/>
      <c r="M241" s="5"/>
      <c r="N241" s="5"/>
      <c r="O241" s="5"/>
      <c r="P241" s="1"/>
      <c r="Q241" s="1"/>
      <c r="R241" s="1"/>
      <c r="S241" s="1"/>
      <c r="T241" s="1"/>
      <c r="U241" s="1"/>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row>
    <row r="242" spans="9:62" x14ac:dyDescent="0.2">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row>
    <row r="243" spans="9:62" x14ac:dyDescent="0.2">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row>
    <row r="244" spans="9:62" x14ac:dyDescent="0.2">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row>
    <row r="245" spans="9:62" x14ac:dyDescent="0.2">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row>
    <row r="246" spans="9:62" x14ac:dyDescent="0.2">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row>
    <row r="247" spans="9:62" x14ac:dyDescent="0.2">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row>
    <row r="248" spans="9:62" x14ac:dyDescent="0.2">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row>
    <row r="249" spans="9:62" x14ac:dyDescent="0.2">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row>
    <row r="250" spans="9:62" x14ac:dyDescent="0.2">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row>
    <row r="251" spans="9:62" x14ac:dyDescent="0.2">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row>
    <row r="252" spans="9:62" x14ac:dyDescent="0.2">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row>
    <row r="253" spans="9:62" x14ac:dyDescent="0.2">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row>
    <row r="254" spans="9:62" x14ac:dyDescent="0.2">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row>
    <row r="255" spans="9:62" x14ac:dyDescent="0.2">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row>
    <row r="256" spans="9:62" x14ac:dyDescent="0.2">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row>
    <row r="257" spans="2:62" x14ac:dyDescent="0.2">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row>
    <row r="258" spans="2:62" x14ac:dyDescent="0.2">
      <c r="P258" s="1"/>
      <c r="Q258" s="1"/>
      <c r="R258" s="1"/>
      <c r="S258" s="1"/>
      <c r="T258" s="1"/>
      <c r="U258" s="1"/>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row>
    <row r="259" spans="2:62" x14ac:dyDescent="0.2">
      <c r="P259" s="1"/>
      <c r="Q259" s="1"/>
      <c r="R259" s="1"/>
      <c r="S259" s="1"/>
      <c r="T259" s="1"/>
      <c r="U259" s="1"/>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row>
    <row r="260" spans="2:62" x14ac:dyDescent="0.2">
      <c r="P260" s="1"/>
      <c r="Q260" s="1"/>
      <c r="R260" s="1"/>
      <c r="S260" s="1"/>
      <c r="T260" s="1"/>
      <c r="U260" s="1"/>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row>
    <row r="261" spans="2:62" x14ac:dyDescent="0.2">
      <c r="P261" s="1"/>
      <c r="Q261" s="1"/>
      <c r="R261" s="1"/>
      <c r="S261" s="1"/>
      <c r="T261" s="1"/>
      <c r="U261" s="1"/>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row>
    <row r="262" spans="2:62" x14ac:dyDescent="0.2">
      <c r="P262" s="1"/>
      <c r="Q262" s="1"/>
      <c r="R262" s="1"/>
      <c r="S262" s="1"/>
      <c r="T262" s="1"/>
      <c r="U262" s="1"/>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row>
    <row r="263" spans="2:62" x14ac:dyDescent="0.2">
      <c r="P263" s="1"/>
      <c r="Q263" s="1"/>
      <c r="R263" s="1"/>
      <c r="S263" s="1"/>
      <c r="T263" s="1"/>
      <c r="U263" s="1"/>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row>
    <row r="264" spans="2:62" x14ac:dyDescent="0.2">
      <c r="P264" s="1"/>
      <c r="Q264" s="1"/>
      <c r="R264" s="1"/>
      <c r="S264" s="1"/>
      <c r="T264" s="1"/>
      <c r="U264" s="1"/>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row>
    <row r="265" spans="2:62" x14ac:dyDescent="0.2">
      <c r="P265" s="1"/>
      <c r="Q265" s="1"/>
      <c r="R265" s="1"/>
      <c r="S265" s="1"/>
      <c r="T265" s="1"/>
      <c r="U265" s="1"/>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row>
    <row r="266" spans="2:62" x14ac:dyDescent="0.2">
      <c r="P266" s="1"/>
      <c r="Q266" s="1"/>
      <c r="R266" s="1"/>
      <c r="S266" s="1"/>
      <c r="T266" s="1"/>
      <c r="U266" s="1"/>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row>
    <row r="267" spans="2:62" x14ac:dyDescent="0.2">
      <c r="P267" s="1"/>
      <c r="Q267" s="1"/>
      <c r="R267" s="1"/>
      <c r="S267" s="1"/>
      <c r="T267" s="1"/>
      <c r="U267" s="1"/>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row>
    <row r="268" spans="2:62" x14ac:dyDescent="0.2">
      <c r="P268" s="1"/>
      <c r="Q268" s="1"/>
      <c r="R268" s="1"/>
      <c r="S268" s="1"/>
      <c r="T268" s="1"/>
      <c r="U268" s="1"/>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row>
    <row r="269" spans="2:62" x14ac:dyDescent="0.2">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row>
    <row r="270" spans="2:62" x14ac:dyDescent="0.2">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row>
    <row r="271" spans="2:62" x14ac:dyDescent="0.2">
      <c r="B271" s="2"/>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row>
    <row r="272" spans="2:62" x14ac:dyDescent="0.2">
      <c r="B272" s="2"/>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row>
    <row r="273" spans="2:62" x14ac:dyDescent="0.2">
      <c r="B273" s="2"/>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row>
    <row r="274" spans="2:62" x14ac:dyDescent="0.2">
      <c r="B274" s="2"/>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row>
    <row r="275" spans="2:62" x14ac:dyDescent="0.2">
      <c r="B275" s="2"/>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row>
    <row r="276" spans="2:62" x14ac:dyDescent="0.2">
      <c r="B276" s="2"/>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row>
    <row r="277" spans="2:62" x14ac:dyDescent="0.2">
      <c r="B277" s="2"/>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row>
    <row r="278" spans="2:62" x14ac:dyDescent="0.2">
      <c r="B278" s="2"/>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row>
    <row r="279" spans="2:62" x14ac:dyDescent="0.2">
      <c r="B279" s="2"/>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row>
    <row r="280" spans="2:62" x14ac:dyDescent="0.2">
      <c r="B280" s="2"/>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row>
    <row r="281" spans="2:62" x14ac:dyDescent="0.2">
      <c r="B281" s="2"/>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row>
    <row r="282" spans="2:62" x14ac:dyDescent="0.2">
      <c r="B282" s="2"/>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row>
    <row r="283" spans="2:62" x14ac:dyDescent="0.2">
      <c r="B283" s="2"/>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row>
    <row r="284" spans="2:62" x14ac:dyDescent="0.2">
      <c r="B284" s="2"/>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row>
    <row r="285" spans="2:62" x14ac:dyDescent="0.2">
      <c r="B285" s="2"/>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row>
    <row r="286" spans="2:62" x14ac:dyDescent="0.2">
      <c r="B286" s="2"/>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row>
    <row r="287" spans="2:62" x14ac:dyDescent="0.2">
      <c r="B287" s="2"/>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row>
    <row r="288" spans="2:62" x14ac:dyDescent="0.2">
      <c r="B288" s="2"/>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row>
    <row r="289" spans="1:62" x14ac:dyDescent="0.2">
      <c r="B289" s="2"/>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row>
    <row r="290" spans="1:62" x14ac:dyDescent="0.2">
      <c r="B290" s="2"/>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row>
    <row r="291" spans="1:62" x14ac:dyDescent="0.2">
      <c r="A291" s="5"/>
      <c r="B291" s="9"/>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row>
    <row r="292" spans="1:62" x14ac:dyDescent="0.2">
      <c r="A292" s="5"/>
      <c r="B292" s="9"/>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row>
    <row r="293" spans="1:62" x14ac:dyDescent="0.2">
      <c r="A293" s="5"/>
      <c r="B293" s="9"/>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row>
    <row r="294" spans="1:62" x14ac:dyDescent="0.2">
      <c r="A294" s="5"/>
      <c r="B294" s="9"/>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row>
    <row r="295" spans="1:62" x14ac:dyDescent="0.2">
      <c r="A295" s="5"/>
      <c r="B295" s="9"/>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row>
    <row r="296" spans="1:62" x14ac:dyDescent="0.2">
      <c r="A296" s="5"/>
      <c r="B296" s="9"/>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row>
    <row r="297" spans="1:62" x14ac:dyDescent="0.2">
      <c r="A297" s="5"/>
      <c r="B297" s="9"/>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row>
    <row r="298" spans="1:62" x14ac:dyDescent="0.2">
      <c r="A298" s="5"/>
      <c r="B298" s="9"/>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row>
    <row r="299" spans="1:62" x14ac:dyDescent="0.2">
      <c r="A299" s="5"/>
      <c r="B299" s="9"/>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row>
    <row r="300" spans="1:62" x14ac:dyDescent="0.2">
      <c r="A300" s="5"/>
      <c r="B300" s="9"/>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row>
    <row r="301" spans="1:62" x14ac:dyDescent="0.2">
      <c r="A301" s="5"/>
      <c r="B301" s="9"/>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row>
    <row r="302" spans="1:62" x14ac:dyDescent="0.2">
      <c r="A302" s="5"/>
      <c r="B302" s="9"/>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row>
    <row r="303" spans="1:62" x14ac:dyDescent="0.2">
      <c r="A303" s="5"/>
      <c r="B303" s="9"/>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row>
    <row r="304" spans="1:62" x14ac:dyDescent="0.2">
      <c r="A304" s="5"/>
      <c r="B304" s="9"/>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row>
    <row r="305" spans="1:62" x14ac:dyDescent="0.2">
      <c r="A305" s="5"/>
      <c r="B305" s="9"/>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row>
    <row r="306" spans="1:62" x14ac:dyDescent="0.2">
      <c r="A306" s="5"/>
      <c r="B306" s="9"/>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row>
    <row r="307" spans="1:62" x14ac:dyDescent="0.2">
      <c r="A307" s="5"/>
      <c r="B307" s="9"/>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row>
    <row r="308" spans="1:62" x14ac:dyDescent="0.2">
      <c r="A308" s="5"/>
      <c r="B308" s="9"/>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row>
    <row r="309" spans="1:62" x14ac:dyDescent="0.2">
      <c r="A309" s="5"/>
      <c r="B309" s="9"/>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row>
    <row r="310" spans="1:62" x14ac:dyDescent="0.2">
      <c r="A310" s="5"/>
      <c r="B310" s="9"/>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row>
    <row r="311" spans="1:62" x14ac:dyDescent="0.2">
      <c r="A311" s="5"/>
      <c r="B311" s="9"/>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row>
    <row r="312" spans="1:62" x14ac:dyDescent="0.2">
      <c r="A312" s="5"/>
      <c r="B312" s="9"/>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row>
    <row r="313" spans="1:62" x14ac:dyDescent="0.2">
      <c r="A313" s="5"/>
      <c r="B313" s="9"/>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row>
    <row r="314" spans="1:62" x14ac:dyDescent="0.2">
      <c r="A314" s="5"/>
      <c r="B314" s="9"/>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row>
    <row r="315" spans="1:62" x14ac:dyDescent="0.2">
      <c r="A315" s="5"/>
      <c r="B315" s="9"/>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row>
    <row r="316" spans="1:62" x14ac:dyDescent="0.2">
      <c r="A316" s="5"/>
      <c r="B316" s="9"/>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row>
    <row r="317" spans="1:62" x14ac:dyDescent="0.2">
      <c r="A317" s="5"/>
      <c r="B317" s="9"/>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row>
    <row r="318" spans="1:62" x14ac:dyDescent="0.2">
      <c r="A318" s="5"/>
      <c r="B318" s="9"/>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row>
    <row r="319" spans="1:62" x14ac:dyDescent="0.2">
      <c r="A319" s="5"/>
      <c r="B319" s="9"/>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row>
    <row r="320" spans="1:62" x14ac:dyDescent="0.2">
      <c r="A320" s="5"/>
      <c r="B320" s="9"/>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row>
    <row r="321" spans="1:62" x14ac:dyDescent="0.2">
      <c r="A321" s="5"/>
      <c r="B321" s="9"/>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row>
    <row r="322" spans="1:62" x14ac:dyDescent="0.2">
      <c r="A322" s="5"/>
      <c r="B322" s="9"/>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row>
    <row r="323" spans="1:62" x14ac:dyDescent="0.2">
      <c r="A323" s="5"/>
      <c r="B323" s="9"/>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row>
    <row r="324" spans="1:62" x14ac:dyDescent="0.2">
      <c r="A324" s="5"/>
      <c r="B324" s="9"/>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row>
    <row r="325" spans="1:62" x14ac:dyDescent="0.2">
      <c r="A325" s="5"/>
      <c r="B325" s="9"/>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row>
    <row r="326" spans="1:62" x14ac:dyDescent="0.2">
      <c r="A326" s="5"/>
      <c r="B326" s="9"/>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row>
    <row r="327" spans="1:62" x14ac:dyDescent="0.2">
      <c r="A327" s="5"/>
      <c r="B327" s="9"/>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row>
    <row r="328" spans="1:62" x14ac:dyDescent="0.2">
      <c r="A328" s="5"/>
      <c r="B328" s="9"/>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row>
    <row r="329" spans="1:62" x14ac:dyDescent="0.2">
      <c r="A329" s="5"/>
      <c r="B329" s="9"/>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row>
    <row r="330" spans="1:62" x14ac:dyDescent="0.2">
      <c r="A330" s="5"/>
      <c r="B330" s="9"/>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row>
    <row r="331" spans="1:62" x14ac:dyDescent="0.2">
      <c r="A331" s="5"/>
      <c r="B331" s="9"/>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row>
    <row r="332" spans="1:62" x14ac:dyDescent="0.2">
      <c r="A332" s="5"/>
      <c r="B332" s="9"/>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row>
    <row r="333" spans="1:62" x14ac:dyDescent="0.2">
      <c r="A333" s="5"/>
      <c r="B333" s="9"/>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row>
    <row r="334" spans="1:62" x14ac:dyDescent="0.2">
      <c r="A334" s="5"/>
      <c r="B334" s="9"/>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row>
    <row r="335" spans="1:62" x14ac:dyDescent="0.2">
      <c r="A335" s="5"/>
      <c r="B335" s="9"/>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row>
    <row r="336" spans="1:62" x14ac:dyDescent="0.2">
      <c r="A336" s="5"/>
      <c r="B336" s="9"/>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row>
    <row r="337" spans="1:62" x14ac:dyDescent="0.2">
      <c r="A337" s="5"/>
      <c r="B337" s="9"/>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row>
    <row r="338" spans="1:62" x14ac:dyDescent="0.2">
      <c r="A338" s="5"/>
      <c r="B338" s="9"/>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row>
    <row r="339" spans="1:62" x14ac:dyDescent="0.2">
      <c r="A339" s="5"/>
      <c r="B339" s="9"/>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row>
    <row r="340" spans="1:62" x14ac:dyDescent="0.2">
      <c r="A340" s="5"/>
      <c r="B340" s="9"/>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row>
    <row r="341" spans="1:62" x14ac:dyDescent="0.2">
      <c r="A341" s="5"/>
      <c r="B341" s="9"/>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row>
    <row r="342" spans="1:62" x14ac:dyDescent="0.2">
      <c r="A342" s="5"/>
      <c r="B342" s="9"/>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row>
    <row r="343" spans="1:62" x14ac:dyDescent="0.2">
      <c r="A343" s="5"/>
      <c r="B343" s="9"/>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row>
    <row r="344" spans="1:62" x14ac:dyDescent="0.2">
      <c r="A344" s="5"/>
      <c r="B344" s="9"/>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row>
    <row r="345" spans="1:62" x14ac:dyDescent="0.2">
      <c r="A345" s="5"/>
      <c r="B345" s="9"/>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row>
    <row r="346" spans="1:62" x14ac:dyDescent="0.2">
      <c r="A346" s="5"/>
      <c r="B346" s="9"/>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row>
    <row r="347" spans="1:62" x14ac:dyDescent="0.2">
      <c r="A347" s="5"/>
      <c r="B347" s="9"/>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row>
    <row r="348" spans="1:62" x14ac:dyDescent="0.2">
      <c r="A348" s="5"/>
      <c r="B348" s="9"/>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row>
    <row r="349" spans="1:62" x14ac:dyDescent="0.2">
      <c r="A349" s="5"/>
      <c r="B349" s="9"/>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row>
    <row r="350" spans="1:62" x14ac:dyDescent="0.2">
      <c r="A350" s="5"/>
      <c r="B350" s="9"/>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row>
    <row r="351" spans="1:62" x14ac:dyDescent="0.2">
      <c r="A351" s="5"/>
      <c r="B351" s="9"/>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c r="BI351" s="5"/>
      <c r="BJ351" s="5"/>
    </row>
    <row r="352" spans="1:62" x14ac:dyDescent="0.2">
      <c r="A352" s="5"/>
      <c r="B352" s="9"/>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row>
    <row r="353" spans="1:62" x14ac:dyDescent="0.2">
      <c r="A353" s="5"/>
      <c r="B353" s="9"/>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row>
    <row r="354" spans="1:62" x14ac:dyDescent="0.2">
      <c r="A354" s="5"/>
      <c r="B354" s="9"/>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row>
    <row r="355" spans="1:62" x14ac:dyDescent="0.2">
      <c r="A355" s="5"/>
      <c r="B355" s="9"/>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row>
    <row r="356" spans="1:62" x14ac:dyDescent="0.2">
      <c r="A356" s="5"/>
      <c r="B356" s="9"/>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c r="BI356" s="5"/>
      <c r="BJ356" s="5"/>
    </row>
    <row r="357" spans="1:62" x14ac:dyDescent="0.2">
      <c r="A357" s="5"/>
      <c r="B357" s="9"/>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5"/>
    </row>
  </sheetData>
  <sheetProtection algorithmName="SHA-512" hashValue="XnDbh61G/1ciQlDU8BGHUlbqSZzY/rycZ6qydCIe0MjXSIFtofTwocJCNEY9WTOZAp3KvepNZTB/rlwUM50hHg==" saltValue="vp8LXWIsJmRp4faHyGeR7g==" spinCount="100000" sheet="1" objects="1" scenarios="1"/>
  <mergeCells count="173">
    <mergeCell ref="A149:J149"/>
    <mergeCell ref="A120:J120"/>
    <mergeCell ref="A139:B139"/>
    <mergeCell ref="A136:C136"/>
    <mergeCell ref="G136:J136"/>
    <mergeCell ref="H137:J137"/>
    <mergeCell ref="H138:J138"/>
    <mergeCell ref="G139:G140"/>
    <mergeCell ref="H139:J140"/>
    <mergeCell ref="A112:C112"/>
    <mergeCell ref="D88:E112"/>
    <mergeCell ref="A140:B140"/>
    <mergeCell ref="A141:B141"/>
    <mergeCell ref="D143:J144"/>
    <mergeCell ref="A144:C144"/>
    <mergeCell ref="A143:B143"/>
    <mergeCell ref="A148:J148"/>
    <mergeCell ref="A147:J147"/>
    <mergeCell ref="A116:J116"/>
    <mergeCell ref="A118:E118"/>
    <mergeCell ref="A117:E117"/>
    <mergeCell ref="G117:J118"/>
    <mergeCell ref="A133:J133"/>
    <mergeCell ref="A135:J135"/>
    <mergeCell ref="A130:J130"/>
    <mergeCell ref="A131:J131"/>
    <mergeCell ref="A119:C119"/>
    <mergeCell ref="E119:J119"/>
    <mergeCell ref="A111:C111"/>
    <mergeCell ref="A115:J115"/>
    <mergeCell ref="A127:J127"/>
    <mergeCell ref="A128:J128"/>
    <mergeCell ref="A142:B142"/>
    <mergeCell ref="A81:J81"/>
    <mergeCell ref="A80:B80"/>
    <mergeCell ref="A76:C76"/>
    <mergeCell ref="A77:C77"/>
    <mergeCell ref="A78:C78"/>
    <mergeCell ref="A79:D79"/>
    <mergeCell ref="A75:D75"/>
    <mergeCell ref="A105:C106"/>
    <mergeCell ref="D82:J84"/>
    <mergeCell ref="G95:J95"/>
    <mergeCell ref="B165:I165"/>
    <mergeCell ref="G14:J14"/>
    <mergeCell ref="G6:J6"/>
    <mergeCell ref="G7:J7"/>
    <mergeCell ref="G8:J10"/>
    <mergeCell ref="G11:J12"/>
    <mergeCell ref="G13:J13"/>
    <mergeCell ref="G92:J92"/>
    <mergeCell ref="G93:J93"/>
    <mergeCell ref="G94:J94"/>
    <mergeCell ref="F88:J88"/>
    <mergeCell ref="F89:J89"/>
    <mergeCell ref="G90:J90"/>
    <mergeCell ref="G91:J91"/>
    <mergeCell ref="A10:C10"/>
    <mergeCell ref="D10:E10"/>
    <mergeCell ref="A27:J27"/>
    <mergeCell ref="A37:J37"/>
    <mergeCell ref="D38:J38"/>
    <mergeCell ref="A39:J39"/>
    <mergeCell ref="A85:J85"/>
    <mergeCell ref="A87:J87"/>
    <mergeCell ref="B49:E49"/>
    <mergeCell ref="B46:E46"/>
    <mergeCell ref="G5:J5"/>
    <mergeCell ref="A82:C82"/>
    <mergeCell ref="A1:J1"/>
    <mergeCell ref="A2:J2"/>
    <mergeCell ref="A3:J3"/>
    <mergeCell ref="D11:E11"/>
    <mergeCell ref="A11:C11"/>
    <mergeCell ref="F16:G16"/>
    <mergeCell ref="A5:E5"/>
    <mergeCell ref="A6:E6"/>
    <mergeCell ref="A7:E7"/>
    <mergeCell ref="A9:E9"/>
    <mergeCell ref="A12:E12"/>
    <mergeCell ref="A38:B38"/>
    <mergeCell ref="D13:E13"/>
    <mergeCell ref="H47:H48"/>
    <mergeCell ref="G49:H49"/>
    <mergeCell ref="I50:J52"/>
    <mergeCell ref="F5:F14"/>
    <mergeCell ref="F40:F52"/>
    <mergeCell ref="G40:J40"/>
    <mergeCell ref="G41:J44"/>
    <mergeCell ref="A4:J4"/>
    <mergeCell ref="A15:J15"/>
    <mergeCell ref="B45:E45"/>
    <mergeCell ref="A16:D16"/>
    <mergeCell ref="E16:E26"/>
    <mergeCell ref="B47:E47"/>
    <mergeCell ref="B48:E48"/>
    <mergeCell ref="A40:E40"/>
    <mergeCell ref="B41:E41"/>
    <mergeCell ref="B44:E44"/>
    <mergeCell ref="B42:E42"/>
    <mergeCell ref="B43:E43"/>
    <mergeCell ref="A53:J53"/>
    <mergeCell ref="A54:J54"/>
    <mergeCell ref="A55:J55"/>
    <mergeCell ref="A73:B73"/>
    <mergeCell ref="A59:B59"/>
    <mergeCell ref="G112:I112"/>
    <mergeCell ref="F75:H75"/>
    <mergeCell ref="F77:H77"/>
    <mergeCell ref="F76:H76"/>
    <mergeCell ref="G108:I108"/>
    <mergeCell ref="E56:I56"/>
    <mergeCell ref="C56:D63"/>
    <mergeCell ref="J56:J63"/>
    <mergeCell ref="A64:J64"/>
    <mergeCell ref="A70:I70"/>
    <mergeCell ref="A65:I65"/>
    <mergeCell ref="E63:I63"/>
    <mergeCell ref="J65:J71"/>
    <mergeCell ref="A72:J72"/>
    <mergeCell ref="C73:J73"/>
    <mergeCell ref="A74:J74"/>
    <mergeCell ref="E75:E80"/>
    <mergeCell ref="I75:J80"/>
    <mergeCell ref="F80:H80"/>
    <mergeCell ref="A8:E8"/>
    <mergeCell ref="A114:J114"/>
    <mergeCell ref="A113:J113"/>
    <mergeCell ref="H16:J26"/>
    <mergeCell ref="G103:J103"/>
    <mergeCell ref="G96:J98"/>
    <mergeCell ref="F96:F98"/>
    <mergeCell ref="G99:J101"/>
    <mergeCell ref="G102:J102"/>
    <mergeCell ref="G105:I105"/>
    <mergeCell ref="G106:I106"/>
    <mergeCell ref="G107:I107"/>
    <mergeCell ref="G104:I104"/>
    <mergeCell ref="F99:F107"/>
    <mergeCell ref="A86:J86"/>
    <mergeCell ref="G45:J45"/>
    <mergeCell ref="G46:J46"/>
    <mergeCell ref="A50:E52"/>
    <mergeCell ref="A13:C13"/>
    <mergeCell ref="A14:E14"/>
    <mergeCell ref="G109:I109"/>
    <mergeCell ref="G110:I110"/>
    <mergeCell ref="G111:I111"/>
    <mergeCell ref="A88:C88"/>
    <mergeCell ref="A163:J163"/>
    <mergeCell ref="A164:J164"/>
    <mergeCell ref="A125:D125"/>
    <mergeCell ref="A126:B126"/>
    <mergeCell ref="G123:J126"/>
    <mergeCell ref="A122:J122"/>
    <mergeCell ref="D153:J162"/>
    <mergeCell ref="A146:J146"/>
    <mergeCell ref="A121:J121"/>
    <mergeCell ref="A150:J150"/>
    <mergeCell ref="A123:F123"/>
    <mergeCell ref="E124:F124"/>
    <mergeCell ref="A124:D124"/>
    <mergeCell ref="A152:J152"/>
    <mergeCell ref="A153:C153"/>
    <mergeCell ref="A151:J151"/>
    <mergeCell ref="H141:J141"/>
    <mergeCell ref="A134:J134"/>
    <mergeCell ref="A145:J145"/>
    <mergeCell ref="D136:F141"/>
    <mergeCell ref="A137:B137"/>
    <mergeCell ref="A138:B138"/>
    <mergeCell ref="A129:J129"/>
    <mergeCell ref="A132:J132"/>
  </mergeCells>
  <hyperlinks>
    <hyperlink ref="H139" r:id="rId1" xr:uid="{00000000-0004-0000-0100-000000000000}"/>
  </hyperlinks>
  <pageMargins left="0.7" right="0.7" top="0.75" bottom="0.75" header="0.51180555555555496" footer="0.51180555555555496"/>
  <pageSetup paperSize="9" firstPageNumber="0" orientation="portrait" horizontalDpi="300" verticalDpi="300"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EE126-3516-4E82-85AA-DFF227DAECCB}">
  <sheetPr codeName="Hoja10"/>
  <dimension ref="A1:Y1101"/>
  <sheetViews>
    <sheetView topLeftCell="A88" zoomScaleNormal="100" workbookViewId="0">
      <selection activeCell="C90" sqref="C90:C91"/>
    </sheetView>
  </sheetViews>
  <sheetFormatPr baseColWidth="10" defaultColWidth="12.7109375" defaultRowHeight="12.75" x14ac:dyDescent="0.2"/>
  <cols>
    <col min="1" max="1" width="26.140625" customWidth="1"/>
    <col min="2" max="2" width="33.28515625" customWidth="1"/>
    <col min="3" max="3" width="25.42578125" customWidth="1"/>
    <col min="4" max="4" width="25.28515625" customWidth="1"/>
    <col min="5" max="5" width="22.28515625" customWidth="1"/>
    <col min="7" max="7" width="29.42578125" customWidth="1"/>
    <col min="8" max="8" width="48.85546875" customWidth="1"/>
    <col min="9" max="9" width="21.140625" customWidth="1"/>
    <col min="10" max="10" width="19.5703125" customWidth="1"/>
    <col min="11" max="11" width="20.7109375" customWidth="1"/>
    <col min="12" max="12" width="40.42578125" customWidth="1"/>
    <col min="13" max="13" width="27.140625" customWidth="1"/>
    <col min="14" max="14" width="43.140625" customWidth="1"/>
    <col min="15" max="15" width="23" customWidth="1"/>
  </cols>
  <sheetData>
    <row r="1" spans="1:25" ht="35.25" customHeight="1" thickBot="1" x14ac:dyDescent="0.25">
      <c r="A1" s="980" t="s">
        <v>457</v>
      </c>
      <c r="B1" s="980"/>
      <c r="C1" s="980"/>
      <c r="D1" s="980"/>
      <c r="E1" s="980"/>
      <c r="F1" s="7"/>
      <c r="G1" s="7"/>
      <c r="H1" s="7"/>
      <c r="I1" s="7"/>
      <c r="J1" s="7"/>
      <c r="K1" s="7"/>
      <c r="L1" s="7"/>
      <c r="M1" s="7"/>
      <c r="N1" s="7"/>
      <c r="O1" s="7"/>
      <c r="P1" s="7"/>
      <c r="Q1" s="7"/>
      <c r="R1" s="7"/>
      <c r="S1" s="7"/>
      <c r="T1" s="7"/>
      <c r="U1" s="7"/>
      <c r="V1" s="7"/>
      <c r="W1" s="7"/>
      <c r="X1" s="7"/>
      <c r="Y1" s="7"/>
    </row>
    <row r="2" spans="1:25" ht="30" customHeight="1" x14ac:dyDescent="0.2">
      <c r="A2" s="984"/>
      <c r="B2" s="985"/>
      <c r="C2" s="985"/>
      <c r="D2" s="985"/>
      <c r="E2" s="986"/>
      <c r="F2" s="7"/>
      <c r="G2" s="2"/>
      <c r="H2" s="2"/>
      <c r="I2" s="2"/>
      <c r="J2" s="2"/>
      <c r="K2" s="39"/>
      <c r="L2" s="2"/>
      <c r="O2" s="7"/>
      <c r="P2" s="7"/>
      <c r="Q2" s="7"/>
      <c r="R2" s="7"/>
      <c r="S2" s="7"/>
      <c r="T2" s="7"/>
      <c r="U2" s="7"/>
      <c r="V2" s="7"/>
      <c r="W2" s="7"/>
      <c r="X2" s="7"/>
      <c r="Y2" s="7"/>
    </row>
    <row r="3" spans="1:25" ht="31.5" customHeight="1" x14ac:dyDescent="0.2">
      <c r="A3" s="1002" t="s">
        <v>282</v>
      </c>
      <c r="B3" s="1003"/>
      <c r="C3" s="1003"/>
      <c r="D3" s="1004"/>
      <c r="E3" s="990"/>
      <c r="F3" s="7"/>
      <c r="G3" s="2"/>
      <c r="H3" s="2"/>
      <c r="I3" s="2"/>
      <c r="J3" s="2"/>
      <c r="K3" s="458"/>
      <c r="L3" s="2"/>
      <c r="O3" s="7"/>
      <c r="P3" s="7"/>
      <c r="Q3" s="7"/>
      <c r="R3" s="7"/>
      <c r="S3" s="7"/>
      <c r="T3" s="7"/>
      <c r="U3" s="7"/>
      <c r="V3" s="7"/>
      <c r="W3" s="7"/>
      <c r="X3" s="7"/>
      <c r="Y3" s="7"/>
    </row>
    <row r="4" spans="1:25" ht="31.5" customHeight="1" x14ac:dyDescent="0.2">
      <c r="A4" s="880" t="s">
        <v>169</v>
      </c>
      <c r="B4" s="881"/>
      <c r="C4" s="881"/>
      <c r="D4" s="1005"/>
      <c r="E4" s="991"/>
      <c r="F4" s="7"/>
      <c r="G4" s="2"/>
      <c r="H4" s="2"/>
      <c r="I4" s="2"/>
      <c r="J4" s="2"/>
      <c r="K4" s="39"/>
      <c r="L4" s="2"/>
      <c r="O4" s="7"/>
      <c r="P4" s="7"/>
      <c r="Q4" s="7"/>
      <c r="R4" s="7"/>
      <c r="S4" s="7"/>
      <c r="T4" s="7"/>
      <c r="U4" s="7"/>
      <c r="V4" s="7"/>
      <c r="W4" s="7"/>
      <c r="X4" s="7"/>
      <c r="Y4" s="7"/>
    </row>
    <row r="5" spans="1:25" ht="35.25" customHeight="1" thickBot="1" x14ac:dyDescent="0.25">
      <c r="A5" s="987"/>
      <c r="B5" s="988"/>
      <c r="C5" s="988"/>
      <c r="D5" s="988"/>
      <c r="E5" s="989"/>
      <c r="F5" s="7"/>
      <c r="G5" s="2"/>
      <c r="H5" s="2"/>
      <c r="I5" s="2"/>
      <c r="J5" s="2"/>
      <c r="K5" s="39"/>
      <c r="L5" s="2"/>
      <c r="O5" s="7"/>
      <c r="P5" s="7"/>
      <c r="Q5" s="7"/>
      <c r="R5" s="7"/>
      <c r="S5" s="7"/>
      <c r="T5" s="7"/>
      <c r="U5" s="7"/>
      <c r="V5" s="7"/>
      <c r="W5" s="7"/>
      <c r="X5" s="7"/>
      <c r="Y5" s="7"/>
    </row>
    <row r="6" spans="1:25" ht="24.75" customHeight="1" thickBot="1" x14ac:dyDescent="0.25">
      <c r="A6" s="992" t="s">
        <v>415</v>
      </c>
      <c r="B6" s="993"/>
      <c r="C6" s="993"/>
      <c r="D6" s="994"/>
      <c r="E6" s="983"/>
      <c r="F6" s="7"/>
      <c r="G6" s="2"/>
      <c r="H6" s="2"/>
      <c r="I6" s="2"/>
      <c r="J6" s="2"/>
      <c r="K6" s="459"/>
      <c r="L6" s="7"/>
      <c r="O6" s="7"/>
      <c r="P6" s="7"/>
      <c r="Q6" s="7"/>
      <c r="R6" s="7"/>
      <c r="S6" s="7"/>
      <c r="T6" s="7"/>
      <c r="U6" s="7"/>
      <c r="V6" s="7"/>
      <c r="W6" s="7"/>
      <c r="X6" s="7"/>
      <c r="Y6" s="7"/>
    </row>
    <row r="7" spans="1:25" ht="27.75" customHeight="1" x14ac:dyDescent="0.2">
      <c r="A7" s="995" t="s">
        <v>385</v>
      </c>
      <c r="B7" s="996"/>
      <c r="C7" s="996"/>
      <c r="D7" s="158">
        <f>'Referencia de datos'!C24</f>
        <v>2</v>
      </c>
      <c r="E7" s="983"/>
      <c r="F7" s="7"/>
      <c r="G7" s="2"/>
      <c r="H7" s="2"/>
      <c r="I7" s="2"/>
      <c r="J7" s="2"/>
      <c r="K7" s="459"/>
      <c r="L7" s="7"/>
      <c r="O7" s="7"/>
      <c r="P7" s="7"/>
      <c r="Q7" s="7"/>
      <c r="R7" s="7"/>
      <c r="S7" s="7"/>
      <c r="T7" s="7"/>
      <c r="U7" s="7"/>
      <c r="V7" s="7"/>
      <c r="W7" s="7"/>
      <c r="X7" s="7"/>
      <c r="Y7" s="7"/>
    </row>
    <row r="8" spans="1:25" ht="39.75" customHeight="1" x14ac:dyDescent="0.2">
      <c r="A8" s="930" t="s">
        <v>386</v>
      </c>
      <c r="B8" s="931"/>
      <c r="C8" s="931"/>
      <c r="D8" s="282">
        <f>'Referencia de datos'!G24</f>
        <v>30</v>
      </c>
      <c r="E8" s="983"/>
      <c r="F8" s="7"/>
      <c r="G8" s="2"/>
      <c r="H8" s="2"/>
      <c r="I8" s="2"/>
      <c r="J8" s="2"/>
      <c r="K8" s="459"/>
      <c r="L8" s="7"/>
      <c r="O8" s="7"/>
      <c r="P8" s="7"/>
      <c r="Q8" s="7"/>
      <c r="R8" s="7"/>
      <c r="S8" s="7"/>
      <c r="T8" s="7"/>
      <c r="U8" s="7"/>
      <c r="V8" s="7"/>
      <c r="W8" s="7"/>
      <c r="X8" s="7"/>
      <c r="Y8" s="7"/>
    </row>
    <row r="9" spans="1:25" ht="33" customHeight="1" x14ac:dyDescent="0.2">
      <c r="A9" s="930" t="s">
        <v>387</v>
      </c>
      <c r="B9" s="931"/>
      <c r="C9" s="931"/>
      <c r="D9" s="205">
        <f>D8*D7</f>
        <v>60</v>
      </c>
      <c r="E9" s="983"/>
      <c r="F9" s="7"/>
      <c r="G9" s="2"/>
      <c r="H9" s="2"/>
      <c r="I9" s="2"/>
      <c r="J9" s="2"/>
      <c r="K9" s="459"/>
      <c r="L9" s="7"/>
      <c r="M9" s="2"/>
      <c r="N9" s="7"/>
      <c r="O9" s="7"/>
      <c r="P9" s="7"/>
      <c r="Q9" s="7"/>
      <c r="R9" s="7"/>
      <c r="S9" s="7"/>
      <c r="T9" s="7"/>
      <c r="U9" s="7"/>
      <c r="V9" s="7"/>
      <c r="W9" s="7"/>
      <c r="X9" s="7"/>
      <c r="Y9" s="7"/>
    </row>
    <row r="10" spans="1:25" ht="35.25" customHeight="1" thickBot="1" x14ac:dyDescent="0.25">
      <c r="A10" s="997" t="s">
        <v>94</v>
      </c>
      <c r="B10" s="998"/>
      <c r="C10" s="998"/>
      <c r="D10" s="159" t="s">
        <v>95</v>
      </c>
      <c r="E10" s="983"/>
      <c r="F10" s="9"/>
      <c r="G10" s="2"/>
      <c r="H10" s="2"/>
      <c r="I10" s="2"/>
      <c r="J10" s="2"/>
      <c r="K10" s="459"/>
      <c r="L10" s="7"/>
      <c r="M10" s="7"/>
      <c r="N10" s="7"/>
      <c r="O10" s="7"/>
      <c r="P10" s="7"/>
      <c r="Q10" s="7"/>
      <c r="R10" s="7"/>
      <c r="S10" s="7"/>
      <c r="T10" s="7"/>
      <c r="U10" s="7"/>
      <c r="V10" s="7"/>
      <c r="W10" s="7"/>
      <c r="X10" s="7"/>
      <c r="Y10" s="7"/>
    </row>
    <row r="11" spans="1:25" ht="40.5" customHeight="1" thickBot="1" x14ac:dyDescent="0.25">
      <c r="A11" s="949"/>
      <c r="B11" s="950"/>
      <c r="C11" s="950"/>
      <c r="D11" s="950"/>
      <c r="E11" s="951"/>
      <c r="F11" s="9"/>
      <c r="G11" s="2"/>
      <c r="H11" s="2"/>
      <c r="I11" s="2"/>
      <c r="J11" s="2"/>
      <c r="K11" s="459"/>
      <c r="L11" s="7"/>
      <c r="M11" s="7"/>
      <c r="N11" s="7"/>
      <c r="O11" s="7"/>
      <c r="P11" s="7"/>
      <c r="Q11" s="7"/>
      <c r="R11" s="7"/>
      <c r="S11" s="7"/>
      <c r="T11" s="7"/>
      <c r="U11" s="7"/>
      <c r="V11" s="7"/>
      <c r="W11" s="7"/>
      <c r="X11" s="7"/>
      <c r="Y11" s="7"/>
    </row>
    <row r="12" spans="1:25" ht="35.25" customHeight="1" thickBot="1" x14ac:dyDescent="0.25">
      <c r="A12" s="462" t="s">
        <v>96</v>
      </c>
      <c r="B12" s="440" t="s">
        <v>97</v>
      </c>
      <c r="C12" s="440" t="s">
        <v>98</v>
      </c>
      <c r="D12" s="441" t="s">
        <v>26</v>
      </c>
      <c r="E12" s="951"/>
      <c r="F12" s="9"/>
      <c r="G12" s="2"/>
      <c r="H12" s="2"/>
      <c r="I12" s="2"/>
      <c r="J12" s="2"/>
      <c r="K12" s="459"/>
      <c r="L12" s="7"/>
      <c r="M12" s="7"/>
      <c r="N12" s="7"/>
      <c r="O12" s="7"/>
      <c r="P12" s="7"/>
      <c r="Q12" s="7"/>
      <c r="R12" s="7"/>
      <c r="S12" s="7"/>
      <c r="T12" s="7"/>
      <c r="U12" s="7"/>
      <c r="V12" s="7"/>
      <c r="W12" s="7"/>
      <c r="X12" s="7"/>
      <c r="Y12" s="7"/>
    </row>
    <row r="13" spans="1:25" ht="21" customHeight="1" x14ac:dyDescent="0.2">
      <c r="A13" s="445" t="s">
        <v>414</v>
      </c>
      <c r="B13" s="160">
        <f>'Referencia de datos'!B35</f>
        <v>10</v>
      </c>
      <c r="C13" s="284">
        <f>'Referencia de datos'!J35</f>
        <v>1000</v>
      </c>
      <c r="D13" s="161">
        <f>B13*C13</f>
        <v>10000</v>
      </c>
      <c r="E13" s="951"/>
      <c r="F13" s="9"/>
      <c r="G13" s="2"/>
      <c r="H13" s="2"/>
      <c r="I13" s="2"/>
      <c r="J13" s="2"/>
      <c r="K13" s="456"/>
      <c r="L13" s="7"/>
      <c r="M13" s="7"/>
      <c r="N13" s="7"/>
      <c r="O13" s="7"/>
      <c r="P13" s="7"/>
      <c r="Q13" s="7"/>
      <c r="R13" s="7"/>
      <c r="S13" s="7"/>
      <c r="T13" s="7"/>
      <c r="U13" s="7"/>
      <c r="V13" s="7"/>
      <c r="W13" s="7"/>
      <c r="X13" s="7"/>
      <c r="Y13" s="7"/>
    </row>
    <row r="14" spans="1:25" ht="18.75" customHeight="1" x14ac:dyDescent="0.2">
      <c r="A14" s="442" t="s">
        <v>347</v>
      </c>
      <c r="B14" s="162">
        <f>'Referencia de datos'!E35</f>
        <v>6</v>
      </c>
      <c r="C14" s="285">
        <f>'Referencia de datos'!C38</f>
        <v>83</v>
      </c>
      <c r="D14" s="168">
        <f>B14*C14</f>
        <v>498</v>
      </c>
      <c r="E14" s="951"/>
      <c r="F14" s="9"/>
      <c r="G14" s="2"/>
      <c r="H14" s="2"/>
      <c r="I14" s="2"/>
      <c r="J14" s="2"/>
      <c r="K14" s="7"/>
      <c r="L14" s="7"/>
      <c r="M14" s="7"/>
      <c r="N14" s="7"/>
      <c r="O14" s="7"/>
      <c r="P14" s="7"/>
      <c r="Q14" s="7"/>
      <c r="R14" s="7"/>
      <c r="S14" s="7"/>
      <c r="T14" s="7"/>
      <c r="U14" s="7"/>
      <c r="V14" s="7"/>
      <c r="W14" s="7"/>
      <c r="X14" s="7"/>
      <c r="Y14" s="7"/>
    </row>
    <row r="15" spans="1:25" ht="33.75" customHeight="1" x14ac:dyDescent="0.2">
      <c r="A15" s="305" t="s">
        <v>99</v>
      </c>
      <c r="B15" s="287"/>
      <c r="C15" s="285"/>
      <c r="D15" s="168">
        <f>B15*C15</f>
        <v>0</v>
      </c>
      <c r="E15" s="951"/>
      <c r="F15" s="7"/>
      <c r="G15" s="2"/>
      <c r="H15" s="2"/>
      <c r="I15" s="2"/>
      <c r="J15" s="2"/>
      <c r="K15" s="7"/>
      <c r="L15" s="7"/>
      <c r="M15" s="7"/>
      <c r="N15" s="7"/>
      <c r="O15" s="7"/>
      <c r="P15" s="7"/>
      <c r="Q15" s="7"/>
      <c r="R15" s="7"/>
      <c r="S15" s="7"/>
      <c r="T15" s="7"/>
      <c r="U15" s="7"/>
      <c r="V15" s="7"/>
      <c r="W15" s="7"/>
      <c r="X15" s="7"/>
      <c r="Y15" s="7"/>
    </row>
    <row r="16" spans="1:25" ht="36.75" customHeight="1" thickBot="1" x14ac:dyDescent="0.25">
      <c r="A16" s="306" t="s">
        <v>99</v>
      </c>
      <c r="B16" s="288"/>
      <c r="C16" s="286"/>
      <c r="D16" s="163">
        <f>B16*C16</f>
        <v>0</v>
      </c>
      <c r="E16" s="951"/>
      <c r="F16" s="7"/>
      <c r="G16" s="2"/>
      <c r="H16" s="2"/>
      <c r="I16" s="2"/>
      <c r="J16" s="2"/>
      <c r="K16" s="7"/>
      <c r="L16" s="7"/>
      <c r="M16" s="7"/>
      <c r="N16" s="7"/>
      <c r="O16" s="7"/>
      <c r="P16" s="7"/>
      <c r="Q16" s="7"/>
      <c r="R16" s="7"/>
      <c r="S16" s="7"/>
      <c r="T16" s="7"/>
      <c r="U16" s="7"/>
      <c r="V16" s="7"/>
      <c r="W16" s="7"/>
      <c r="X16" s="7"/>
      <c r="Y16" s="7"/>
    </row>
    <row r="17" spans="1:25" x14ac:dyDescent="0.2">
      <c r="A17" s="981"/>
      <c r="B17" s="981"/>
      <c r="C17" s="981"/>
      <c r="D17" s="981"/>
      <c r="E17" s="951"/>
      <c r="F17" s="7"/>
      <c r="G17" s="2"/>
      <c r="H17" s="2"/>
      <c r="I17" s="2"/>
      <c r="J17" s="2"/>
      <c r="K17" s="7"/>
      <c r="L17" s="7"/>
      <c r="M17" s="7"/>
      <c r="N17" s="7"/>
      <c r="O17" s="7"/>
      <c r="P17" s="7"/>
      <c r="Q17" s="7"/>
      <c r="R17" s="7"/>
      <c r="S17" s="7"/>
      <c r="T17" s="7"/>
      <c r="U17" s="7"/>
      <c r="V17" s="7"/>
      <c r="W17" s="7"/>
      <c r="X17" s="7"/>
      <c r="Y17" s="7"/>
    </row>
    <row r="18" spans="1:25" ht="13.5" thickBot="1" x14ac:dyDescent="0.25">
      <c r="A18" s="981"/>
      <c r="B18" s="981"/>
      <c r="C18" s="981"/>
      <c r="D18" s="981"/>
      <c r="E18" s="951"/>
      <c r="F18" s="7"/>
      <c r="G18" s="2"/>
      <c r="H18" s="2"/>
      <c r="I18" s="2"/>
      <c r="J18" s="2"/>
      <c r="K18" s="7"/>
      <c r="L18" s="7"/>
      <c r="M18" s="7"/>
      <c r="N18" s="7"/>
      <c r="O18" s="7"/>
      <c r="P18" s="7"/>
      <c r="Q18" s="7"/>
      <c r="R18" s="7"/>
      <c r="S18" s="7"/>
      <c r="T18" s="7"/>
      <c r="U18" s="7"/>
      <c r="V18" s="7"/>
      <c r="W18" s="7"/>
      <c r="X18" s="7"/>
      <c r="Y18" s="7"/>
    </row>
    <row r="19" spans="1:25" ht="15.75" thickBot="1" x14ac:dyDescent="0.25">
      <c r="A19" s="982" t="s">
        <v>337</v>
      </c>
      <c r="B19" s="982"/>
      <c r="C19" s="982"/>
      <c r="D19" s="164">
        <f>SUM(D13:D18)</f>
        <v>10498</v>
      </c>
      <c r="E19" s="951"/>
      <c r="F19" s="7"/>
      <c r="G19" s="2"/>
      <c r="H19" s="2"/>
      <c r="I19" s="2"/>
      <c r="J19" s="2"/>
      <c r="K19" s="7"/>
      <c r="L19" s="7"/>
      <c r="M19" s="7"/>
      <c r="N19" s="7"/>
      <c r="O19" s="7"/>
      <c r="P19" s="7"/>
      <c r="Q19" s="7"/>
      <c r="R19" s="7"/>
      <c r="S19" s="7"/>
      <c r="T19" s="7"/>
      <c r="U19" s="7"/>
      <c r="V19" s="7"/>
      <c r="W19" s="7"/>
      <c r="X19" s="7"/>
      <c r="Y19" s="7"/>
    </row>
    <row r="20" spans="1:25" ht="15" x14ac:dyDescent="0.2">
      <c r="A20" s="1006" t="s">
        <v>348</v>
      </c>
      <c r="B20" s="1007"/>
      <c r="C20" s="466">
        <f>D8</f>
        <v>30</v>
      </c>
      <c r="D20" s="465"/>
      <c r="E20" s="951"/>
      <c r="F20" s="7"/>
      <c r="G20" s="2"/>
      <c r="H20" s="2"/>
      <c r="I20" s="2"/>
      <c r="J20" s="2"/>
      <c r="K20" s="7"/>
      <c r="L20" s="7"/>
      <c r="M20" s="7"/>
      <c r="N20" s="7"/>
      <c r="O20" s="7"/>
      <c r="P20" s="7"/>
      <c r="Q20" s="7"/>
      <c r="R20" s="7"/>
      <c r="S20" s="7"/>
      <c r="T20" s="7"/>
      <c r="U20" s="7"/>
      <c r="V20" s="7"/>
      <c r="W20" s="7"/>
      <c r="X20" s="7"/>
      <c r="Y20" s="7"/>
    </row>
    <row r="21" spans="1:25" ht="15" thickBot="1" x14ac:dyDescent="0.25">
      <c r="A21" s="983"/>
      <c r="B21" s="983"/>
      <c r="C21" s="983"/>
      <c r="D21" s="983"/>
      <c r="E21" s="951"/>
      <c r="F21" s="7"/>
      <c r="G21" s="2"/>
      <c r="H21" s="2"/>
      <c r="I21" s="2"/>
      <c r="J21" s="2"/>
      <c r="K21" s="7"/>
      <c r="L21" s="7"/>
      <c r="M21" s="7"/>
      <c r="N21" s="7"/>
      <c r="O21" s="7"/>
      <c r="P21" s="7"/>
      <c r="Q21" s="7"/>
      <c r="R21" s="7"/>
      <c r="S21" s="7"/>
      <c r="T21" s="7"/>
      <c r="U21" s="7"/>
      <c r="V21" s="7"/>
      <c r="W21" s="7"/>
      <c r="X21" s="7"/>
      <c r="Y21" s="7"/>
    </row>
    <row r="22" spans="1:25" ht="29.25" customHeight="1" thickBot="1" x14ac:dyDescent="0.25">
      <c r="A22" s="999" t="s">
        <v>375</v>
      </c>
      <c r="B22" s="1000"/>
      <c r="C22" s="1001"/>
      <c r="D22" s="165">
        <f>D19/C20</f>
        <v>349.93333333333334</v>
      </c>
      <c r="E22" s="951"/>
      <c r="F22" s="7"/>
      <c r="G22" s="2"/>
      <c r="H22" s="2"/>
      <c r="I22" s="2"/>
      <c r="J22" s="2"/>
      <c r="K22" s="7"/>
      <c r="L22" s="7"/>
      <c r="M22" s="7"/>
      <c r="N22" s="7"/>
      <c r="O22" s="7"/>
      <c r="P22" s="7"/>
      <c r="Q22" s="7"/>
      <c r="R22" s="7"/>
      <c r="S22" s="7"/>
      <c r="T22" s="7"/>
      <c r="U22" s="7"/>
      <c r="V22" s="7"/>
      <c r="W22" s="7"/>
      <c r="X22" s="7"/>
      <c r="Y22" s="7"/>
    </row>
    <row r="23" spans="1:25" ht="40.5" customHeight="1" thickBot="1" x14ac:dyDescent="0.25">
      <c r="A23" s="949"/>
      <c r="B23" s="950"/>
      <c r="C23" s="950"/>
      <c r="D23" s="950"/>
      <c r="E23" s="951"/>
      <c r="F23" s="7"/>
      <c r="G23" s="2"/>
      <c r="H23" s="2"/>
      <c r="I23" s="2"/>
      <c r="J23" s="2"/>
      <c r="K23" s="7"/>
      <c r="L23" s="7"/>
      <c r="M23" s="7"/>
      <c r="N23" s="7"/>
      <c r="O23" s="7"/>
      <c r="P23" s="7"/>
      <c r="Q23" s="7"/>
      <c r="R23" s="7"/>
      <c r="S23" s="7"/>
      <c r="T23" s="7"/>
      <c r="U23" s="7"/>
      <c r="V23" s="7"/>
      <c r="W23" s="7"/>
      <c r="X23" s="7"/>
      <c r="Y23" s="7"/>
    </row>
    <row r="24" spans="1:25" ht="35.25" customHeight="1" x14ac:dyDescent="0.2">
      <c r="A24" s="953" t="s">
        <v>297</v>
      </c>
      <c r="B24" s="954"/>
      <c r="C24" s="955"/>
      <c r="D24" s="227" t="s">
        <v>26</v>
      </c>
      <c r="E24" s="951"/>
      <c r="F24" s="7"/>
      <c r="G24" s="2"/>
      <c r="H24" s="2"/>
      <c r="I24" s="2"/>
      <c r="J24" s="2"/>
      <c r="K24" s="7"/>
      <c r="L24" s="7"/>
      <c r="M24" s="7"/>
      <c r="N24" s="7"/>
      <c r="O24" s="7"/>
      <c r="P24" s="7"/>
      <c r="Q24" s="7"/>
      <c r="R24" s="7"/>
      <c r="S24" s="7"/>
      <c r="T24" s="7"/>
      <c r="U24" s="7"/>
      <c r="V24" s="7"/>
      <c r="W24" s="7"/>
      <c r="X24" s="7"/>
      <c r="Y24" s="7"/>
    </row>
    <row r="25" spans="1:25" ht="20.25" customHeight="1" x14ac:dyDescent="0.2">
      <c r="A25" s="959" t="s">
        <v>298</v>
      </c>
      <c r="B25" s="960"/>
      <c r="C25" s="961"/>
      <c r="D25" s="432"/>
      <c r="E25" s="951"/>
      <c r="F25" s="7"/>
      <c r="G25" s="2"/>
      <c r="H25" s="2"/>
      <c r="I25" s="2"/>
      <c r="J25" s="2"/>
      <c r="K25" s="7"/>
      <c r="L25" s="7"/>
      <c r="M25" s="7"/>
      <c r="N25" s="7"/>
      <c r="O25" s="7"/>
      <c r="P25" s="7"/>
      <c r="Q25" s="7"/>
      <c r="R25" s="7"/>
      <c r="S25" s="7"/>
      <c r="T25" s="7"/>
      <c r="U25" s="7"/>
      <c r="V25" s="7"/>
      <c r="W25" s="7"/>
      <c r="X25" s="7"/>
      <c r="Y25" s="7"/>
    </row>
    <row r="26" spans="1:25" ht="15" customHeight="1" x14ac:dyDescent="0.2">
      <c r="A26" s="966"/>
      <c r="B26" s="967"/>
      <c r="C26" s="967"/>
      <c r="D26" s="968"/>
      <c r="E26" s="951"/>
      <c r="F26" s="7"/>
      <c r="G26" s="2"/>
      <c r="H26" s="2"/>
      <c r="I26" s="2"/>
      <c r="J26" s="2"/>
      <c r="K26" s="7"/>
      <c r="L26" s="7"/>
      <c r="M26" s="7"/>
      <c r="N26" s="7"/>
      <c r="O26" s="7"/>
      <c r="P26" s="7"/>
      <c r="Q26" s="7"/>
      <c r="R26" s="7"/>
      <c r="S26" s="7"/>
      <c r="T26" s="7"/>
      <c r="U26" s="7"/>
      <c r="V26" s="7"/>
      <c r="W26" s="7"/>
      <c r="X26" s="7"/>
      <c r="Y26" s="7"/>
    </row>
    <row r="27" spans="1:25" ht="23.25" customHeight="1" x14ac:dyDescent="0.2">
      <c r="A27" s="964" t="s">
        <v>380</v>
      </c>
      <c r="B27" s="965"/>
      <c r="C27" s="965"/>
      <c r="D27" s="469">
        <f>C29/(C31*C30)</f>
        <v>6.6666666666666666E-2</v>
      </c>
      <c r="E27" s="951"/>
      <c r="F27" s="7"/>
      <c r="G27" s="2"/>
      <c r="H27" s="2"/>
      <c r="I27" s="2"/>
      <c r="J27" s="2"/>
      <c r="K27" s="7"/>
      <c r="L27" s="7"/>
      <c r="M27" s="7"/>
      <c r="N27" s="7"/>
      <c r="O27" s="7"/>
      <c r="P27" s="7"/>
      <c r="Q27" s="7"/>
      <c r="R27" s="7"/>
      <c r="S27" s="7"/>
      <c r="T27" s="7"/>
      <c r="U27" s="7"/>
      <c r="V27" s="7"/>
      <c r="W27" s="7"/>
      <c r="X27" s="7"/>
      <c r="Y27" s="7"/>
    </row>
    <row r="28" spans="1:25" ht="40.5" customHeight="1" x14ac:dyDescent="0.2">
      <c r="A28" s="962" t="s">
        <v>299</v>
      </c>
      <c r="B28" s="963"/>
      <c r="C28" s="963"/>
      <c r="D28" s="1143"/>
      <c r="E28" s="951"/>
      <c r="F28" s="7"/>
      <c r="G28" s="2"/>
      <c r="H28" s="2"/>
      <c r="I28" s="2"/>
      <c r="J28" s="2"/>
      <c r="K28" s="7"/>
      <c r="L28" s="7"/>
      <c r="M28" s="7"/>
      <c r="N28" s="7"/>
      <c r="O28" s="7"/>
      <c r="P28" s="7"/>
      <c r="Q28" s="7"/>
      <c r="R28" s="7"/>
      <c r="S28" s="7"/>
      <c r="T28" s="7"/>
      <c r="U28" s="7"/>
      <c r="V28" s="7"/>
      <c r="W28" s="7"/>
      <c r="X28" s="7"/>
      <c r="Y28" s="7"/>
    </row>
    <row r="29" spans="1:25" ht="15" customHeight="1" x14ac:dyDescent="0.2">
      <c r="A29" s="962" t="s">
        <v>350</v>
      </c>
      <c r="B29" s="963"/>
      <c r="C29" s="357">
        <f>'Referencia de datos'!I35</f>
        <v>4</v>
      </c>
      <c r="D29" s="1144"/>
      <c r="E29" s="951"/>
      <c r="F29" s="7"/>
      <c r="G29" s="2"/>
      <c r="H29" s="2"/>
      <c r="I29" s="2"/>
      <c r="J29" s="2"/>
      <c r="K29" s="7"/>
      <c r="L29" s="7"/>
      <c r="M29" s="7"/>
      <c r="N29" s="7"/>
      <c r="O29" s="7"/>
      <c r="P29" s="7"/>
      <c r="Q29" s="7"/>
      <c r="R29" s="7"/>
      <c r="S29" s="7"/>
      <c r="T29" s="7"/>
      <c r="U29" s="7"/>
      <c r="V29" s="7"/>
      <c r="W29" s="7"/>
      <c r="X29" s="7"/>
      <c r="Y29" s="7"/>
    </row>
    <row r="30" spans="1:25" ht="25.5" customHeight="1" x14ac:dyDescent="0.2">
      <c r="A30" s="962" t="s">
        <v>349</v>
      </c>
      <c r="B30" s="963"/>
      <c r="C30" s="357">
        <f>'Referencia de datos'!D10</f>
        <v>2</v>
      </c>
      <c r="D30" s="1144"/>
      <c r="E30" s="951"/>
      <c r="F30" s="7"/>
      <c r="G30" s="2"/>
      <c r="H30" s="2"/>
      <c r="I30" s="2"/>
      <c r="J30" s="2"/>
      <c r="K30" s="7"/>
      <c r="L30" s="7"/>
      <c r="M30" s="7"/>
      <c r="N30" s="7"/>
      <c r="O30" s="7"/>
      <c r="P30" s="7"/>
      <c r="Q30" s="7"/>
      <c r="R30" s="7"/>
      <c r="S30" s="7"/>
      <c r="T30" s="7"/>
      <c r="U30" s="7"/>
      <c r="V30" s="7"/>
      <c r="W30" s="7"/>
      <c r="X30" s="7"/>
      <c r="Y30" s="7"/>
    </row>
    <row r="31" spans="1:25" ht="15" customHeight="1" x14ac:dyDescent="0.2">
      <c r="A31" s="962" t="s">
        <v>351</v>
      </c>
      <c r="B31" s="963"/>
      <c r="C31" s="357">
        <f>D8</f>
        <v>30</v>
      </c>
      <c r="D31" s="1151"/>
      <c r="E31" s="951"/>
      <c r="F31" s="7"/>
      <c r="G31" s="2"/>
      <c r="H31" s="2"/>
      <c r="I31" s="2"/>
      <c r="J31" s="2"/>
      <c r="K31" s="7"/>
      <c r="L31" s="7"/>
      <c r="M31" s="7"/>
      <c r="N31" s="7"/>
      <c r="O31" s="7"/>
      <c r="P31" s="7"/>
      <c r="Q31" s="7"/>
      <c r="R31" s="7"/>
      <c r="S31" s="7"/>
      <c r="T31" s="7"/>
      <c r="U31" s="7"/>
      <c r="V31" s="7"/>
      <c r="W31" s="7"/>
      <c r="X31" s="7"/>
      <c r="Y31" s="7"/>
    </row>
    <row r="32" spans="1:25" ht="20.25" customHeight="1" x14ac:dyDescent="0.2">
      <c r="A32" s="932"/>
      <c r="B32" s="933"/>
      <c r="C32" s="933"/>
      <c r="D32" s="934"/>
      <c r="E32" s="951"/>
      <c r="F32" s="7"/>
      <c r="G32" s="2"/>
      <c r="H32" s="2"/>
      <c r="I32" s="2"/>
      <c r="J32" s="2"/>
      <c r="K32" s="7"/>
      <c r="L32" s="7"/>
      <c r="M32" s="7"/>
      <c r="N32" s="7"/>
      <c r="O32" s="7"/>
      <c r="P32" s="7"/>
      <c r="Q32" s="7"/>
      <c r="R32" s="7"/>
      <c r="S32" s="7"/>
      <c r="T32" s="7"/>
      <c r="U32" s="7"/>
      <c r="V32" s="7"/>
      <c r="W32" s="7"/>
      <c r="X32" s="7"/>
      <c r="Y32" s="7"/>
    </row>
    <row r="33" spans="1:25" ht="46.5" customHeight="1" x14ac:dyDescent="0.2">
      <c r="A33" s="1145" t="s">
        <v>378</v>
      </c>
      <c r="B33" s="1146"/>
      <c r="C33" s="1147"/>
      <c r="D33" s="433">
        <f>C36*(1+C37)*D39</f>
        <v>871.30867261904746</v>
      </c>
      <c r="E33" s="951"/>
      <c r="F33" s="7"/>
      <c r="G33" s="2"/>
      <c r="H33" s="2"/>
      <c r="I33" s="2"/>
      <c r="J33" s="2"/>
      <c r="K33" s="7"/>
      <c r="L33" s="7"/>
      <c r="M33" s="7"/>
      <c r="N33" s="7"/>
      <c r="O33" s="7"/>
      <c r="P33" s="7"/>
      <c r="Q33" s="7"/>
      <c r="R33" s="7"/>
      <c r="S33" s="7"/>
      <c r="T33" s="7"/>
      <c r="U33" s="7"/>
      <c r="V33" s="7"/>
      <c r="W33" s="7"/>
      <c r="X33" s="7"/>
      <c r="Y33" s="7"/>
    </row>
    <row r="34" spans="1:25" ht="40.5" customHeight="1" x14ac:dyDescent="0.2">
      <c r="A34" s="1148" t="s">
        <v>394</v>
      </c>
      <c r="B34" s="1149"/>
      <c r="C34" s="1150"/>
      <c r="D34" s="463"/>
      <c r="E34" s="951"/>
      <c r="F34" s="7"/>
      <c r="G34" s="2"/>
      <c r="H34" s="2"/>
      <c r="I34" s="2"/>
      <c r="J34" s="2"/>
      <c r="K34" s="7"/>
      <c r="L34" s="7"/>
      <c r="M34" s="7"/>
      <c r="N34" s="7"/>
      <c r="O34" s="7"/>
      <c r="P34" s="7"/>
      <c r="Q34" s="7"/>
      <c r="R34" s="7"/>
      <c r="S34" s="7"/>
      <c r="T34" s="7"/>
      <c r="U34" s="7"/>
      <c r="V34" s="7"/>
      <c r="W34" s="7"/>
      <c r="X34" s="7"/>
      <c r="Y34" s="7"/>
    </row>
    <row r="35" spans="1:25" ht="15" customHeight="1" x14ac:dyDescent="0.2">
      <c r="A35" s="932"/>
      <c r="B35" s="933"/>
      <c r="C35" s="933"/>
      <c r="D35" s="934"/>
      <c r="E35" s="951"/>
      <c r="F35" s="7"/>
      <c r="G35" s="2"/>
      <c r="H35" s="2"/>
      <c r="I35" s="2"/>
      <c r="J35" s="2"/>
      <c r="K35" s="7"/>
      <c r="L35" s="7"/>
      <c r="M35" s="7"/>
      <c r="N35" s="7"/>
      <c r="O35" s="7"/>
      <c r="P35" s="7"/>
      <c r="Q35" s="7"/>
      <c r="R35" s="7"/>
      <c r="S35" s="7"/>
      <c r="T35" s="7"/>
      <c r="U35" s="7"/>
      <c r="V35" s="7"/>
      <c r="W35" s="7"/>
      <c r="X35" s="7"/>
      <c r="Y35" s="7"/>
    </row>
    <row r="36" spans="1:25" ht="15" customHeight="1" x14ac:dyDescent="0.2">
      <c r="A36" s="1154" t="s">
        <v>352</v>
      </c>
      <c r="B36" s="1155"/>
      <c r="C36" s="474">
        <f>'Referencia de datos'!A84</f>
        <v>455.87</v>
      </c>
      <c r="D36" s="1143"/>
      <c r="E36" s="951"/>
      <c r="F36" s="7"/>
      <c r="G36" s="2"/>
      <c r="H36" s="2"/>
      <c r="I36" s="2"/>
      <c r="J36" s="2"/>
      <c r="K36" s="7"/>
      <c r="L36" s="7"/>
      <c r="M36" s="7"/>
      <c r="N36" s="7"/>
      <c r="O36" s="7"/>
      <c r="P36" s="7"/>
      <c r="Q36" s="7"/>
      <c r="R36" s="7"/>
      <c r="S36" s="7"/>
      <c r="T36" s="7"/>
      <c r="U36" s="7"/>
      <c r="V36" s="7"/>
      <c r="W36" s="7"/>
      <c r="X36" s="7"/>
      <c r="Y36" s="7"/>
    </row>
    <row r="37" spans="1:25" ht="15" customHeight="1" x14ac:dyDescent="0.2">
      <c r="A37" s="959" t="s">
        <v>353</v>
      </c>
      <c r="B37" s="960"/>
      <c r="C37" s="399">
        <f>'Referencia de datos'!I71</f>
        <v>0.67239583333333341</v>
      </c>
      <c r="D37" s="1151"/>
      <c r="E37" s="951"/>
      <c r="F37" s="7"/>
      <c r="G37" s="2"/>
      <c r="H37" s="2"/>
      <c r="I37" s="2"/>
      <c r="J37" s="2"/>
      <c r="K37" s="7"/>
      <c r="L37" s="7"/>
      <c r="M37" s="7"/>
      <c r="N37" s="7"/>
      <c r="O37" s="7"/>
      <c r="P37" s="7"/>
      <c r="Q37" s="7"/>
      <c r="R37" s="7"/>
      <c r="S37" s="7"/>
      <c r="T37" s="7"/>
      <c r="U37" s="7"/>
      <c r="V37" s="7"/>
      <c r="W37" s="7"/>
      <c r="X37" s="7"/>
      <c r="Y37" s="7"/>
    </row>
    <row r="38" spans="1:25" ht="15" customHeight="1" x14ac:dyDescent="0.2">
      <c r="A38" s="932"/>
      <c r="B38" s="933"/>
      <c r="C38" s="933"/>
      <c r="D38" s="934"/>
      <c r="E38" s="951"/>
      <c r="F38" s="7"/>
      <c r="G38" s="2"/>
      <c r="H38" s="2"/>
      <c r="I38" s="2"/>
      <c r="J38" s="2"/>
      <c r="K38" s="7"/>
      <c r="L38" s="7"/>
      <c r="M38" s="7"/>
      <c r="N38" s="7"/>
      <c r="O38" s="7"/>
      <c r="P38" s="7"/>
      <c r="Q38" s="7"/>
      <c r="R38" s="7"/>
      <c r="S38" s="7"/>
      <c r="T38" s="7"/>
      <c r="U38" s="7"/>
      <c r="V38" s="7"/>
      <c r="W38" s="7"/>
      <c r="X38" s="7"/>
      <c r="Y38" s="7"/>
    </row>
    <row r="39" spans="1:25" ht="41.25" customHeight="1" x14ac:dyDescent="0.2">
      <c r="A39" s="435" t="s">
        <v>354</v>
      </c>
      <c r="B39" s="935" t="s">
        <v>377</v>
      </c>
      <c r="C39" s="936"/>
      <c r="D39" s="436">
        <f>C40/(C40-C41-C42)</f>
        <v>1.1428571428571428</v>
      </c>
      <c r="E39" s="951"/>
      <c r="F39" s="7"/>
      <c r="G39" s="2"/>
      <c r="H39" s="2"/>
      <c r="I39" s="2"/>
      <c r="J39" s="2"/>
      <c r="K39" s="7"/>
      <c r="L39" s="7"/>
      <c r="M39" s="7"/>
      <c r="N39" s="7"/>
      <c r="O39" s="7"/>
      <c r="P39" s="7"/>
      <c r="Q39" s="7"/>
      <c r="R39" s="7"/>
      <c r="S39" s="7"/>
      <c r="T39" s="7"/>
      <c r="U39" s="7"/>
      <c r="V39" s="7"/>
      <c r="W39" s="7"/>
      <c r="X39" s="7"/>
      <c r="Y39" s="7"/>
    </row>
    <row r="40" spans="1:25" ht="15" customHeight="1" x14ac:dyDescent="0.2">
      <c r="A40" s="1152" t="s">
        <v>355</v>
      </c>
      <c r="B40" s="1153"/>
      <c r="C40" s="400">
        <v>4</v>
      </c>
      <c r="D40" s="969"/>
      <c r="E40" s="951"/>
      <c r="F40" s="7"/>
      <c r="G40" s="2"/>
      <c r="H40" s="2"/>
      <c r="I40" s="2"/>
      <c r="J40" s="2"/>
      <c r="K40" s="7"/>
      <c r="L40" s="7"/>
      <c r="M40" s="7"/>
      <c r="N40" s="7"/>
      <c r="O40" s="7"/>
      <c r="P40" s="7"/>
      <c r="Q40" s="7"/>
      <c r="R40" s="7"/>
      <c r="S40" s="7"/>
      <c r="T40" s="7"/>
      <c r="U40" s="7"/>
      <c r="V40" s="7"/>
      <c r="W40" s="7"/>
      <c r="X40" s="7"/>
      <c r="Y40" s="7"/>
    </row>
    <row r="41" spans="1:25" ht="15" customHeight="1" x14ac:dyDescent="0.2">
      <c r="A41" s="1152" t="s">
        <v>356</v>
      </c>
      <c r="B41" s="1153"/>
      <c r="C41" s="401">
        <f>20/60</f>
        <v>0.33333333333333331</v>
      </c>
      <c r="D41" s="970"/>
      <c r="E41" s="951"/>
      <c r="F41" s="7"/>
      <c r="G41" s="2"/>
      <c r="H41" s="2"/>
      <c r="I41" s="2"/>
      <c r="J41" s="2"/>
      <c r="K41" s="7"/>
      <c r="L41" s="7"/>
      <c r="M41" s="7"/>
      <c r="N41" s="7"/>
      <c r="O41" s="7"/>
      <c r="P41" s="7"/>
      <c r="Q41" s="7"/>
      <c r="R41" s="7"/>
      <c r="S41" s="7"/>
      <c r="T41" s="7"/>
      <c r="U41" s="7"/>
      <c r="V41" s="7"/>
      <c r="W41" s="7"/>
      <c r="X41" s="7"/>
      <c r="Y41" s="7"/>
    </row>
    <row r="42" spans="1:25" ht="15" customHeight="1" x14ac:dyDescent="0.2">
      <c r="A42" s="1152" t="s">
        <v>357</v>
      </c>
      <c r="B42" s="1153"/>
      <c r="C42" s="401">
        <f>10/60</f>
        <v>0.16666666666666666</v>
      </c>
      <c r="D42" s="971"/>
      <c r="E42" s="951"/>
      <c r="F42" s="7"/>
      <c r="G42" s="2"/>
      <c r="H42" s="2"/>
      <c r="I42" s="2"/>
      <c r="J42" s="2"/>
      <c r="K42" s="7"/>
      <c r="L42" s="7"/>
      <c r="M42" s="7"/>
      <c r="N42" s="7"/>
      <c r="O42" s="7"/>
      <c r="P42" s="7"/>
      <c r="Q42" s="7"/>
      <c r="R42" s="7"/>
      <c r="S42" s="7"/>
      <c r="T42" s="7"/>
      <c r="U42" s="7"/>
      <c r="V42" s="7"/>
      <c r="W42" s="7"/>
      <c r="X42" s="7"/>
      <c r="Y42" s="7"/>
    </row>
    <row r="43" spans="1:25" ht="21.75" customHeight="1" thickBot="1" x14ac:dyDescent="0.25">
      <c r="A43" s="952"/>
      <c r="B43" s="952"/>
      <c r="C43" s="952"/>
      <c r="D43" s="952"/>
      <c r="E43" s="951"/>
      <c r="F43" s="7"/>
      <c r="G43" s="7"/>
      <c r="H43" s="7"/>
      <c r="I43" s="7"/>
      <c r="J43" s="7"/>
      <c r="K43" s="7"/>
      <c r="L43" s="7"/>
      <c r="M43" s="7"/>
      <c r="N43" s="7"/>
      <c r="O43" s="7"/>
      <c r="P43" s="7"/>
      <c r="Q43" s="7"/>
      <c r="R43" s="7"/>
      <c r="S43" s="7"/>
      <c r="T43" s="7"/>
      <c r="U43" s="7"/>
      <c r="V43" s="7"/>
      <c r="W43" s="7"/>
      <c r="X43" s="7"/>
      <c r="Y43" s="7"/>
    </row>
    <row r="44" spans="1:25" ht="32.25" customHeight="1" thickBot="1" x14ac:dyDescent="0.25">
      <c r="A44" s="956" t="s">
        <v>376</v>
      </c>
      <c r="B44" s="956"/>
      <c r="C44" s="956"/>
      <c r="D44" s="403">
        <f>D27*D33</f>
        <v>58.087244841269829</v>
      </c>
      <c r="E44" s="951"/>
      <c r="F44" s="7"/>
      <c r="G44" s="37"/>
      <c r="H44" s="7"/>
      <c r="I44" s="7"/>
      <c r="J44" s="7"/>
      <c r="K44" s="7"/>
      <c r="L44" s="7"/>
      <c r="M44" s="7"/>
      <c r="N44" s="7"/>
      <c r="O44" s="7"/>
      <c r="P44" s="7"/>
      <c r="Q44" s="7"/>
      <c r="R44" s="7"/>
      <c r="S44" s="7"/>
      <c r="T44" s="7"/>
      <c r="U44" s="7"/>
      <c r="V44" s="7"/>
      <c r="W44" s="7"/>
      <c r="X44" s="7"/>
      <c r="Y44" s="7"/>
    </row>
    <row r="45" spans="1:25" ht="42.75" customHeight="1" thickBot="1" x14ac:dyDescent="0.25">
      <c r="A45" s="949"/>
      <c r="B45" s="950"/>
      <c r="C45" s="950"/>
      <c r="D45" s="950"/>
      <c r="E45" s="951"/>
      <c r="F45" s="7"/>
      <c r="G45" s="7"/>
      <c r="H45" s="7"/>
      <c r="I45" s="7"/>
      <c r="J45" s="7"/>
      <c r="K45" s="7"/>
      <c r="L45" s="7"/>
      <c r="M45" s="7"/>
      <c r="N45" s="7"/>
      <c r="O45" s="7"/>
      <c r="P45" s="7"/>
      <c r="Q45" s="7"/>
      <c r="R45" s="7"/>
      <c r="S45" s="7"/>
      <c r="T45" s="7"/>
      <c r="U45" s="7"/>
      <c r="V45" s="7"/>
      <c r="W45" s="7"/>
      <c r="X45" s="7"/>
      <c r="Y45" s="7"/>
    </row>
    <row r="46" spans="1:25" ht="35.25" customHeight="1" thickBot="1" x14ac:dyDescent="0.25">
      <c r="A46" s="953" t="s">
        <v>100</v>
      </c>
      <c r="B46" s="954"/>
      <c r="C46" s="955"/>
      <c r="D46" s="227" t="s">
        <v>168</v>
      </c>
      <c r="E46" s="951"/>
      <c r="F46" s="7"/>
      <c r="N46" s="7"/>
      <c r="O46" s="7"/>
      <c r="P46" s="7"/>
      <c r="Q46" s="7"/>
      <c r="R46" s="7"/>
      <c r="S46" s="7"/>
      <c r="T46" s="7"/>
      <c r="U46" s="7"/>
      <c r="V46" s="7"/>
      <c r="W46" s="7"/>
      <c r="X46" s="7"/>
      <c r="Y46" s="7"/>
    </row>
    <row r="47" spans="1:25" ht="17.25" customHeight="1" x14ac:dyDescent="0.2">
      <c r="A47" s="957" t="s">
        <v>358</v>
      </c>
      <c r="B47" s="958"/>
      <c r="C47" s="958"/>
      <c r="D47" s="289">
        <f>1300*3</f>
        <v>3900</v>
      </c>
      <c r="E47" s="951"/>
      <c r="F47" s="7"/>
      <c r="N47" s="7"/>
      <c r="O47" s="7"/>
      <c r="P47" s="7"/>
      <c r="Q47" s="7"/>
      <c r="R47" s="7"/>
      <c r="S47" s="7"/>
      <c r="T47" s="7"/>
      <c r="U47" s="7"/>
      <c r="V47" s="7"/>
      <c r="W47" s="7"/>
      <c r="X47" s="7"/>
      <c r="Y47" s="7"/>
    </row>
    <row r="48" spans="1:25" ht="14.25" x14ac:dyDescent="0.2">
      <c r="A48" s="930" t="s">
        <v>359</v>
      </c>
      <c r="B48" s="931"/>
      <c r="C48" s="931"/>
      <c r="D48" s="290">
        <f>2200*3</f>
        <v>6600</v>
      </c>
      <c r="E48" s="951"/>
      <c r="F48" s="7"/>
      <c r="N48" s="7"/>
      <c r="O48" s="7"/>
      <c r="P48" s="7"/>
      <c r="Q48" s="7"/>
      <c r="R48" s="7"/>
      <c r="S48" s="7"/>
      <c r="T48" s="7"/>
      <c r="U48" s="7"/>
      <c r="V48" s="7"/>
      <c r="W48" s="7"/>
      <c r="X48" s="7"/>
      <c r="Y48" s="7"/>
    </row>
    <row r="49" spans="1:25" ht="17.25" customHeight="1" x14ac:dyDescent="0.2">
      <c r="A49" s="930" t="s">
        <v>360</v>
      </c>
      <c r="B49" s="931"/>
      <c r="C49" s="931"/>
      <c r="D49" s="290">
        <f>550*3</f>
        <v>1650</v>
      </c>
      <c r="E49" s="951"/>
      <c r="F49" s="7"/>
      <c r="N49" s="7"/>
      <c r="O49" s="7"/>
      <c r="P49" s="7"/>
      <c r="Q49" s="7"/>
      <c r="R49" s="7"/>
      <c r="S49" s="7"/>
      <c r="T49" s="7"/>
      <c r="U49" s="7"/>
      <c r="V49" s="7"/>
      <c r="W49" s="7"/>
      <c r="X49" s="7"/>
      <c r="Y49" s="7"/>
    </row>
    <row r="50" spans="1:25" ht="47.25" customHeight="1" x14ac:dyDescent="0.2">
      <c r="A50" s="937" t="s">
        <v>361</v>
      </c>
      <c r="B50" s="938"/>
      <c r="C50" s="228">
        <v>3</v>
      </c>
      <c r="D50" s="224"/>
      <c r="E50" s="951"/>
      <c r="F50" s="7"/>
      <c r="N50" s="7"/>
      <c r="O50" s="7"/>
      <c r="P50" s="7"/>
      <c r="Q50" s="7"/>
      <c r="R50" s="7"/>
      <c r="S50" s="7"/>
      <c r="T50" s="7"/>
      <c r="U50" s="7"/>
      <c r="V50" s="7"/>
      <c r="W50" s="7"/>
      <c r="X50" s="7"/>
      <c r="Y50" s="7"/>
    </row>
    <row r="51" spans="1:25" ht="21.75" customHeight="1" x14ac:dyDescent="0.2">
      <c r="A51" s="937" t="s">
        <v>374</v>
      </c>
      <c r="B51" s="939"/>
      <c r="C51" s="938"/>
      <c r="D51" s="167">
        <f>(D47+D48+D49)/C50</f>
        <v>4050</v>
      </c>
      <c r="E51" s="951"/>
      <c r="F51" s="7"/>
      <c r="N51" s="7"/>
      <c r="O51" s="7"/>
      <c r="P51" s="7"/>
      <c r="Q51" s="7"/>
      <c r="R51" s="7"/>
      <c r="S51" s="7"/>
      <c r="T51" s="7"/>
      <c r="U51" s="7"/>
      <c r="V51" s="7"/>
      <c r="W51" s="7"/>
      <c r="X51" s="7"/>
      <c r="Y51" s="7"/>
    </row>
    <row r="52" spans="1:25" ht="16.5" customHeight="1" x14ac:dyDescent="0.2">
      <c r="A52" s="972"/>
      <c r="B52" s="973"/>
      <c r="C52" s="973"/>
      <c r="D52" s="974"/>
      <c r="E52" s="951"/>
      <c r="F52" s="7"/>
      <c r="N52" s="7"/>
      <c r="O52" s="7"/>
      <c r="P52" s="7"/>
      <c r="Q52" s="7"/>
      <c r="R52" s="7"/>
      <c r="S52" s="7"/>
      <c r="T52" s="7"/>
      <c r="U52" s="7"/>
      <c r="V52" s="7"/>
      <c r="W52" s="7"/>
      <c r="X52" s="7"/>
      <c r="Y52" s="7"/>
    </row>
    <row r="53" spans="1:25" ht="22.5" customHeight="1" x14ac:dyDescent="0.2">
      <c r="A53" s="930" t="s">
        <v>362</v>
      </c>
      <c r="B53" s="931"/>
      <c r="C53" s="287" t="s">
        <v>73</v>
      </c>
      <c r="D53" s="168">
        <f>IF(C53="A",'Amortizaciones y monotributo'!F39,IF(C53="B",'Amortizaciones y monotributo'!F40,IF(C53="C",'Amortizaciones y monotributo'!F41,IF(C53="D",'Amortizaciones y monotributo'!F42,IF(C53="E",'Amortizaciones y monotributo'!F43,IF(C53="F",'Amortizaciones y monotributo'!F44,IF(C53="G",'Amortizaciones y monotributo'!F45,IF(C53="H",'Amortizaciones y monotributo'!F46,0))))))))</f>
        <v>4195.95</v>
      </c>
      <c r="E53" s="951"/>
      <c r="F53" s="7"/>
      <c r="N53" s="7"/>
      <c r="O53" s="7"/>
      <c r="P53" s="7"/>
      <c r="Q53" s="7"/>
      <c r="R53" s="7"/>
      <c r="S53" s="7"/>
      <c r="T53" s="7"/>
      <c r="U53" s="7"/>
      <c r="V53" s="7"/>
      <c r="W53" s="7"/>
      <c r="X53" s="7"/>
      <c r="Y53" s="7"/>
    </row>
    <row r="54" spans="1:25" ht="51" customHeight="1" x14ac:dyDescent="0.2">
      <c r="A54" s="924" t="s">
        <v>363</v>
      </c>
      <c r="B54" s="923" t="s">
        <v>501</v>
      </c>
      <c r="C54" s="923"/>
      <c r="D54" s="946">
        <v>0</v>
      </c>
      <c r="E54" s="951"/>
      <c r="F54" s="7"/>
      <c r="N54" s="7"/>
      <c r="O54" s="7"/>
      <c r="P54" s="7"/>
      <c r="Q54" s="7"/>
      <c r="R54" s="7"/>
      <c r="S54" s="7"/>
      <c r="T54" s="7"/>
      <c r="U54" s="7"/>
      <c r="V54" s="7"/>
      <c r="W54" s="7"/>
      <c r="X54" s="7"/>
      <c r="Y54" s="7"/>
    </row>
    <row r="55" spans="1:25" ht="61.5" customHeight="1" x14ac:dyDescent="0.2">
      <c r="A55" s="924"/>
      <c r="B55" s="923" t="s">
        <v>500</v>
      </c>
      <c r="C55" s="923"/>
      <c r="D55" s="946"/>
      <c r="E55" s="951"/>
      <c r="F55" s="7"/>
      <c r="N55" s="7"/>
      <c r="O55" s="7"/>
      <c r="P55" s="7"/>
      <c r="Q55" s="7"/>
      <c r="R55" s="7"/>
      <c r="S55" s="7"/>
      <c r="T55" s="7"/>
      <c r="U55" s="7"/>
      <c r="V55" s="7"/>
      <c r="W55" s="7"/>
      <c r="X55" s="7"/>
      <c r="Y55" s="7"/>
    </row>
    <row r="56" spans="1:25" ht="17.25" customHeight="1" x14ac:dyDescent="0.2">
      <c r="A56" s="975"/>
      <c r="B56" s="976"/>
      <c r="C56" s="976"/>
      <c r="D56" s="977"/>
      <c r="E56" s="951"/>
      <c r="F56" s="7"/>
      <c r="N56" s="7"/>
      <c r="O56" s="7"/>
      <c r="P56" s="7"/>
      <c r="Q56" s="7"/>
      <c r="R56" s="7"/>
      <c r="S56" s="7"/>
      <c r="T56" s="7"/>
      <c r="U56" s="7"/>
      <c r="V56" s="7"/>
      <c r="W56" s="7"/>
      <c r="X56" s="7"/>
      <c r="Y56" s="7"/>
    </row>
    <row r="57" spans="1:25" ht="36" customHeight="1" x14ac:dyDescent="0.2">
      <c r="A57" s="947" t="s">
        <v>364</v>
      </c>
      <c r="B57" s="948"/>
      <c r="C57" s="948"/>
      <c r="D57" s="168">
        <f>'Amortizaciones y monotributo'!G25</f>
        <v>5358.875</v>
      </c>
      <c r="E57" s="951"/>
      <c r="F57" s="7"/>
      <c r="N57" s="7"/>
      <c r="O57" s="7"/>
      <c r="P57" s="7"/>
      <c r="Q57" s="7"/>
      <c r="R57" s="7"/>
      <c r="S57" s="7"/>
      <c r="T57" s="7"/>
      <c r="U57" s="7"/>
      <c r="V57" s="7"/>
      <c r="W57" s="7"/>
      <c r="X57" s="7"/>
      <c r="Y57" s="7"/>
    </row>
    <row r="58" spans="1:25" ht="21" customHeight="1" x14ac:dyDescent="0.2">
      <c r="A58" s="930" t="s">
        <v>365</v>
      </c>
      <c r="B58" s="931"/>
      <c r="C58" s="931"/>
      <c r="D58" s="168">
        <f>'Amortizaciones y monotributo'!D35</f>
        <v>50000</v>
      </c>
      <c r="E58" s="951"/>
      <c r="F58" s="7"/>
      <c r="N58" s="7"/>
      <c r="O58" s="7"/>
      <c r="P58" s="7"/>
      <c r="Q58" s="7"/>
      <c r="R58" s="7"/>
      <c r="S58" s="7"/>
      <c r="T58" s="7"/>
      <c r="U58" s="7"/>
      <c r="V58" s="7"/>
      <c r="W58" s="7"/>
      <c r="X58" s="7"/>
      <c r="Y58" s="7"/>
    </row>
    <row r="59" spans="1:25" ht="33.75" customHeight="1" x14ac:dyDescent="0.2">
      <c r="A59" s="937" t="s">
        <v>366</v>
      </c>
      <c r="B59" s="939" t="s">
        <v>170</v>
      </c>
      <c r="C59" s="938" t="s">
        <v>170</v>
      </c>
      <c r="D59" s="291">
        <v>1200</v>
      </c>
      <c r="E59" s="951"/>
      <c r="F59" s="7"/>
      <c r="N59" s="7"/>
      <c r="O59" s="7"/>
      <c r="P59" s="7"/>
      <c r="Q59" s="7"/>
      <c r="R59" s="7"/>
      <c r="S59" s="7"/>
      <c r="T59" s="7"/>
      <c r="U59" s="7"/>
      <c r="V59" s="7"/>
      <c r="W59" s="7"/>
      <c r="X59" s="7"/>
      <c r="Y59" s="7"/>
    </row>
    <row r="60" spans="1:25" ht="33.75" customHeight="1" x14ac:dyDescent="0.2">
      <c r="A60" s="937" t="s">
        <v>367</v>
      </c>
      <c r="B60" s="939" t="s">
        <v>177</v>
      </c>
      <c r="C60" s="938" t="s">
        <v>177</v>
      </c>
      <c r="D60" s="291">
        <v>1800</v>
      </c>
      <c r="E60" s="951"/>
      <c r="F60" s="7"/>
      <c r="N60" s="7"/>
      <c r="O60" s="7"/>
      <c r="P60" s="7"/>
      <c r="Q60" s="7"/>
      <c r="R60" s="7"/>
      <c r="S60" s="7"/>
      <c r="T60" s="7"/>
      <c r="U60" s="7"/>
      <c r="V60" s="7"/>
      <c r="W60" s="7"/>
      <c r="X60" s="7"/>
      <c r="Y60" s="7"/>
    </row>
    <row r="61" spans="1:25" ht="21" customHeight="1" x14ac:dyDescent="0.2">
      <c r="A61" s="937" t="s">
        <v>368</v>
      </c>
      <c r="B61" s="939" t="s">
        <v>173</v>
      </c>
      <c r="C61" s="938" t="s">
        <v>173</v>
      </c>
      <c r="D61" s="291">
        <v>500</v>
      </c>
      <c r="E61" s="951"/>
      <c r="F61" s="7"/>
      <c r="N61" s="7"/>
      <c r="O61" s="7"/>
      <c r="P61" s="7"/>
      <c r="Q61" s="7"/>
      <c r="R61" s="7"/>
      <c r="S61" s="7"/>
      <c r="T61" s="7"/>
      <c r="U61" s="7"/>
      <c r="V61" s="7"/>
      <c r="W61" s="7"/>
      <c r="X61" s="7"/>
      <c r="Y61" s="7"/>
    </row>
    <row r="62" spans="1:25" ht="16.5" customHeight="1" x14ac:dyDescent="0.2">
      <c r="A62" s="937" t="s">
        <v>418</v>
      </c>
      <c r="B62" s="939"/>
      <c r="C62" s="938"/>
      <c r="D62" s="291">
        <v>800</v>
      </c>
      <c r="E62" s="951"/>
      <c r="F62" s="7"/>
      <c r="N62" s="7"/>
      <c r="O62" s="7"/>
      <c r="P62" s="7"/>
      <c r="Q62" s="7"/>
      <c r="R62" s="7"/>
      <c r="S62" s="7"/>
      <c r="T62" s="7"/>
      <c r="U62" s="7"/>
      <c r="V62" s="7"/>
      <c r="W62" s="7"/>
      <c r="X62" s="7"/>
      <c r="Y62" s="7"/>
    </row>
    <row r="63" spans="1:25" ht="16.5" customHeight="1" x14ac:dyDescent="0.2">
      <c r="A63" s="940"/>
      <c r="B63" s="941"/>
      <c r="C63" s="941"/>
      <c r="D63" s="942"/>
      <c r="E63" s="951"/>
      <c r="F63" s="7"/>
      <c r="N63" s="7"/>
      <c r="O63" s="7"/>
      <c r="P63" s="7"/>
      <c r="Q63" s="7"/>
      <c r="R63" s="7"/>
      <c r="S63" s="7"/>
      <c r="T63" s="7"/>
      <c r="U63" s="7"/>
      <c r="V63" s="7"/>
      <c r="W63" s="7"/>
      <c r="X63" s="7"/>
      <c r="Y63" s="7"/>
    </row>
    <row r="64" spans="1:25" ht="31.5" customHeight="1" x14ac:dyDescent="0.2">
      <c r="A64" s="937" t="s">
        <v>369</v>
      </c>
      <c r="B64" s="939"/>
      <c r="C64" s="938"/>
      <c r="D64" s="291">
        <v>6500</v>
      </c>
      <c r="E64" s="951"/>
      <c r="F64" s="7"/>
      <c r="N64" s="7"/>
      <c r="O64" s="7"/>
      <c r="P64" s="7"/>
      <c r="Q64" s="7"/>
      <c r="R64" s="7"/>
      <c r="S64" s="7"/>
      <c r="T64" s="7"/>
      <c r="U64" s="7"/>
      <c r="V64" s="7"/>
      <c r="W64" s="7"/>
      <c r="X64" s="7"/>
      <c r="Y64" s="7"/>
    </row>
    <row r="65" spans="1:25" ht="30.75" customHeight="1" x14ac:dyDescent="0.2">
      <c r="A65" s="937" t="s">
        <v>370</v>
      </c>
      <c r="B65" s="939"/>
      <c r="C65" s="938"/>
      <c r="D65" s="291">
        <v>5200</v>
      </c>
      <c r="E65" s="951"/>
      <c r="F65" s="7"/>
      <c r="N65" s="7"/>
      <c r="O65" s="7"/>
      <c r="P65" s="7"/>
      <c r="Q65" s="7"/>
      <c r="R65" s="7"/>
      <c r="S65" s="7"/>
      <c r="T65" s="7"/>
      <c r="U65" s="7"/>
      <c r="V65" s="7"/>
      <c r="W65" s="7"/>
      <c r="X65" s="7"/>
      <c r="Y65" s="7"/>
    </row>
    <row r="66" spans="1:25" ht="30.75" customHeight="1" x14ac:dyDescent="0.2">
      <c r="A66" s="937" t="s">
        <v>371</v>
      </c>
      <c r="B66" s="939"/>
      <c r="C66" s="317">
        <f>5*12</f>
        <v>60</v>
      </c>
      <c r="D66" s="318"/>
      <c r="E66" s="951"/>
      <c r="F66" s="7"/>
      <c r="N66" s="7"/>
      <c r="O66" s="7"/>
      <c r="P66" s="7"/>
      <c r="Q66" s="7"/>
      <c r="R66" s="7"/>
      <c r="S66" s="7"/>
      <c r="T66" s="7"/>
      <c r="U66" s="7"/>
      <c r="V66" s="7"/>
      <c r="W66" s="7"/>
      <c r="X66" s="7"/>
      <c r="Y66" s="7"/>
    </row>
    <row r="67" spans="1:25" ht="17.25" customHeight="1" x14ac:dyDescent="0.2">
      <c r="A67" s="937" t="s">
        <v>372</v>
      </c>
      <c r="B67" s="939"/>
      <c r="C67" s="939"/>
      <c r="D67" s="291">
        <f>'Referencia de datos'!J112</f>
        <v>50000</v>
      </c>
      <c r="E67" s="951"/>
      <c r="F67" s="7"/>
      <c r="N67" s="7"/>
      <c r="O67" s="7"/>
      <c r="P67" s="7"/>
      <c r="Q67" s="7"/>
      <c r="R67" s="7"/>
      <c r="S67" s="7"/>
      <c r="T67" s="7"/>
      <c r="U67" s="7"/>
      <c r="V67" s="7"/>
      <c r="W67" s="7"/>
      <c r="X67" s="7"/>
      <c r="Y67" s="7"/>
    </row>
    <row r="68" spans="1:25" ht="15" customHeight="1" x14ac:dyDescent="0.2">
      <c r="A68" s="940"/>
      <c r="B68" s="941"/>
      <c r="C68" s="941"/>
      <c r="D68" s="942"/>
      <c r="E68" s="951"/>
      <c r="F68" s="7"/>
      <c r="N68" s="7"/>
      <c r="O68" s="7"/>
      <c r="P68" s="7"/>
      <c r="Q68" s="7"/>
      <c r="R68" s="7"/>
      <c r="S68" s="7"/>
      <c r="T68" s="7"/>
      <c r="U68" s="7"/>
      <c r="V68" s="7"/>
      <c r="W68" s="7"/>
      <c r="X68" s="7"/>
      <c r="Y68" s="7"/>
    </row>
    <row r="69" spans="1:25" ht="14.25" customHeight="1" x14ac:dyDescent="0.2">
      <c r="A69" s="1167" t="s">
        <v>166</v>
      </c>
      <c r="B69" s="1168"/>
      <c r="C69" s="1168"/>
      <c r="D69" s="292"/>
      <c r="E69" s="951"/>
      <c r="F69" s="7"/>
      <c r="N69" s="7"/>
      <c r="O69" s="7"/>
      <c r="P69" s="7"/>
      <c r="Q69" s="7"/>
      <c r="R69" s="7"/>
      <c r="S69" s="7"/>
      <c r="T69" s="7"/>
      <c r="U69" s="7"/>
      <c r="V69" s="7"/>
      <c r="W69" s="7"/>
      <c r="X69" s="7"/>
      <c r="Y69" s="7"/>
    </row>
    <row r="70" spans="1:25" ht="14.25" customHeight="1" x14ac:dyDescent="0.2">
      <c r="A70" s="1167" t="s">
        <v>166</v>
      </c>
      <c r="B70" s="1168"/>
      <c r="C70" s="1168"/>
      <c r="D70" s="292"/>
      <c r="E70" s="951"/>
      <c r="F70" s="7"/>
      <c r="M70" s="7"/>
      <c r="N70" s="7"/>
      <c r="O70" s="7"/>
      <c r="P70" s="7"/>
      <c r="Q70" s="7"/>
      <c r="R70" s="7"/>
      <c r="S70" s="7"/>
      <c r="T70" s="7"/>
      <c r="U70" s="7"/>
      <c r="V70" s="7"/>
      <c r="W70" s="7"/>
      <c r="X70" s="7"/>
      <c r="Y70" s="7"/>
    </row>
    <row r="71" spans="1:25" ht="20.25" customHeight="1" x14ac:dyDescent="0.2">
      <c r="A71" s="943"/>
      <c r="B71" s="944"/>
      <c r="C71" s="944"/>
      <c r="D71" s="945"/>
      <c r="E71" s="951"/>
      <c r="F71" s="7"/>
      <c r="M71" s="7"/>
      <c r="N71" s="7"/>
      <c r="O71" s="7"/>
      <c r="P71" s="7"/>
      <c r="Q71" s="7"/>
      <c r="R71" s="7"/>
      <c r="S71" s="7"/>
      <c r="T71" s="7"/>
      <c r="U71" s="7"/>
      <c r="V71" s="7"/>
      <c r="W71" s="7"/>
      <c r="X71" s="7"/>
      <c r="Y71" s="7"/>
    </row>
    <row r="72" spans="1:25" ht="37.5" customHeight="1" x14ac:dyDescent="0.2">
      <c r="A72" s="1043" t="s">
        <v>373</v>
      </c>
      <c r="B72" s="1044"/>
      <c r="C72" s="1044"/>
      <c r="D72" s="166">
        <f>+D51+D53-D54+D57+D58+D59+D60+D61+D62+D64/C66+D65/C66+D67+D69+D70</f>
        <v>118099.825</v>
      </c>
      <c r="E72" s="951"/>
      <c r="F72" s="7"/>
      <c r="M72" s="7"/>
      <c r="N72" s="7"/>
      <c r="O72" s="7"/>
      <c r="P72" s="7"/>
      <c r="Q72" s="7"/>
      <c r="R72" s="7"/>
      <c r="S72" s="7"/>
      <c r="T72" s="7"/>
      <c r="U72" s="7"/>
      <c r="V72" s="7"/>
      <c r="W72" s="7"/>
      <c r="X72" s="7"/>
      <c r="Y72" s="7"/>
    </row>
    <row r="73" spans="1:25" ht="30" customHeight="1" x14ac:dyDescent="0.2">
      <c r="A73" s="943"/>
      <c r="B73" s="944"/>
      <c r="C73" s="944"/>
      <c r="D73" s="945"/>
      <c r="E73" s="951"/>
      <c r="F73" s="7"/>
      <c r="R73" s="7"/>
      <c r="S73" s="7"/>
      <c r="T73" s="7"/>
      <c r="U73" s="7"/>
      <c r="V73" s="7"/>
      <c r="W73" s="7"/>
      <c r="X73" s="7"/>
      <c r="Y73" s="7"/>
    </row>
    <row r="74" spans="1:25" ht="16.5" customHeight="1" x14ac:dyDescent="0.2">
      <c r="A74" s="978" t="s">
        <v>338</v>
      </c>
      <c r="B74" s="979"/>
      <c r="C74" s="979"/>
      <c r="D74" s="205">
        <v>2</v>
      </c>
      <c r="E74" s="951"/>
      <c r="F74" s="7"/>
      <c r="R74" s="7"/>
      <c r="S74" s="7"/>
      <c r="T74" s="7"/>
      <c r="U74" s="7"/>
      <c r="V74" s="7"/>
      <c r="W74" s="7"/>
      <c r="X74" s="7"/>
      <c r="Y74" s="7"/>
    </row>
    <row r="75" spans="1:25" ht="12.75" customHeight="1" x14ac:dyDescent="0.2">
      <c r="A75" s="943"/>
      <c r="B75" s="944"/>
      <c r="C75" s="944"/>
      <c r="D75" s="945"/>
      <c r="E75" s="951"/>
      <c r="F75" s="7"/>
      <c r="R75" s="7"/>
      <c r="S75" s="7"/>
      <c r="T75" s="7"/>
      <c r="U75" s="7"/>
      <c r="V75" s="7"/>
      <c r="W75" s="7"/>
      <c r="X75" s="7"/>
      <c r="Y75" s="7"/>
    </row>
    <row r="76" spans="1:25" ht="16.5" customHeight="1" x14ac:dyDescent="0.2">
      <c r="A76" s="978" t="s">
        <v>379</v>
      </c>
      <c r="B76" s="979"/>
      <c r="C76" s="979"/>
      <c r="D76" s="169">
        <f>D72/D74</f>
        <v>59049.912499999999</v>
      </c>
      <c r="E76" s="951"/>
      <c r="F76" s="7"/>
      <c r="R76" s="7"/>
      <c r="S76" s="7"/>
      <c r="T76" s="7"/>
      <c r="U76" s="7"/>
      <c r="V76" s="7"/>
      <c r="W76" s="7"/>
      <c r="X76" s="7"/>
      <c r="Y76" s="7"/>
    </row>
    <row r="77" spans="1:25" ht="14.25" x14ac:dyDescent="0.2">
      <c r="A77" s="943"/>
      <c r="B77" s="944"/>
      <c r="C77" s="944"/>
      <c r="D77" s="945"/>
      <c r="E77" s="951"/>
      <c r="F77" s="7"/>
      <c r="R77" s="7"/>
      <c r="S77" s="7"/>
      <c r="T77" s="7"/>
      <c r="U77" s="7"/>
      <c r="V77" s="7"/>
      <c r="W77" s="7"/>
      <c r="X77" s="7"/>
      <c r="Y77" s="7"/>
    </row>
    <row r="78" spans="1:25" ht="17.25" customHeight="1" x14ac:dyDescent="0.2">
      <c r="A78" s="978" t="s">
        <v>461</v>
      </c>
      <c r="B78" s="979"/>
      <c r="C78" s="979"/>
      <c r="D78" s="282">
        <f>'Referencia de datos'!D26</f>
        <v>1162</v>
      </c>
      <c r="E78" s="951"/>
      <c r="F78" s="7"/>
      <c r="R78" s="7"/>
      <c r="S78" s="7"/>
      <c r="T78" s="7"/>
      <c r="U78" s="7"/>
      <c r="V78" s="7"/>
      <c r="W78" s="7"/>
      <c r="X78" s="7"/>
      <c r="Y78" s="7"/>
    </row>
    <row r="79" spans="1:25" ht="14.25" x14ac:dyDescent="0.2">
      <c r="A79" s="943"/>
      <c r="B79" s="944"/>
      <c r="C79" s="944"/>
      <c r="D79" s="945"/>
      <c r="E79" s="951"/>
      <c r="F79" s="7"/>
      <c r="R79" s="7"/>
      <c r="S79" s="7"/>
      <c r="T79" s="7"/>
      <c r="U79" s="7"/>
      <c r="V79" s="7"/>
      <c r="W79" s="7"/>
      <c r="X79" s="7"/>
      <c r="Y79" s="7"/>
    </row>
    <row r="80" spans="1:25" ht="19.5" customHeight="1" x14ac:dyDescent="0.2">
      <c r="A80" s="1034" t="s">
        <v>476</v>
      </c>
      <c r="B80" s="1035"/>
      <c r="C80" s="1035"/>
      <c r="D80" s="205">
        <f>D9</f>
        <v>60</v>
      </c>
      <c r="E80" s="951"/>
      <c r="F80" s="7"/>
      <c r="R80" s="7"/>
      <c r="S80" s="7"/>
      <c r="T80" s="7"/>
      <c r="U80" s="7"/>
      <c r="V80" s="7"/>
      <c r="W80" s="7"/>
      <c r="X80" s="7"/>
      <c r="Y80" s="7"/>
    </row>
    <row r="81" spans="1:25" ht="14.25" x14ac:dyDescent="0.2">
      <c r="A81" s="927"/>
      <c r="B81" s="928"/>
      <c r="C81" s="928"/>
      <c r="D81" s="929"/>
      <c r="E81" s="951"/>
      <c r="F81" s="7"/>
      <c r="R81" s="7"/>
      <c r="S81" s="7"/>
      <c r="T81" s="7"/>
      <c r="U81" s="7"/>
      <c r="V81" s="7"/>
      <c r="W81" s="7"/>
      <c r="X81" s="7"/>
      <c r="Y81" s="7"/>
    </row>
    <row r="82" spans="1:25" ht="15.75" customHeight="1" x14ac:dyDescent="0.2">
      <c r="A82" s="978" t="s">
        <v>477</v>
      </c>
      <c r="B82" s="979"/>
      <c r="C82" s="979"/>
      <c r="D82" s="169">
        <f>D84*D80</f>
        <v>3049.0488382099829</v>
      </c>
      <c r="E82" s="951"/>
      <c r="F82" s="7"/>
      <c r="R82" s="7"/>
      <c r="S82" s="7"/>
      <c r="T82" s="7"/>
      <c r="U82" s="7"/>
      <c r="V82" s="7"/>
      <c r="W82" s="7"/>
      <c r="X82" s="7"/>
      <c r="Y82" s="7"/>
    </row>
    <row r="83" spans="1:25" ht="14.25" x14ac:dyDescent="0.2">
      <c r="A83" s="924"/>
      <c r="B83" s="925"/>
      <c r="C83" s="925"/>
      <c r="D83" s="926"/>
      <c r="E83" s="951"/>
      <c r="F83" s="7"/>
      <c r="R83" s="7"/>
      <c r="S83" s="7"/>
      <c r="T83" s="7"/>
      <c r="U83" s="7"/>
      <c r="V83" s="7"/>
      <c r="W83" s="7"/>
      <c r="X83" s="7"/>
      <c r="Y83" s="7"/>
    </row>
    <row r="84" spans="1:25" ht="25.5" customHeight="1" thickBot="1" x14ac:dyDescent="0.25">
      <c r="A84" s="1165" t="s">
        <v>464</v>
      </c>
      <c r="B84" s="1166"/>
      <c r="C84" s="1166"/>
      <c r="D84" s="229">
        <f>D76/D78</f>
        <v>50.817480636833047</v>
      </c>
      <c r="E84" s="951"/>
      <c r="F84" s="7"/>
      <c r="R84" s="7"/>
      <c r="S84" s="7"/>
      <c r="T84" s="7"/>
      <c r="U84" s="7"/>
      <c r="V84" s="7"/>
      <c r="W84" s="7"/>
      <c r="X84" s="7"/>
      <c r="Y84" s="7"/>
    </row>
    <row r="85" spans="1:25" s="7" customFormat="1" ht="40.5" customHeight="1" thickBot="1" x14ac:dyDescent="0.25">
      <c r="A85" s="1156"/>
      <c r="B85" s="1157"/>
      <c r="C85" s="1157"/>
      <c r="D85" s="1157"/>
      <c r="E85" s="951"/>
    </row>
    <row r="86" spans="1:25" ht="30.75" customHeight="1" thickBot="1" x14ac:dyDescent="0.25">
      <c r="A86" s="1017" t="s">
        <v>339</v>
      </c>
      <c r="B86" s="1018"/>
      <c r="C86" s="1019"/>
      <c r="D86" s="181">
        <f>D22+D44+D84</f>
        <v>458.83805881143621</v>
      </c>
      <c r="E86" s="951"/>
      <c r="F86" s="7"/>
      <c r="R86" s="7"/>
      <c r="S86" s="7"/>
      <c r="T86" s="7"/>
      <c r="U86" s="7"/>
      <c r="V86" s="7"/>
      <c r="W86" s="7"/>
      <c r="X86" s="7"/>
      <c r="Y86" s="7"/>
    </row>
    <row r="87" spans="1:25" s="7" customFormat="1" ht="54.75" customHeight="1" thickBot="1" x14ac:dyDescent="0.25">
      <c r="A87" s="170"/>
      <c r="B87" s="171"/>
      <c r="C87" s="172"/>
      <c r="D87" s="171"/>
      <c r="E87" s="951"/>
      <c r="F87" s="12"/>
    </row>
    <row r="88" spans="1:25" s="7" customFormat="1" ht="33" customHeight="1" x14ac:dyDescent="0.2">
      <c r="A88" s="1061" t="s">
        <v>424</v>
      </c>
      <c r="B88" s="1062"/>
      <c r="C88" s="1062"/>
      <c r="D88" s="1063"/>
      <c r="E88" s="951"/>
      <c r="F88" s="12"/>
    </row>
    <row r="89" spans="1:25" s="7" customFormat="1" ht="21" customHeight="1" x14ac:dyDescent="0.2">
      <c r="A89" s="1043" t="s">
        <v>341</v>
      </c>
      <c r="B89" s="1044"/>
      <c r="C89" s="1044"/>
      <c r="D89" s="230">
        <f>C90+C90*C91</f>
        <v>52</v>
      </c>
      <c r="E89" s="951"/>
      <c r="F89" s="12"/>
    </row>
    <row r="90" spans="1:25" s="7" customFormat="1" ht="26.25" customHeight="1" x14ac:dyDescent="0.2">
      <c r="A90" s="930" t="s">
        <v>400</v>
      </c>
      <c r="B90" s="931"/>
      <c r="C90" s="1338">
        <f>'Referencia de datos'!F117</f>
        <v>49</v>
      </c>
      <c r="D90" s="1160"/>
      <c r="E90" s="951"/>
      <c r="F90" s="12"/>
    </row>
    <row r="91" spans="1:25" s="7" customFormat="1" ht="46.5" customHeight="1" x14ac:dyDescent="0.2">
      <c r="A91" s="1057" t="s">
        <v>401</v>
      </c>
      <c r="B91" s="1058"/>
      <c r="C91" s="330">
        <f>'Referencia de datos'!F118</f>
        <v>6.1224489795918366E-2</v>
      </c>
      <c r="D91" s="1160"/>
      <c r="E91" s="951"/>
      <c r="F91" s="12"/>
    </row>
    <row r="92" spans="1:25" s="7" customFormat="1" ht="15.75" customHeight="1" x14ac:dyDescent="0.2">
      <c r="A92" s="1067"/>
      <c r="B92" s="1068"/>
      <c r="C92" s="1068"/>
      <c r="D92" s="1069"/>
      <c r="E92" s="951"/>
      <c r="F92" s="12"/>
    </row>
    <row r="93" spans="1:25" s="7" customFormat="1" ht="21" customHeight="1" x14ac:dyDescent="0.2">
      <c r="A93" s="1070" t="s">
        <v>340</v>
      </c>
      <c r="B93" s="1071"/>
      <c r="C93" s="1072"/>
      <c r="D93" s="329">
        <f>C95/C94</f>
        <v>13.75</v>
      </c>
      <c r="E93" s="951"/>
      <c r="F93" s="12"/>
    </row>
    <row r="94" spans="1:25" s="7" customFormat="1" ht="15.75" customHeight="1" x14ac:dyDescent="0.2">
      <c r="A94" s="1057" t="s">
        <v>402</v>
      </c>
      <c r="B94" s="1058"/>
      <c r="C94" s="162">
        <v>8</v>
      </c>
      <c r="D94" s="471"/>
      <c r="E94" s="951"/>
      <c r="F94" s="12"/>
    </row>
    <row r="95" spans="1:25" s="7" customFormat="1" ht="15.75" customHeight="1" x14ac:dyDescent="0.2">
      <c r="A95" s="930" t="s">
        <v>403</v>
      </c>
      <c r="B95" s="931"/>
      <c r="C95" s="294">
        <f>'Referencia de datos'!F125</f>
        <v>110</v>
      </c>
      <c r="D95" s="471"/>
      <c r="E95" s="951"/>
      <c r="F95" s="12"/>
    </row>
    <row r="96" spans="1:25" s="7" customFormat="1" ht="15.75" customHeight="1" thickBot="1" x14ac:dyDescent="0.25">
      <c r="A96" s="1064"/>
      <c r="B96" s="1065"/>
      <c r="C96" s="1065"/>
      <c r="D96" s="1066"/>
      <c r="E96" s="951"/>
      <c r="F96" s="12"/>
    </row>
    <row r="97" spans="1:25" s="7" customFormat="1" ht="25.5" customHeight="1" thickBot="1" x14ac:dyDescent="0.25">
      <c r="A97" s="1158" t="s">
        <v>425</v>
      </c>
      <c r="B97" s="1159"/>
      <c r="C97" s="1159"/>
      <c r="D97" s="477">
        <f>D89+D93</f>
        <v>65.75</v>
      </c>
      <c r="E97" s="951"/>
      <c r="F97" s="12"/>
    </row>
    <row r="98" spans="1:25" s="7" customFormat="1" ht="40.5" customHeight="1" thickBot="1" x14ac:dyDescent="0.25">
      <c r="A98" s="1169"/>
      <c r="B98" s="1170"/>
      <c r="C98" s="1170"/>
      <c r="D98" s="1170"/>
      <c r="E98" s="951"/>
      <c r="F98" s="12"/>
    </row>
    <row r="99" spans="1:25" s="7" customFormat="1" ht="40.5" customHeight="1" thickBot="1" x14ac:dyDescent="0.25">
      <c r="A99" s="1162" t="s">
        <v>426</v>
      </c>
      <c r="B99" s="1163"/>
      <c r="C99" s="1164"/>
      <c r="D99" s="477">
        <f>D86+D97</f>
        <v>524.58805881143621</v>
      </c>
      <c r="E99" s="951"/>
      <c r="F99" s="12"/>
    </row>
    <row r="100" spans="1:25" s="7" customFormat="1" ht="45.75" customHeight="1" thickBot="1" x14ac:dyDescent="0.25">
      <c r="A100" s="325"/>
      <c r="B100" s="326"/>
      <c r="C100" s="328"/>
      <c r="D100" s="327"/>
      <c r="E100" s="951"/>
      <c r="F100" s="12"/>
    </row>
    <row r="101" spans="1:25" ht="33" customHeight="1" thickBot="1" x14ac:dyDescent="0.25">
      <c r="A101" s="1017" t="s">
        <v>103</v>
      </c>
      <c r="B101" s="1018"/>
      <c r="C101" s="1019"/>
      <c r="D101" s="531" t="s">
        <v>101</v>
      </c>
      <c r="E101" s="951"/>
      <c r="F101" s="12"/>
      <c r="R101" s="7"/>
      <c r="S101" s="7"/>
      <c r="T101" s="7"/>
      <c r="U101" s="7"/>
      <c r="V101" s="7"/>
      <c r="W101" s="7"/>
      <c r="X101" s="7"/>
      <c r="Y101" s="7"/>
    </row>
    <row r="102" spans="1:25" ht="18" customHeight="1" x14ac:dyDescent="0.2">
      <c r="A102" s="983"/>
      <c r="B102" s="983"/>
      <c r="C102" s="983"/>
      <c r="D102" s="983"/>
      <c r="E102" s="951"/>
      <c r="F102" s="12"/>
      <c r="R102" s="7"/>
      <c r="S102" s="7"/>
      <c r="T102" s="7"/>
      <c r="U102" s="7"/>
      <c r="V102" s="7"/>
      <c r="W102" s="7"/>
      <c r="X102" s="7"/>
      <c r="Y102" s="7"/>
    </row>
    <row r="103" spans="1:25" s="7" customFormat="1" ht="40.5" customHeight="1" x14ac:dyDescent="0.2">
      <c r="A103" s="1073" t="s">
        <v>507</v>
      </c>
      <c r="B103" s="1074"/>
      <c r="C103" s="1074"/>
      <c r="D103" s="230">
        <f>C105*C106*C107*C104</f>
        <v>5635.84</v>
      </c>
      <c r="E103" s="951"/>
      <c r="F103" s="12"/>
    </row>
    <row r="104" spans="1:25" s="7" customFormat="1" ht="14.25" customHeight="1" x14ac:dyDescent="0.2">
      <c r="A104" s="930" t="s">
        <v>404</v>
      </c>
      <c r="B104" s="931"/>
      <c r="C104" s="287">
        <v>103.6</v>
      </c>
      <c r="D104" s="528"/>
      <c r="E104" s="951"/>
      <c r="F104" s="12"/>
    </row>
    <row r="105" spans="1:25" s="7" customFormat="1" ht="14.25" customHeight="1" x14ac:dyDescent="0.2">
      <c r="A105" s="930" t="s">
        <v>405</v>
      </c>
      <c r="B105" s="931"/>
      <c r="C105" s="293">
        <f>'Referencia de datos'!C137</f>
        <v>10</v>
      </c>
      <c r="D105" s="528"/>
      <c r="E105" s="951"/>
      <c r="F105" s="12"/>
    </row>
    <row r="106" spans="1:25" s="7" customFormat="1" ht="18" customHeight="1" x14ac:dyDescent="0.2">
      <c r="A106" s="930" t="s">
        <v>406</v>
      </c>
      <c r="B106" s="931"/>
      <c r="C106" s="162">
        <v>80</v>
      </c>
      <c r="D106" s="528"/>
      <c r="E106" s="951"/>
      <c r="F106" s="12"/>
    </row>
    <row r="107" spans="1:25" s="7" customFormat="1" ht="11.25" customHeight="1" x14ac:dyDescent="0.2">
      <c r="A107" s="930" t="s">
        <v>407</v>
      </c>
      <c r="B107" s="931"/>
      <c r="C107" s="225">
        <f>'Referencia de datos'!H138</f>
        <v>6.8000000000000005E-2</v>
      </c>
      <c r="D107" s="528"/>
      <c r="E107" s="951"/>
      <c r="F107" s="12"/>
    </row>
    <row r="108" spans="1:25" s="7" customFormat="1" ht="12" hidden="1" customHeight="1" x14ac:dyDescent="0.2">
      <c r="A108" s="1181"/>
      <c r="B108" s="1182"/>
      <c r="C108" s="546"/>
      <c r="D108" s="528"/>
      <c r="E108" s="951"/>
      <c r="F108" s="12"/>
    </row>
    <row r="109" spans="1:25" s="7" customFormat="1" ht="30" customHeight="1" x14ac:dyDescent="0.2">
      <c r="A109" s="1022"/>
      <c r="B109" s="1023"/>
      <c r="C109" s="1023"/>
      <c r="D109" s="1024"/>
      <c r="E109" s="951"/>
      <c r="F109" s="12"/>
    </row>
    <row r="110" spans="1:25" s="7" customFormat="1" ht="0.75" hidden="1" customHeight="1" x14ac:dyDescent="0.2">
      <c r="A110" s="542"/>
      <c r="B110" s="543"/>
      <c r="C110" s="543"/>
      <c r="D110" s="544"/>
      <c r="E110" s="951"/>
      <c r="F110" s="12"/>
    </row>
    <row r="111" spans="1:25" s="7" customFormat="1" ht="36" customHeight="1" x14ac:dyDescent="0.2">
      <c r="A111" s="1178" t="s">
        <v>485</v>
      </c>
      <c r="B111" s="1179"/>
      <c r="C111" s="1180"/>
      <c r="D111" s="169">
        <f>'Amortizaciones y monotributo'!G31/C112</f>
        <v>6000</v>
      </c>
      <c r="E111" s="951"/>
      <c r="F111" s="12"/>
    </row>
    <row r="112" spans="1:25" s="7" customFormat="1" ht="31.5" customHeight="1" x14ac:dyDescent="0.2">
      <c r="A112" s="1172" t="s">
        <v>102</v>
      </c>
      <c r="B112" s="1173"/>
      <c r="C112" s="228">
        <v>2</v>
      </c>
      <c r="D112" s="226"/>
      <c r="E112" s="951"/>
      <c r="F112" s="12"/>
    </row>
    <row r="113" spans="1:25" s="7" customFormat="1" ht="30" customHeight="1" x14ac:dyDescent="0.2">
      <c r="A113" s="1108"/>
      <c r="B113" s="1109"/>
      <c r="C113" s="1109"/>
      <c r="D113" s="1174"/>
      <c r="E113" s="951"/>
      <c r="F113" s="12"/>
    </row>
    <row r="114" spans="1:25" s="7" customFormat="1" ht="51.75" customHeight="1" x14ac:dyDescent="0.2">
      <c r="A114" s="1059" t="s">
        <v>521</v>
      </c>
      <c r="B114" s="1060"/>
      <c r="C114" s="1060"/>
      <c r="D114" s="540">
        <f>D116*D121</f>
        <v>34852.3469047619</v>
      </c>
      <c r="E114" s="951"/>
      <c r="F114" s="12"/>
    </row>
    <row r="115" spans="1:25" s="7" customFormat="1" ht="15" customHeight="1" x14ac:dyDescent="0.2">
      <c r="A115" s="966"/>
      <c r="B115" s="967"/>
      <c r="C115" s="967"/>
      <c r="D115" s="968"/>
      <c r="E115" s="951"/>
      <c r="F115" s="12"/>
    </row>
    <row r="116" spans="1:25" s="7" customFormat="1" ht="29.25" customHeight="1" x14ac:dyDescent="0.2">
      <c r="A116" s="964" t="s">
        <v>525</v>
      </c>
      <c r="B116" s="965"/>
      <c r="C116" s="965"/>
      <c r="D116" s="469">
        <f>C119</f>
        <v>40</v>
      </c>
      <c r="E116" s="951"/>
      <c r="F116" s="12"/>
    </row>
    <row r="117" spans="1:25" s="7" customFormat="1" ht="14.25" customHeight="1" x14ac:dyDescent="0.2">
      <c r="A117" s="962"/>
      <c r="B117" s="963"/>
      <c r="C117" s="963"/>
      <c r="D117" s="1143"/>
      <c r="E117" s="951"/>
      <c r="F117" s="12"/>
    </row>
    <row r="118" spans="1:25" s="7" customFormat="1" ht="21.75" customHeight="1" x14ac:dyDescent="0.2">
      <c r="A118" s="962" t="s">
        <v>522</v>
      </c>
      <c r="B118" s="963"/>
      <c r="C118" s="537">
        <f>'Referencia de datos'!C143</f>
        <v>4</v>
      </c>
      <c r="D118" s="1144"/>
      <c r="E118" s="951"/>
      <c r="F118" s="12"/>
    </row>
    <row r="119" spans="1:25" s="7" customFormat="1" ht="29.25" customHeight="1" x14ac:dyDescent="0.2">
      <c r="A119" s="962" t="s">
        <v>524</v>
      </c>
      <c r="B119" s="963"/>
      <c r="C119" s="537">
        <f>'Referencia de datos'!C142</f>
        <v>40</v>
      </c>
      <c r="D119" s="1144"/>
      <c r="E119" s="951"/>
      <c r="F119" s="12"/>
      <c r="G119" s="467"/>
    </row>
    <row r="120" spans="1:25" s="7" customFormat="1" ht="15.75" customHeight="1" x14ac:dyDescent="0.2">
      <c r="A120" s="932"/>
      <c r="B120" s="933"/>
      <c r="C120" s="933"/>
      <c r="D120" s="934"/>
      <c r="E120" s="951"/>
      <c r="F120" s="12"/>
    </row>
    <row r="121" spans="1:25" s="7" customFormat="1" ht="33.75" customHeight="1" x14ac:dyDescent="0.2">
      <c r="A121" s="1145" t="s">
        <v>519</v>
      </c>
      <c r="B121" s="1146"/>
      <c r="C121" s="1147"/>
      <c r="D121" s="433">
        <f>D33</f>
        <v>871.30867261904746</v>
      </c>
      <c r="E121" s="951"/>
      <c r="F121" s="12"/>
    </row>
    <row r="122" spans="1:25" s="7" customFormat="1" ht="34.5" customHeight="1" x14ac:dyDescent="0.2">
      <c r="A122" s="1148" t="s">
        <v>394</v>
      </c>
      <c r="B122" s="1149"/>
      <c r="C122" s="1150"/>
      <c r="D122" s="521"/>
      <c r="E122" s="951"/>
      <c r="F122" s="12"/>
    </row>
    <row r="123" spans="1:25" s="7" customFormat="1" ht="45" customHeight="1" x14ac:dyDescent="0.2">
      <c r="A123" s="930" t="s">
        <v>488</v>
      </c>
      <c r="B123" s="931"/>
      <c r="C123" s="931"/>
      <c r="D123" s="541"/>
      <c r="E123" s="951"/>
      <c r="F123" s="12"/>
    </row>
    <row r="124" spans="1:25" s="7" customFormat="1" ht="12" customHeight="1" x14ac:dyDescent="0.2">
      <c r="A124" s="940"/>
      <c r="B124" s="941"/>
      <c r="C124" s="941"/>
      <c r="D124" s="942"/>
      <c r="E124" s="951"/>
      <c r="F124" s="12"/>
    </row>
    <row r="125" spans="1:25" ht="15.75" hidden="1" customHeight="1" x14ac:dyDescent="0.2">
      <c r="A125" s="1042"/>
      <c r="B125" s="1007"/>
      <c r="C125" s="1007"/>
      <c r="D125" s="553"/>
      <c r="E125" s="951"/>
      <c r="F125" s="12"/>
      <c r="S125" s="7"/>
      <c r="T125" s="7"/>
      <c r="U125" s="7"/>
      <c r="V125" s="7"/>
      <c r="W125" s="7"/>
      <c r="X125" s="7"/>
      <c r="Y125" s="7"/>
    </row>
    <row r="126" spans="1:25" ht="29.25" customHeight="1" x14ac:dyDescent="0.2">
      <c r="A126" s="1036"/>
      <c r="B126" s="1037"/>
      <c r="C126" s="1037"/>
      <c r="D126" s="1038"/>
      <c r="E126" s="951"/>
      <c r="F126" s="12"/>
      <c r="R126" s="7"/>
      <c r="S126" s="7"/>
      <c r="T126" s="7"/>
      <c r="U126" s="7"/>
      <c r="V126" s="7"/>
      <c r="W126" s="7"/>
      <c r="X126" s="7"/>
      <c r="Y126" s="7"/>
    </row>
    <row r="127" spans="1:25" ht="48" customHeight="1" x14ac:dyDescent="0.2">
      <c r="A127" s="1043" t="s">
        <v>486</v>
      </c>
      <c r="B127" s="1044"/>
      <c r="C127" s="1044"/>
      <c r="D127" s="230">
        <f>D103+D111+D114</f>
        <v>46488.186904761897</v>
      </c>
      <c r="E127" s="951"/>
      <c r="F127" s="12"/>
      <c r="R127" s="7"/>
      <c r="S127" s="7"/>
      <c r="T127" s="7"/>
      <c r="U127" s="7"/>
      <c r="V127" s="7"/>
      <c r="W127" s="7"/>
      <c r="X127" s="7"/>
      <c r="Y127" s="7"/>
    </row>
    <row r="128" spans="1:25" s="7" customFormat="1" ht="15" customHeight="1" x14ac:dyDescent="0.2">
      <c r="A128" s="1028"/>
      <c r="B128" s="1029"/>
      <c r="C128" s="1029"/>
      <c r="D128" s="1030"/>
      <c r="E128" s="951"/>
      <c r="F128" s="12"/>
    </row>
    <row r="129" spans="1:25" s="7" customFormat="1" ht="14.25" customHeight="1" x14ac:dyDescent="0.2">
      <c r="A129" s="978" t="s">
        <v>502</v>
      </c>
      <c r="B129" s="979"/>
      <c r="C129" s="979"/>
      <c r="D129" s="282">
        <f>'Referencia de datos'!D26</f>
        <v>1162</v>
      </c>
      <c r="E129" s="951"/>
      <c r="F129" s="12"/>
    </row>
    <row r="130" spans="1:25" s="7" customFormat="1" ht="14.25" customHeight="1" x14ac:dyDescent="0.2">
      <c r="A130" s="1031"/>
      <c r="B130" s="1032"/>
      <c r="C130" s="1032"/>
      <c r="D130" s="1033"/>
      <c r="E130" s="951"/>
      <c r="F130" s="12"/>
    </row>
    <row r="131" spans="1:25" s="7" customFormat="1" ht="14.25" customHeight="1" x14ac:dyDescent="0.2">
      <c r="A131" s="1034" t="s">
        <v>494</v>
      </c>
      <c r="B131" s="1035"/>
      <c r="C131" s="1035"/>
      <c r="D131" s="205">
        <f>D9</f>
        <v>60</v>
      </c>
      <c r="E131" s="951"/>
      <c r="F131" s="12"/>
    </row>
    <row r="132" spans="1:25" s="7" customFormat="1" ht="14.25" customHeight="1" x14ac:dyDescent="0.2">
      <c r="A132" s="924"/>
      <c r="B132" s="925"/>
      <c r="C132" s="925"/>
      <c r="D132" s="926"/>
      <c r="E132" s="951"/>
      <c r="F132" s="12"/>
    </row>
    <row r="133" spans="1:25" s="7" customFormat="1" ht="30" customHeight="1" x14ac:dyDescent="0.2">
      <c r="A133" s="978" t="s">
        <v>516</v>
      </c>
      <c r="B133" s="979"/>
      <c r="C133" s="979"/>
      <c r="D133" s="169">
        <f>D135*D131</f>
        <v>2400.4227317432997</v>
      </c>
      <c r="E133" s="951"/>
      <c r="F133" s="12"/>
    </row>
    <row r="134" spans="1:25" s="7" customFormat="1" ht="14.25" customHeight="1" x14ac:dyDescent="0.2">
      <c r="A134" s="924"/>
      <c r="B134" s="925"/>
      <c r="C134" s="925"/>
      <c r="D134" s="926"/>
      <c r="E134" s="951"/>
      <c r="F134" s="12"/>
    </row>
    <row r="135" spans="1:25" s="7" customFormat="1" ht="30" customHeight="1" thickBot="1" x14ac:dyDescent="0.25">
      <c r="A135" s="1047" t="s">
        <v>508</v>
      </c>
      <c r="B135" s="1048"/>
      <c r="C135" s="1048"/>
      <c r="D135" s="229">
        <f>D127/D129</f>
        <v>40.007045529054992</v>
      </c>
      <c r="E135" s="951"/>
      <c r="F135" s="12"/>
    </row>
    <row r="136" spans="1:25" s="7" customFormat="1" ht="40.5" customHeight="1" thickBot="1" x14ac:dyDescent="0.25">
      <c r="A136" s="1020"/>
      <c r="B136" s="1021"/>
      <c r="C136" s="1021"/>
      <c r="D136" s="1021"/>
      <c r="E136" s="951"/>
      <c r="F136" s="12"/>
    </row>
    <row r="137" spans="1:25" s="7" customFormat="1" ht="48" customHeight="1" thickBot="1" x14ac:dyDescent="0.25">
      <c r="A137" s="1045" t="s">
        <v>510</v>
      </c>
      <c r="B137" s="1046"/>
      <c r="C137" s="1046"/>
      <c r="D137" s="181">
        <f>D99+D135</f>
        <v>564.59510434049116</v>
      </c>
      <c r="E137" s="951"/>
      <c r="F137" s="12"/>
    </row>
    <row r="138" spans="1:25" s="7" customFormat="1" ht="78.75" customHeight="1" thickBot="1" x14ac:dyDescent="0.25">
      <c r="A138" s="1094"/>
      <c r="B138" s="1095"/>
      <c r="C138" s="1095"/>
      <c r="D138" s="1095"/>
      <c r="E138" s="1041"/>
      <c r="F138" s="12"/>
    </row>
    <row r="139" spans="1:25" ht="35.25" customHeight="1" thickBot="1" x14ac:dyDescent="0.25">
      <c r="A139" s="1017" t="s">
        <v>105</v>
      </c>
      <c r="B139" s="1018"/>
      <c r="C139" s="1019"/>
      <c r="D139" s="440" t="s">
        <v>106</v>
      </c>
      <c r="E139" s="441" t="s">
        <v>107</v>
      </c>
      <c r="F139" s="12"/>
      <c r="R139" s="7"/>
      <c r="S139" s="7"/>
      <c r="T139" s="7"/>
      <c r="U139" s="7"/>
      <c r="V139" s="7"/>
      <c r="W139" s="7"/>
      <c r="X139" s="7"/>
      <c r="Y139" s="7"/>
    </row>
    <row r="140" spans="1:25" ht="14.25" x14ac:dyDescent="0.2">
      <c r="A140" s="173" t="s">
        <v>108</v>
      </c>
      <c r="B140" s="1075">
        <f>D22</f>
        <v>349.93333333333334</v>
      </c>
      <c r="C140" s="1075"/>
      <c r="D140" s="174">
        <f>D9</f>
        <v>60</v>
      </c>
      <c r="E140" s="161">
        <f>B140*D140</f>
        <v>20996</v>
      </c>
      <c r="F140" s="12"/>
      <c r="R140" s="7"/>
      <c r="S140" s="7"/>
      <c r="T140" s="7"/>
      <c r="U140" s="7"/>
      <c r="V140" s="7"/>
      <c r="W140" s="7"/>
      <c r="X140" s="7"/>
      <c r="Y140" s="7"/>
    </row>
    <row r="141" spans="1:25" ht="28.5" x14ac:dyDescent="0.2">
      <c r="A141" s="175" t="s">
        <v>109</v>
      </c>
      <c r="B141" s="1076">
        <f>D44</f>
        <v>58.087244841269829</v>
      </c>
      <c r="C141" s="1076"/>
      <c r="D141" s="176">
        <f>D9</f>
        <v>60</v>
      </c>
      <c r="E141" s="168">
        <f>B141*D141</f>
        <v>3485.2346904761898</v>
      </c>
      <c r="F141" s="12"/>
      <c r="R141" s="7"/>
      <c r="S141" s="7"/>
      <c r="T141" s="7"/>
      <c r="U141" s="7"/>
      <c r="V141" s="7"/>
      <c r="W141" s="7"/>
      <c r="X141" s="7"/>
      <c r="Y141" s="7"/>
    </row>
    <row r="142" spans="1:25" ht="29.25" thickBot="1" x14ac:dyDescent="0.25">
      <c r="A142" s="177" t="s">
        <v>110</v>
      </c>
      <c r="B142" s="1077">
        <f>D84</f>
        <v>50.817480636833047</v>
      </c>
      <c r="C142" s="1077"/>
      <c r="D142" s="178">
        <f>D9</f>
        <v>60</v>
      </c>
      <c r="E142" s="163">
        <f>B142*D142</f>
        <v>3049.0488382099829</v>
      </c>
      <c r="F142" s="12"/>
      <c r="R142" s="7"/>
      <c r="S142" s="7"/>
      <c r="T142" s="7"/>
      <c r="U142" s="7"/>
      <c r="V142" s="7"/>
      <c r="W142" s="7"/>
      <c r="X142" s="7"/>
      <c r="Y142" s="7"/>
    </row>
    <row r="143" spans="1:25" ht="15" thickBot="1" x14ac:dyDescent="0.25">
      <c r="A143" s="1204"/>
      <c r="B143" s="1205"/>
      <c r="C143" s="1205"/>
      <c r="D143" s="1206"/>
      <c r="E143" s="1207"/>
      <c r="F143" s="12"/>
      <c r="R143" s="7"/>
      <c r="S143" s="7"/>
      <c r="T143" s="7"/>
      <c r="U143" s="7"/>
      <c r="V143" s="7"/>
      <c r="W143" s="7"/>
      <c r="X143" s="7"/>
      <c r="Y143" s="7"/>
    </row>
    <row r="144" spans="1:25" ht="33.75" customHeight="1" thickBot="1" x14ac:dyDescent="0.25">
      <c r="A144" s="179" t="s">
        <v>111</v>
      </c>
      <c r="B144" s="1008">
        <f>B140+B141+B142</f>
        <v>458.83805881143621</v>
      </c>
      <c r="C144" s="1009"/>
      <c r="D144" s="1208"/>
      <c r="E144" s="1209"/>
      <c r="F144" s="12"/>
      <c r="R144" s="7"/>
      <c r="S144" s="7"/>
      <c r="T144" s="7"/>
      <c r="U144" s="7"/>
      <c r="V144" s="7"/>
      <c r="W144" s="7"/>
      <c r="X144" s="7"/>
      <c r="Y144" s="7"/>
    </row>
    <row r="145" spans="1:25" ht="14.25" customHeight="1" x14ac:dyDescent="0.2">
      <c r="A145" s="1183"/>
      <c r="B145" s="1184"/>
      <c r="C145" s="1184"/>
      <c r="D145" s="973"/>
      <c r="E145" s="974"/>
      <c r="F145" s="12"/>
      <c r="R145" s="7"/>
      <c r="S145" s="7"/>
      <c r="T145" s="7"/>
      <c r="U145" s="7"/>
      <c r="V145" s="7"/>
      <c r="W145" s="7"/>
      <c r="X145" s="7"/>
      <c r="Y145" s="7"/>
    </row>
    <row r="146" spans="1:25" ht="25.5" customHeight="1" thickBot="1" x14ac:dyDescent="0.25">
      <c r="A146" s="1015" t="s">
        <v>112</v>
      </c>
      <c r="B146" s="1016"/>
      <c r="C146" s="1016"/>
      <c r="D146" s="478">
        <f>D9</f>
        <v>60</v>
      </c>
      <c r="E146" s="229">
        <f>B144*D146</f>
        <v>27530.283528686174</v>
      </c>
      <c r="F146" s="12"/>
      <c r="R146" s="7"/>
      <c r="S146" s="7"/>
      <c r="T146" s="7"/>
      <c r="U146" s="7"/>
      <c r="V146" s="7"/>
      <c r="W146" s="7"/>
      <c r="X146" s="7"/>
      <c r="Y146" s="7"/>
    </row>
    <row r="147" spans="1:25" ht="35.25" customHeight="1" thickBot="1" x14ac:dyDescent="0.25">
      <c r="A147" s="1185"/>
      <c r="B147" s="1186"/>
      <c r="C147" s="1186"/>
      <c r="D147" s="1186"/>
      <c r="E147" s="1187"/>
      <c r="F147" s="12"/>
      <c r="R147" s="7"/>
      <c r="S147" s="7"/>
      <c r="T147" s="7"/>
      <c r="U147" s="7"/>
      <c r="V147" s="7"/>
      <c r="W147" s="7"/>
      <c r="X147" s="7"/>
      <c r="Y147" s="7"/>
    </row>
    <row r="148" spans="1:25" ht="28.5" x14ac:dyDescent="0.2">
      <c r="A148" s="479" t="s">
        <v>427</v>
      </c>
      <c r="B148" s="1052">
        <f>D97</f>
        <v>65.75</v>
      </c>
      <c r="C148" s="1052"/>
      <c r="D148" s="1188"/>
      <c r="E148" s="1189"/>
      <c r="F148" s="12"/>
      <c r="R148" s="7"/>
      <c r="S148" s="7"/>
      <c r="T148" s="7"/>
      <c r="U148" s="7"/>
      <c r="V148" s="7"/>
      <c r="W148" s="7"/>
      <c r="X148" s="7"/>
      <c r="Y148" s="7"/>
    </row>
    <row r="149" spans="1:25" ht="15" thickBot="1" x14ac:dyDescent="0.25">
      <c r="A149" s="1201"/>
      <c r="B149" s="1202"/>
      <c r="C149" s="1202"/>
      <c r="D149" s="1202"/>
      <c r="E149" s="1203"/>
      <c r="F149" s="12"/>
      <c r="R149" s="7"/>
      <c r="S149" s="7"/>
      <c r="T149" s="7"/>
      <c r="U149" s="7"/>
      <c r="V149" s="7"/>
      <c r="W149" s="7"/>
      <c r="X149" s="7"/>
      <c r="Y149" s="7"/>
    </row>
    <row r="150" spans="1:25" ht="27" customHeight="1" thickBot="1" x14ac:dyDescent="0.25">
      <c r="A150" s="1085" t="s">
        <v>428</v>
      </c>
      <c r="B150" s="1086"/>
      <c r="C150" s="1087"/>
      <c r="D150" s="480">
        <f>D9</f>
        <v>60</v>
      </c>
      <c r="E150" s="481">
        <f>B148*D150</f>
        <v>3945</v>
      </c>
      <c r="F150" s="12"/>
      <c r="R150" s="7"/>
      <c r="S150" s="7"/>
      <c r="T150" s="7"/>
      <c r="U150" s="7"/>
      <c r="V150" s="7"/>
      <c r="W150" s="7"/>
      <c r="X150" s="7"/>
      <c r="Y150" s="7"/>
    </row>
    <row r="151" spans="1:25" ht="35.25" customHeight="1" thickBot="1" x14ac:dyDescent="0.25">
      <c r="A151" s="1169"/>
      <c r="B151" s="1170"/>
      <c r="C151" s="1170"/>
      <c r="D151" s="1170"/>
      <c r="E151" s="1171"/>
      <c r="F151" s="12"/>
      <c r="R151" s="7"/>
      <c r="S151" s="7"/>
      <c r="T151" s="7"/>
      <c r="U151" s="7"/>
      <c r="V151" s="7"/>
      <c r="W151" s="7"/>
      <c r="X151" s="7"/>
      <c r="Y151" s="7"/>
    </row>
    <row r="152" spans="1:25" ht="27" customHeight="1" thickBot="1" x14ac:dyDescent="0.25">
      <c r="A152" s="1088" t="s">
        <v>429</v>
      </c>
      <c r="B152" s="1089"/>
      <c r="C152" s="1090"/>
      <c r="D152" s="482">
        <f>D9</f>
        <v>60</v>
      </c>
      <c r="E152" s="483">
        <f>E146+E150</f>
        <v>31475.283528686174</v>
      </c>
      <c r="F152" s="12"/>
      <c r="R152" s="7"/>
      <c r="S152" s="7"/>
      <c r="T152" s="7"/>
      <c r="U152" s="7"/>
      <c r="V152" s="7"/>
      <c r="W152" s="7"/>
      <c r="X152" s="7"/>
      <c r="Y152" s="7"/>
    </row>
    <row r="153" spans="1:25" ht="35.25" customHeight="1" thickBot="1" x14ac:dyDescent="0.25">
      <c r="A153" s="1185"/>
      <c r="B153" s="1186"/>
      <c r="C153" s="1186"/>
      <c r="D153" s="1186"/>
      <c r="E153" s="1187"/>
      <c r="F153" s="12"/>
      <c r="R153" s="7"/>
      <c r="S153" s="7"/>
      <c r="T153" s="7"/>
      <c r="U153" s="7"/>
      <c r="V153" s="7"/>
      <c r="W153" s="7"/>
      <c r="X153" s="7"/>
      <c r="Y153" s="7"/>
    </row>
    <row r="154" spans="1:25" ht="28.5" x14ac:dyDescent="0.2">
      <c r="A154" s="484" t="s">
        <v>113</v>
      </c>
      <c r="B154" s="1081">
        <f>D125</f>
        <v>0</v>
      </c>
      <c r="C154" s="1081"/>
      <c r="D154" s="1188"/>
      <c r="E154" s="1189"/>
      <c r="F154" s="12"/>
      <c r="R154" s="7"/>
      <c r="S154" s="7"/>
      <c r="T154" s="7"/>
      <c r="U154" s="7"/>
      <c r="V154" s="7"/>
      <c r="W154" s="7"/>
      <c r="X154" s="7"/>
      <c r="Y154" s="7"/>
    </row>
    <row r="155" spans="1:25" ht="14.25" x14ac:dyDescent="0.2">
      <c r="A155" s="972"/>
      <c r="B155" s="973"/>
      <c r="C155" s="973"/>
      <c r="D155" s="973"/>
      <c r="E155" s="974"/>
      <c r="F155" s="7"/>
      <c r="R155" s="7"/>
      <c r="S155" s="7"/>
      <c r="T155" s="7"/>
      <c r="U155" s="7"/>
      <c r="V155" s="7"/>
      <c r="W155" s="7"/>
      <c r="X155" s="7"/>
      <c r="Y155" s="7"/>
    </row>
    <row r="156" spans="1:25" ht="25.5" customHeight="1" thickBot="1" x14ac:dyDescent="0.25">
      <c r="A156" s="1015" t="s">
        <v>114</v>
      </c>
      <c r="B156" s="1016"/>
      <c r="C156" s="1016"/>
      <c r="D156" s="485">
        <f>D9</f>
        <v>60</v>
      </c>
      <c r="E156" s="229">
        <f>B154*D156</f>
        <v>0</v>
      </c>
      <c r="F156" s="7"/>
      <c r="R156" s="7"/>
      <c r="S156" s="7"/>
      <c r="T156" s="7"/>
      <c r="U156" s="7"/>
      <c r="V156" s="7"/>
      <c r="W156" s="7"/>
      <c r="X156" s="7"/>
      <c r="Y156" s="7"/>
    </row>
    <row r="157" spans="1:25" ht="35.25" customHeight="1" thickBot="1" x14ac:dyDescent="0.25">
      <c r="A157" s="1039"/>
      <c r="B157" s="1040"/>
      <c r="C157" s="1040"/>
      <c r="D157" s="1040"/>
      <c r="E157" s="1041"/>
      <c r="F157" s="7"/>
      <c r="R157" s="7"/>
      <c r="S157" s="7"/>
      <c r="T157" s="7"/>
      <c r="U157" s="7"/>
      <c r="V157" s="7"/>
      <c r="W157" s="7"/>
      <c r="X157" s="7"/>
      <c r="Y157" s="7"/>
    </row>
    <row r="158" spans="1:25" ht="40.5" customHeight="1" thickBot="1" x14ac:dyDescent="0.25">
      <c r="A158" s="1111" t="s">
        <v>450</v>
      </c>
      <c r="B158" s="1112"/>
      <c r="C158" s="1112"/>
      <c r="D158" s="180">
        <f>D9</f>
        <v>60</v>
      </c>
      <c r="E158" s="181">
        <f>E152+E156</f>
        <v>31475.283528686174</v>
      </c>
      <c r="F158" s="7"/>
      <c r="R158" s="7"/>
      <c r="S158" s="7"/>
      <c r="T158" s="7"/>
      <c r="U158" s="7"/>
      <c r="V158" s="7"/>
      <c r="W158" s="7"/>
      <c r="X158" s="7"/>
      <c r="Y158" s="7"/>
    </row>
    <row r="159" spans="1:25" ht="45.75" customHeight="1" thickBot="1" x14ac:dyDescent="0.25">
      <c r="A159" s="1094"/>
      <c r="B159" s="1095"/>
      <c r="C159" s="1095"/>
      <c r="D159" s="1095"/>
      <c r="E159" s="1096"/>
      <c r="F159" s="7"/>
      <c r="R159" s="7"/>
      <c r="S159" s="7"/>
      <c r="T159" s="7"/>
      <c r="U159" s="7"/>
      <c r="V159" s="7"/>
      <c r="W159" s="7"/>
      <c r="X159" s="7"/>
      <c r="Y159" s="7"/>
    </row>
    <row r="160" spans="1:25" ht="47.25" customHeight="1" thickBot="1" x14ac:dyDescent="0.25">
      <c r="A160" s="1097" t="s">
        <v>448</v>
      </c>
      <c r="B160" s="1098"/>
      <c r="C160" s="1098"/>
      <c r="D160" s="1099"/>
      <c r="E160" s="182">
        <f>C165*D162+C166*D161</f>
        <v>23640</v>
      </c>
      <c r="F160" s="7"/>
      <c r="R160" s="7"/>
      <c r="S160" s="7"/>
      <c r="T160" s="7"/>
      <c r="U160" s="7"/>
      <c r="V160" s="7"/>
      <c r="W160" s="7"/>
      <c r="X160" s="7"/>
      <c r="Y160" s="7"/>
    </row>
    <row r="161" spans="1:25" ht="33.75" customHeight="1" x14ac:dyDescent="0.2">
      <c r="A161" s="1115" t="s">
        <v>416</v>
      </c>
      <c r="B161" s="1116"/>
      <c r="C161" s="1117"/>
      <c r="D161" s="295">
        <f>'Referencia de datos'!B161</f>
        <v>400</v>
      </c>
      <c r="E161" s="443"/>
      <c r="F161" s="7"/>
      <c r="R161" s="7"/>
      <c r="S161" s="7"/>
      <c r="T161" s="7"/>
      <c r="U161" s="7"/>
      <c r="V161" s="7"/>
      <c r="W161" s="7"/>
      <c r="X161" s="7"/>
      <c r="Y161" s="7"/>
    </row>
    <row r="162" spans="1:25" ht="35.25" customHeight="1" x14ac:dyDescent="0.2">
      <c r="A162" s="1118" t="s">
        <v>417</v>
      </c>
      <c r="B162" s="1119"/>
      <c r="C162" s="1120"/>
      <c r="D162" s="296">
        <f>'Referencia de datos'!C161</f>
        <v>380</v>
      </c>
      <c r="E162" s="443"/>
      <c r="F162" s="7"/>
      <c r="R162" s="7"/>
      <c r="S162" s="7"/>
      <c r="T162" s="7"/>
      <c r="U162" s="7"/>
      <c r="V162" s="7"/>
      <c r="W162" s="7"/>
      <c r="X162" s="7"/>
      <c r="Y162" s="7"/>
    </row>
    <row r="163" spans="1:25" ht="14.25" customHeight="1" x14ac:dyDescent="0.2">
      <c r="A163" s="940"/>
      <c r="B163" s="941"/>
      <c r="C163" s="941"/>
      <c r="D163" s="941"/>
      <c r="E163" s="942"/>
      <c r="F163" s="7"/>
      <c r="R163" s="7"/>
      <c r="S163" s="7"/>
      <c r="T163" s="7"/>
      <c r="U163" s="7"/>
      <c r="V163" s="7"/>
      <c r="W163" s="7"/>
      <c r="X163" s="7"/>
      <c r="Y163" s="7"/>
    </row>
    <row r="164" spans="1:25" ht="48.75" customHeight="1" x14ac:dyDescent="0.2">
      <c r="A164" s="267" t="s">
        <v>115</v>
      </c>
      <c r="B164" s="448" t="s">
        <v>116</v>
      </c>
      <c r="C164" s="1113" t="s">
        <v>117</v>
      </c>
      <c r="D164" s="1113"/>
      <c r="E164" s="926"/>
      <c r="F164" s="7"/>
      <c r="R164" s="7"/>
      <c r="S164" s="7"/>
      <c r="T164" s="7"/>
      <c r="U164" s="7"/>
      <c r="V164" s="7"/>
      <c r="W164" s="7"/>
      <c r="X164" s="7"/>
      <c r="Y164" s="7"/>
    </row>
    <row r="165" spans="1:25" ht="74.25" customHeight="1" x14ac:dyDescent="0.2">
      <c r="A165" s="444" t="s">
        <v>344</v>
      </c>
      <c r="B165" s="183">
        <v>0.3</v>
      </c>
      <c r="C165" s="1114">
        <f>D168*B165</f>
        <v>18</v>
      </c>
      <c r="D165" s="1114"/>
      <c r="E165" s="926"/>
      <c r="F165" s="7"/>
      <c r="R165" s="7"/>
      <c r="S165" s="7"/>
      <c r="T165" s="7"/>
      <c r="U165" s="7"/>
      <c r="V165" s="7"/>
      <c r="W165" s="7"/>
      <c r="X165" s="7"/>
      <c r="Y165" s="7"/>
    </row>
    <row r="166" spans="1:25" ht="68.25" customHeight="1" x14ac:dyDescent="0.2">
      <c r="A166" s="444" t="s">
        <v>345</v>
      </c>
      <c r="B166" s="183">
        <v>0.7</v>
      </c>
      <c r="C166" s="1114">
        <f>D168*B166</f>
        <v>42</v>
      </c>
      <c r="D166" s="1114"/>
      <c r="E166" s="926"/>
      <c r="F166" s="7"/>
      <c r="R166" s="7"/>
      <c r="S166" s="7"/>
      <c r="T166" s="7"/>
      <c r="U166" s="7"/>
      <c r="V166" s="7"/>
      <c r="W166" s="7"/>
      <c r="X166" s="7"/>
      <c r="Y166" s="7"/>
    </row>
    <row r="167" spans="1:25" ht="14.25" x14ac:dyDescent="0.2">
      <c r="A167" s="972"/>
      <c r="B167" s="973"/>
      <c r="C167" s="973"/>
      <c r="D167" s="973"/>
      <c r="E167" s="974"/>
      <c r="F167" s="7"/>
      <c r="R167" s="7"/>
      <c r="S167" s="7"/>
      <c r="T167" s="7"/>
      <c r="U167" s="7"/>
      <c r="V167" s="7"/>
      <c r="W167" s="7"/>
      <c r="X167" s="7"/>
      <c r="Y167" s="7"/>
    </row>
    <row r="168" spans="1:25" ht="30" customHeight="1" x14ac:dyDescent="0.2">
      <c r="A168" s="1108" t="s">
        <v>383</v>
      </c>
      <c r="B168" s="1109"/>
      <c r="C168" s="1110"/>
      <c r="D168" s="183">
        <f>D9</f>
        <v>60</v>
      </c>
      <c r="E168" s="443"/>
      <c r="F168" s="7"/>
      <c r="R168" s="7"/>
      <c r="S168" s="7"/>
      <c r="T168" s="7"/>
      <c r="U168" s="7"/>
      <c r="V168" s="7"/>
      <c r="W168" s="7"/>
      <c r="X168" s="7"/>
      <c r="Y168" s="7"/>
    </row>
    <row r="169" spans="1:25" ht="15" thickBot="1" x14ac:dyDescent="0.25">
      <c r="A169" s="987"/>
      <c r="B169" s="988"/>
      <c r="C169" s="988"/>
      <c r="D169" s="988"/>
      <c r="E169" s="989"/>
      <c r="F169" s="7"/>
      <c r="R169" s="7"/>
      <c r="S169" s="7"/>
      <c r="T169" s="7"/>
      <c r="U169" s="7"/>
      <c r="V169" s="7"/>
      <c r="W169" s="7"/>
      <c r="X169" s="7"/>
      <c r="Y169" s="7"/>
    </row>
    <row r="170" spans="1:25" ht="21.75" customHeight="1" thickBot="1" x14ac:dyDescent="0.25">
      <c r="A170" s="1097" t="s">
        <v>384</v>
      </c>
      <c r="B170" s="1098"/>
      <c r="C170" s="1098"/>
      <c r="D170" s="1099"/>
      <c r="E170" s="468">
        <f>E160-E158</f>
        <v>-7835.2835286861737</v>
      </c>
      <c r="F170" s="7"/>
      <c r="R170" s="7"/>
      <c r="S170" s="7"/>
      <c r="T170" s="7"/>
      <c r="U170" s="7"/>
      <c r="V170" s="7"/>
      <c r="W170" s="7"/>
      <c r="X170" s="7"/>
      <c r="Y170" s="7"/>
    </row>
    <row r="171" spans="1:25" ht="21.75" customHeight="1" thickBot="1" x14ac:dyDescent="0.25">
      <c r="A171" s="1100" t="s">
        <v>447</v>
      </c>
      <c r="B171" s="1101"/>
      <c r="C171" s="1101"/>
      <c r="D171" s="1102"/>
      <c r="E171" s="515">
        <f>E170/D168</f>
        <v>-130.58805881143624</v>
      </c>
      <c r="F171" s="7"/>
      <c r="R171" s="7"/>
      <c r="S171" s="7"/>
      <c r="T171" s="7"/>
      <c r="U171" s="7"/>
      <c r="V171" s="7"/>
      <c r="W171" s="7"/>
      <c r="X171" s="7"/>
      <c r="Y171" s="7"/>
    </row>
    <row r="172" spans="1:25" ht="14.25" x14ac:dyDescent="0.2">
      <c r="A172" s="184"/>
      <c r="B172" s="184"/>
      <c r="C172" s="184"/>
      <c r="D172" s="184"/>
      <c r="E172" s="184"/>
      <c r="F172" s="7"/>
      <c r="R172" s="7"/>
      <c r="S172" s="7"/>
      <c r="T172" s="7"/>
      <c r="U172" s="7"/>
      <c r="V172" s="7"/>
      <c r="W172" s="7"/>
      <c r="X172" s="7"/>
      <c r="Y172" s="7"/>
    </row>
    <row r="173" spans="1:25" ht="15" x14ac:dyDescent="0.2">
      <c r="A173" s="1103"/>
      <c r="B173" s="1103"/>
      <c r="C173" s="1103"/>
      <c r="D173" s="1103"/>
      <c r="E173" s="464"/>
      <c r="F173" s="7"/>
      <c r="R173" s="7"/>
      <c r="S173" s="7"/>
      <c r="T173" s="7"/>
      <c r="U173" s="7"/>
      <c r="V173" s="7"/>
      <c r="W173" s="7"/>
      <c r="X173" s="7"/>
      <c r="Y173" s="7"/>
    </row>
    <row r="174" spans="1:25" ht="14.25" x14ac:dyDescent="0.2">
      <c r="A174" s="464"/>
      <c r="B174" s="464"/>
      <c r="C174" s="464"/>
      <c r="D174" s="186"/>
      <c r="E174" s="464"/>
      <c r="F174" s="7"/>
      <c r="R174" s="7"/>
      <c r="S174" s="7"/>
      <c r="T174" s="7"/>
      <c r="U174" s="7"/>
      <c r="V174" s="7"/>
      <c r="W174" s="7"/>
      <c r="X174" s="7"/>
      <c r="Y174" s="7"/>
    </row>
    <row r="175" spans="1:25" ht="14.25" x14ac:dyDescent="0.2">
      <c r="A175" s="464"/>
      <c r="B175" s="464"/>
      <c r="C175" s="464"/>
      <c r="D175" s="464"/>
      <c r="E175" s="464"/>
      <c r="F175" s="7"/>
      <c r="R175" s="7"/>
      <c r="S175" s="7"/>
      <c r="T175" s="7"/>
      <c r="U175" s="7"/>
      <c r="V175" s="7"/>
      <c r="W175" s="7"/>
      <c r="X175" s="7"/>
      <c r="Y175" s="7"/>
    </row>
    <row r="176" spans="1:25" ht="14.25" x14ac:dyDescent="0.2">
      <c r="A176" s="464"/>
      <c r="B176" s="464"/>
      <c r="C176" s="464"/>
      <c r="D176" s="464"/>
      <c r="E176" s="464"/>
      <c r="F176" s="7"/>
      <c r="R176" s="7"/>
      <c r="S176" s="7"/>
      <c r="T176" s="7"/>
      <c r="U176" s="7"/>
      <c r="V176" s="7"/>
      <c r="W176" s="7"/>
      <c r="X176" s="7"/>
      <c r="Y176" s="7"/>
    </row>
    <row r="177" spans="1:25" ht="14.25" x14ac:dyDescent="0.2">
      <c r="A177" s="464"/>
      <c r="B177" s="464"/>
      <c r="C177" s="464"/>
      <c r="D177" s="464"/>
      <c r="E177" s="470"/>
      <c r="F177" s="7"/>
      <c r="R177" s="7"/>
      <c r="S177" s="7"/>
      <c r="T177" s="7"/>
      <c r="U177" s="7"/>
      <c r="V177" s="7"/>
      <c r="W177" s="7"/>
      <c r="X177" s="7"/>
      <c r="Y177" s="7"/>
    </row>
    <row r="178" spans="1:25" ht="15" x14ac:dyDescent="0.2">
      <c r="A178" s="1104"/>
      <c r="B178" s="1104"/>
      <c r="C178" s="464"/>
      <c r="D178" s="464"/>
      <c r="E178" s="464"/>
      <c r="F178" s="7"/>
      <c r="R178" s="7"/>
      <c r="S178" s="7"/>
      <c r="T178" s="7"/>
      <c r="U178" s="7"/>
      <c r="V178" s="7"/>
      <c r="W178" s="7"/>
      <c r="X178" s="7"/>
      <c r="Y178" s="7"/>
    </row>
    <row r="179" spans="1:25" ht="15" x14ac:dyDescent="0.2">
      <c r="A179" s="464"/>
      <c r="B179" s="446"/>
      <c r="C179" s="464"/>
      <c r="D179" s="464"/>
      <c r="E179" s="464"/>
      <c r="F179" s="7"/>
      <c r="R179" s="7"/>
      <c r="S179" s="7"/>
      <c r="T179" s="7"/>
      <c r="U179" s="7"/>
      <c r="V179" s="7"/>
      <c r="W179" s="7"/>
      <c r="X179" s="7"/>
      <c r="Y179" s="7"/>
    </row>
    <row r="180" spans="1:25" ht="15" x14ac:dyDescent="0.2">
      <c r="A180" s="464"/>
      <c r="B180" s="446"/>
      <c r="C180" s="439"/>
      <c r="D180" s="439"/>
      <c r="E180" s="464"/>
      <c r="F180" s="7"/>
      <c r="R180" s="7"/>
      <c r="S180" s="7"/>
      <c r="T180" s="7"/>
      <c r="U180" s="7"/>
      <c r="V180" s="7"/>
      <c r="W180" s="7"/>
      <c r="X180" s="7"/>
      <c r="Y180" s="7"/>
    </row>
    <row r="181" spans="1:25" ht="14.25" x14ac:dyDescent="0.2">
      <c r="A181" s="464"/>
      <c r="B181" s="439"/>
      <c r="C181" s="439"/>
      <c r="D181" s="439"/>
      <c r="E181" s="464"/>
      <c r="F181" s="7"/>
      <c r="R181" s="7"/>
      <c r="S181" s="7"/>
      <c r="T181" s="7"/>
      <c r="U181" s="7"/>
      <c r="V181" s="7"/>
      <c r="W181" s="7"/>
      <c r="X181" s="7"/>
      <c r="Y181" s="7"/>
    </row>
    <row r="182" spans="1:25" ht="14.25" x14ac:dyDescent="0.2">
      <c r="A182" s="1104"/>
      <c r="B182" s="1103"/>
      <c r="C182" s="1103"/>
      <c r="D182" s="1103"/>
      <c r="E182" s="464"/>
      <c r="F182" s="7"/>
      <c r="R182" s="7"/>
      <c r="S182" s="7"/>
      <c r="T182" s="7"/>
      <c r="U182" s="7"/>
      <c r="V182" s="7"/>
      <c r="W182" s="7"/>
      <c r="X182" s="7"/>
      <c r="Y182" s="7"/>
    </row>
    <row r="183" spans="1:25" ht="14.25" x14ac:dyDescent="0.2">
      <c r="A183" s="1104"/>
      <c r="B183" s="1104"/>
      <c r="C183" s="1104"/>
      <c r="D183" s="1104"/>
      <c r="E183" s="464"/>
      <c r="F183" s="7"/>
      <c r="R183" s="7"/>
      <c r="S183" s="7"/>
      <c r="T183" s="7"/>
      <c r="U183" s="7"/>
      <c r="V183" s="7"/>
      <c r="W183" s="7"/>
      <c r="X183" s="7"/>
      <c r="Y183" s="7"/>
    </row>
    <row r="184" spans="1:25" ht="14.25" x14ac:dyDescent="0.2">
      <c r="A184" s="464"/>
      <c r="B184" s="439"/>
      <c r="C184" s="189"/>
      <c r="D184" s="189"/>
      <c r="E184" s="464"/>
      <c r="F184" s="7"/>
      <c r="R184" s="7"/>
      <c r="S184" s="7"/>
      <c r="T184" s="7"/>
      <c r="U184" s="7"/>
      <c r="V184" s="7"/>
      <c r="W184" s="7"/>
      <c r="X184" s="7"/>
      <c r="Y184" s="7"/>
    </row>
    <row r="185" spans="1:25" ht="14.25" x14ac:dyDescent="0.2">
      <c r="A185" s="464"/>
      <c r="B185" s="439"/>
      <c r="C185" s="189"/>
      <c r="D185" s="189"/>
      <c r="E185" s="464"/>
      <c r="F185" s="7"/>
      <c r="R185" s="7"/>
      <c r="S185" s="7"/>
      <c r="T185" s="7"/>
      <c r="U185" s="7"/>
      <c r="V185" s="7"/>
      <c r="W185" s="7"/>
      <c r="X185" s="7"/>
      <c r="Y185" s="7"/>
    </row>
    <row r="186" spans="1:25" ht="14.25" x14ac:dyDescent="0.2">
      <c r="A186" s="452"/>
      <c r="B186" s="454"/>
      <c r="C186" s="453"/>
      <c r="D186" s="453"/>
      <c r="E186" s="452"/>
      <c r="F186" s="7"/>
      <c r="R186" s="7"/>
      <c r="S186" s="7"/>
      <c r="T186" s="7"/>
      <c r="U186" s="7"/>
      <c r="V186" s="7"/>
      <c r="W186" s="7"/>
      <c r="X186" s="7"/>
      <c r="Y186" s="7"/>
    </row>
    <row r="187" spans="1:25" ht="14.25" x14ac:dyDescent="0.2">
      <c r="A187" s="452"/>
      <c r="B187" s="454"/>
      <c r="C187" s="453"/>
      <c r="D187" s="453"/>
      <c r="E187" s="452"/>
      <c r="F187" s="7"/>
      <c r="R187" s="7"/>
      <c r="S187" s="7"/>
      <c r="T187" s="7"/>
      <c r="U187" s="7"/>
      <c r="V187" s="7"/>
      <c r="W187" s="7"/>
      <c r="X187" s="7"/>
      <c r="Y187" s="7"/>
    </row>
    <row r="188" spans="1:25" ht="14.25" x14ac:dyDescent="0.2">
      <c r="A188" s="452"/>
      <c r="B188" s="454"/>
      <c r="C188" s="453"/>
      <c r="D188" s="453"/>
      <c r="E188" s="452"/>
      <c r="F188" s="7"/>
      <c r="R188" s="7"/>
      <c r="S188" s="7"/>
      <c r="T188" s="7"/>
      <c r="U188" s="7"/>
      <c r="V188" s="7"/>
      <c r="W188" s="7"/>
      <c r="X188" s="7"/>
      <c r="Y188" s="7"/>
    </row>
    <row r="189" spans="1:25" ht="14.25" x14ac:dyDescent="0.2">
      <c r="A189" s="452"/>
      <c r="B189" s="454"/>
      <c r="C189" s="453"/>
      <c r="D189" s="453"/>
      <c r="E189" s="452"/>
      <c r="F189" s="7"/>
      <c r="R189" s="7"/>
      <c r="S189" s="7"/>
      <c r="T189" s="7"/>
      <c r="U189" s="7"/>
      <c r="V189" s="7"/>
      <c r="W189" s="7"/>
      <c r="X189" s="7"/>
      <c r="Y189" s="7"/>
    </row>
    <row r="190" spans="1:25" ht="15" x14ac:dyDescent="0.25">
      <c r="A190" s="452"/>
      <c r="B190" s="449"/>
      <c r="C190" s="449"/>
      <c r="D190" s="453"/>
      <c r="E190" s="452"/>
      <c r="F190" s="7"/>
      <c r="R190" s="7"/>
      <c r="S190" s="7"/>
      <c r="T190" s="7"/>
      <c r="U190" s="7"/>
      <c r="V190" s="7"/>
      <c r="W190" s="7"/>
      <c r="X190" s="7"/>
      <c r="Y190" s="7"/>
    </row>
    <row r="191" spans="1:25" ht="15" x14ac:dyDescent="0.25">
      <c r="A191" s="1121"/>
      <c r="B191" s="1121"/>
      <c r="C191" s="1121"/>
      <c r="D191" s="194"/>
      <c r="E191" s="452"/>
      <c r="F191" s="7"/>
      <c r="R191" s="7"/>
      <c r="S191" s="7"/>
      <c r="T191" s="7"/>
      <c r="U191" s="7"/>
      <c r="V191" s="7"/>
      <c r="W191" s="7"/>
      <c r="X191" s="7"/>
      <c r="Y191" s="7"/>
    </row>
    <row r="192" spans="1:25" ht="14.25" x14ac:dyDescent="0.2">
      <c r="A192" s="1122"/>
      <c r="B192" s="1122"/>
      <c r="C192" s="1122"/>
      <c r="D192" s="1122"/>
      <c r="E192" s="452"/>
      <c r="F192" s="7"/>
      <c r="R192" s="7"/>
      <c r="S192" s="7"/>
      <c r="T192" s="7"/>
      <c r="U192" s="7"/>
      <c r="V192" s="7"/>
      <c r="W192" s="7"/>
      <c r="X192" s="7"/>
      <c r="Y192" s="7"/>
    </row>
    <row r="193" spans="1:25" ht="15" x14ac:dyDescent="0.25">
      <c r="A193" s="449"/>
      <c r="B193" s="450"/>
      <c r="C193" s="450"/>
      <c r="D193" s="194"/>
      <c r="E193" s="452"/>
      <c r="F193" s="7"/>
      <c r="R193" s="7"/>
      <c r="S193" s="7"/>
      <c r="T193" s="7"/>
      <c r="U193" s="7"/>
      <c r="V193" s="7"/>
      <c r="W193" s="7"/>
      <c r="X193" s="7"/>
      <c r="Y193" s="7"/>
    </row>
    <row r="194" spans="1:25" ht="14.25" x14ac:dyDescent="0.2">
      <c r="A194" s="452"/>
      <c r="B194" s="452"/>
      <c r="C194" s="452"/>
      <c r="D194" s="452"/>
      <c r="E194" s="452"/>
      <c r="F194" s="7"/>
      <c r="R194" s="7"/>
      <c r="S194" s="7"/>
      <c r="T194" s="7"/>
      <c r="U194" s="7"/>
      <c r="V194" s="7"/>
      <c r="W194" s="7"/>
      <c r="X194" s="7"/>
      <c r="Y194" s="7"/>
    </row>
    <row r="195" spans="1:25" ht="14.25" x14ac:dyDescent="0.2">
      <c r="A195" s="452"/>
      <c r="B195" s="452"/>
      <c r="C195" s="452"/>
      <c r="D195" s="452"/>
      <c r="E195" s="452"/>
      <c r="F195" s="7"/>
      <c r="R195" s="7"/>
      <c r="S195" s="7"/>
      <c r="T195" s="7"/>
      <c r="U195" s="7"/>
      <c r="V195" s="7"/>
      <c r="W195" s="7"/>
      <c r="X195" s="7"/>
      <c r="Y195" s="7"/>
    </row>
    <row r="196" spans="1:25" ht="15" x14ac:dyDescent="0.25">
      <c r="A196" s="449"/>
      <c r="B196" s="451"/>
      <c r="C196" s="451"/>
      <c r="D196" s="451"/>
      <c r="E196" s="452"/>
      <c r="F196" s="7"/>
      <c r="R196" s="7"/>
      <c r="S196" s="7"/>
      <c r="T196" s="7"/>
      <c r="U196" s="7"/>
      <c r="V196" s="7"/>
      <c r="W196" s="7"/>
      <c r="X196" s="7"/>
      <c r="Y196" s="7"/>
    </row>
    <row r="197" spans="1:25" ht="15" x14ac:dyDescent="0.2">
      <c r="A197" s="1123"/>
      <c r="B197" s="1124"/>
      <c r="C197" s="1125"/>
      <c r="D197" s="1125"/>
      <c r="E197" s="447"/>
      <c r="F197" s="7"/>
      <c r="R197" s="7"/>
      <c r="S197" s="7"/>
      <c r="T197" s="7"/>
      <c r="U197" s="7"/>
      <c r="V197" s="7"/>
      <c r="W197" s="7"/>
      <c r="X197" s="7"/>
      <c r="Y197" s="7"/>
    </row>
    <row r="198" spans="1:25" ht="15" x14ac:dyDescent="0.2">
      <c r="A198" s="1123"/>
      <c r="B198" s="1123"/>
      <c r="C198" s="1123"/>
      <c r="D198" s="1123"/>
      <c r="E198" s="447"/>
      <c r="F198" s="7"/>
      <c r="R198" s="7"/>
      <c r="S198" s="7"/>
      <c r="T198" s="7"/>
      <c r="U198" s="7"/>
      <c r="V198" s="7"/>
      <c r="W198" s="7"/>
      <c r="X198" s="7"/>
      <c r="Y198" s="7"/>
    </row>
    <row r="199" spans="1:25" ht="15" x14ac:dyDescent="0.25">
      <c r="A199" s="1121"/>
      <c r="B199" s="1121"/>
      <c r="C199" s="1121"/>
      <c r="D199" s="194"/>
      <c r="E199" s="452"/>
      <c r="F199" s="7"/>
      <c r="R199" s="7"/>
      <c r="S199" s="7"/>
      <c r="T199" s="7"/>
      <c r="U199" s="7"/>
      <c r="V199" s="7"/>
      <c r="W199" s="7"/>
      <c r="X199" s="7"/>
      <c r="Y199" s="7"/>
    </row>
    <row r="200" spans="1:25" ht="14.25" x14ac:dyDescent="0.2">
      <c r="A200" s="1122"/>
      <c r="B200" s="1122"/>
      <c r="C200" s="1122"/>
      <c r="D200" s="1122"/>
      <c r="E200" s="452"/>
      <c r="F200" s="7"/>
      <c r="R200" s="7"/>
      <c r="S200" s="7"/>
      <c r="T200" s="7"/>
      <c r="U200" s="7"/>
      <c r="V200" s="7"/>
      <c r="W200" s="7"/>
      <c r="X200" s="7"/>
      <c r="Y200" s="7"/>
    </row>
    <row r="201" spans="1:25" ht="15" x14ac:dyDescent="0.25">
      <c r="A201" s="1121"/>
      <c r="B201" s="1121"/>
      <c r="C201" s="1121"/>
      <c r="D201" s="194"/>
      <c r="E201" s="452"/>
      <c r="F201" s="7"/>
      <c r="R201" s="7"/>
      <c r="S201" s="7"/>
      <c r="T201" s="7"/>
      <c r="U201" s="7"/>
      <c r="V201" s="7"/>
      <c r="W201" s="7"/>
      <c r="X201" s="7"/>
      <c r="Y201" s="7"/>
    </row>
    <row r="202" spans="1:25" ht="14.25" x14ac:dyDescent="0.2">
      <c r="A202" s="452"/>
      <c r="B202" s="452"/>
      <c r="C202" s="452"/>
      <c r="D202" s="452"/>
      <c r="E202" s="452"/>
      <c r="F202" s="7"/>
      <c r="R202" s="7"/>
      <c r="S202" s="7"/>
      <c r="T202" s="7"/>
      <c r="U202" s="7"/>
      <c r="V202" s="7"/>
      <c r="W202" s="7"/>
      <c r="X202" s="7"/>
      <c r="Y202" s="7"/>
    </row>
    <row r="203" spans="1:25" ht="14.25" x14ac:dyDescent="0.2">
      <c r="A203" s="452"/>
      <c r="B203" s="452"/>
      <c r="C203" s="452"/>
      <c r="D203" s="452"/>
      <c r="E203" s="452"/>
      <c r="F203" s="7"/>
      <c r="R203" s="7"/>
      <c r="S203" s="7"/>
      <c r="T203" s="7"/>
      <c r="U203" s="7"/>
      <c r="V203" s="7"/>
      <c r="W203" s="7"/>
      <c r="X203" s="7"/>
      <c r="Y203" s="7"/>
    </row>
    <row r="204" spans="1:25" ht="15" x14ac:dyDescent="0.25">
      <c r="A204" s="1121"/>
      <c r="B204" s="1121"/>
      <c r="C204" s="1126"/>
      <c r="D204" s="1126"/>
      <c r="E204" s="452"/>
      <c r="F204" s="7"/>
      <c r="R204" s="7"/>
      <c r="S204" s="7"/>
      <c r="T204" s="7"/>
      <c r="U204" s="7"/>
      <c r="V204" s="7"/>
      <c r="W204" s="7"/>
      <c r="X204" s="7"/>
      <c r="Y204" s="7"/>
    </row>
    <row r="205" spans="1:25" ht="14.25" x14ac:dyDescent="0.2">
      <c r="A205" s="452"/>
      <c r="B205" s="452"/>
      <c r="C205" s="452"/>
      <c r="D205" s="452"/>
      <c r="E205" s="452"/>
      <c r="F205" s="7"/>
      <c r="R205" s="7"/>
      <c r="S205" s="7"/>
      <c r="T205" s="7"/>
      <c r="U205" s="7"/>
      <c r="V205" s="7"/>
      <c r="W205" s="7"/>
      <c r="X205" s="7"/>
      <c r="Y205" s="7"/>
    </row>
    <row r="206" spans="1:25" ht="14.25" x14ac:dyDescent="0.2">
      <c r="A206" s="1127"/>
      <c r="B206" s="1127"/>
      <c r="C206" s="1128"/>
      <c r="D206" s="1128"/>
      <c r="E206" s="452"/>
      <c r="F206" s="7"/>
      <c r="R206" s="7"/>
      <c r="S206" s="7"/>
      <c r="T206" s="7"/>
      <c r="U206" s="7"/>
      <c r="V206" s="7"/>
      <c r="W206" s="7"/>
      <c r="X206" s="7"/>
      <c r="Y206" s="7"/>
    </row>
    <row r="207" spans="1:25" ht="14.25" x14ac:dyDescent="0.2">
      <c r="A207" s="1127"/>
      <c r="B207" s="1127"/>
      <c r="C207" s="1128"/>
      <c r="D207" s="1128"/>
      <c r="E207" s="452"/>
      <c r="F207" s="7"/>
      <c r="R207" s="7"/>
      <c r="S207" s="7"/>
      <c r="T207" s="7"/>
      <c r="U207" s="7"/>
      <c r="V207" s="7"/>
      <c r="W207" s="7"/>
      <c r="X207" s="7"/>
      <c r="Y207" s="7"/>
    </row>
    <row r="208" spans="1:25" ht="14.25" x14ac:dyDescent="0.2">
      <c r="A208" s="452"/>
      <c r="B208" s="454"/>
      <c r="C208" s="1128"/>
      <c r="D208" s="1128"/>
      <c r="E208" s="452"/>
      <c r="F208" s="7"/>
      <c r="R208" s="7"/>
      <c r="S208" s="7"/>
      <c r="T208" s="7"/>
      <c r="U208" s="7"/>
      <c r="V208" s="7"/>
      <c r="W208" s="7"/>
      <c r="X208" s="7"/>
      <c r="Y208" s="7"/>
    </row>
    <row r="209" spans="1:25" ht="14.25" x14ac:dyDescent="0.2">
      <c r="A209" s="452"/>
      <c r="B209" s="454"/>
      <c r="C209" s="1128"/>
      <c r="D209" s="1128"/>
      <c r="E209" s="452"/>
      <c r="F209" s="7"/>
      <c r="R209" s="7"/>
      <c r="S209" s="7"/>
      <c r="T209" s="7"/>
      <c r="U209" s="7"/>
      <c r="V209" s="7"/>
      <c r="W209" s="7"/>
      <c r="X209" s="7"/>
      <c r="Y209" s="7"/>
    </row>
    <row r="210" spans="1:25" ht="14.25" x14ac:dyDescent="0.2">
      <c r="A210" s="1127"/>
      <c r="B210" s="1127"/>
      <c r="C210" s="1128"/>
      <c r="D210" s="1128"/>
      <c r="E210" s="452"/>
      <c r="F210" s="7"/>
      <c r="R210" s="7"/>
      <c r="S210" s="7"/>
      <c r="T210" s="7"/>
      <c r="U210" s="7"/>
      <c r="V210" s="7"/>
      <c r="W210" s="7"/>
      <c r="X210" s="7"/>
      <c r="Y210" s="7"/>
    </row>
    <row r="211" spans="1:25" ht="14.25" x14ac:dyDescent="0.2">
      <c r="A211" s="1127"/>
      <c r="B211" s="1127"/>
      <c r="C211" s="1128"/>
      <c r="D211" s="1128"/>
      <c r="E211" s="452"/>
      <c r="F211" s="7"/>
      <c r="R211" s="7"/>
      <c r="S211" s="7"/>
      <c r="T211" s="7"/>
      <c r="U211" s="7"/>
      <c r="V211" s="7"/>
      <c r="W211" s="7"/>
      <c r="X211" s="7"/>
      <c r="Y211" s="7"/>
    </row>
    <row r="212" spans="1:25" ht="14.25" x14ac:dyDescent="0.2">
      <c r="A212" s="1127"/>
      <c r="B212" s="1127"/>
      <c r="C212" s="1128"/>
      <c r="D212" s="1128"/>
      <c r="E212" s="452"/>
      <c r="F212" s="7"/>
      <c r="R212" s="7"/>
      <c r="S212" s="7"/>
      <c r="T212" s="7"/>
      <c r="U212" s="7"/>
      <c r="V212" s="7"/>
      <c r="W212" s="7"/>
      <c r="X212" s="7"/>
      <c r="Y212" s="7"/>
    </row>
    <row r="213" spans="1:25" ht="14.25" x14ac:dyDescent="0.2">
      <c r="A213" s="1127"/>
      <c r="B213" s="1127"/>
      <c r="C213" s="1128"/>
      <c r="D213" s="1128"/>
      <c r="E213" s="452"/>
      <c r="F213" s="7"/>
      <c r="R213" s="7"/>
      <c r="S213" s="7"/>
      <c r="T213" s="7"/>
      <c r="U213" s="7"/>
      <c r="V213" s="7"/>
      <c r="W213" s="7"/>
      <c r="X213" s="7"/>
      <c r="Y213" s="7"/>
    </row>
    <row r="214" spans="1:25" ht="14.25" x14ac:dyDescent="0.2">
      <c r="A214" s="1127"/>
      <c r="B214" s="1127"/>
      <c r="C214" s="1128"/>
      <c r="D214" s="1128"/>
      <c r="E214" s="452"/>
      <c r="F214" s="7"/>
      <c r="R214" s="7"/>
      <c r="S214" s="7"/>
      <c r="T214" s="7"/>
      <c r="U214" s="7"/>
      <c r="V214" s="7"/>
      <c r="W214" s="7"/>
      <c r="X214" s="7"/>
      <c r="Y214" s="7"/>
    </row>
    <row r="215" spans="1:25" ht="14.25" x14ac:dyDescent="0.2">
      <c r="A215" s="1127"/>
      <c r="B215" s="1127"/>
      <c r="C215" s="1127"/>
      <c r="D215" s="1127"/>
      <c r="E215" s="452"/>
      <c r="F215" s="7"/>
      <c r="R215" s="7"/>
      <c r="S215" s="7"/>
      <c r="T215" s="7"/>
      <c r="U215" s="7"/>
      <c r="V215" s="7"/>
      <c r="W215" s="7"/>
      <c r="X215" s="7"/>
      <c r="Y215" s="7"/>
    </row>
    <row r="216" spans="1:25" ht="14.25" x14ac:dyDescent="0.2">
      <c r="A216" s="1127"/>
      <c r="B216" s="1127"/>
      <c r="C216" s="1127"/>
      <c r="D216" s="1127"/>
      <c r="E216" s="452"/>
      <c r="F216" s="7"/>
      <c r="R216" s="7"/>
      <c r="S216" s="7"/>
      <c r="T216" s="7"/>
      <c r="U216" s="7"/>
      <c r="V216" s="7"/>
      <c r="W216" s="7"/>
      <c r="X216" s="7"/>
      <c r="Y216" s="7"/>
    </row>
    <row r="217" spans="1:25" ht="14.25" x14ac:dyDescent="0.2">
      <c r="A217" s="1127"/>
      <c r="B217" s="1127"/>
      <c r="C217" s="1127"/>
      <c r="D217" s="1127"/>
      <c r="E217" s="452"/>
      <c r="F217" s="7"/>
      <c r="R217" s="7"/>
      <c r="S217" s="7"/>
      <c r="T217" s="7"/>
      <c r="U217" s="7"/>
      <c r="V217" s="7"/>
      <c r="W217" s="7"/>
      <c r="X217" s="7"/>
      <c r="Y217" s="7"/>
    </row>
    <row r="218" spans="1:25" ht="14.25" x14ac:dyDescent="0.2">
      <c r="A218" s="1127"/>
      <c r="B218" s="1127"/>
      <c r="C218" s="1127"/>
      <c r="D218" s="1127"/>
      <c r="E218" s="452"/>
      <c r="F218" s="7"/>
      <c r="R218" s="7"/>
      <c r="S218" s="7"/>
      <c r="T218" s="7"/>
      <c r="U218" s="7"/>
      <c r="V218" s="7"/>
      <c r="W218" s="7"/>
      <c r="X218" s="7"/>
      <c r="Y218" s="7"/>
    </row>
    <row r="219" spans="1:25" ht="14.25" x14ac:dyDescent="0.2">
      <c r="A219" s="1127"/>
      <c r="B219" s="1127"/>
      <c r="C219" s="1127"/>
      <c r="D219" s="1127"/>
      <c r="E219" s="452"/>
      <c r="F219" s="7"/>
      <c r="R219" s="7"/>
      <c r="S219" s="7"/>
      <c r="T219" s="7"/>
      <c r="U219" s="7"/>
      <c r="V219" s="7"/>
      <c r="W219" s="7"/>
      <c r="X219" s="7"/>
      <c r="Y219" s="7"/>
    </row>
    <row r="220" spans="1:25" ht="15" x14ac:dyDescent="0.25">
      <c r="A220" s="449"/>
      <c r="B220" s="449"/>
      <c r="C220" s="1129"/>
      <c r="D220" s="1129"/>
      <c r="E220" s="452"/>
      <c r="F220" s="7"/>
      <c r="R220" s="7"/>
      <c r="S220" s="7"/>
      <c r="T220" s="7"/>
      <c r="U220" s="7"/>
      <c r="V220" s="7"/>
      <c r="W220" s="7"/>
      <c r="X220" s="7"/>
      <c r="Y220" s="7"/>
    </row>
    <row r="221" spans="1:25" ht="15" x14ac:dyDescent="0.25">
      <c r="A221" s="1121"/>
      <c r="B221" s="1121"/>
      <c r="C221" s="1128"/>
      <c r="D221" s="1128"/>
      <c r="E221" s="452"/>
      <c r="F221" s="7"/>
      <c r="R221" s="7"/>
      <c r="S221" s="7"/>
      <c r="T221" s="7"/>
      <c r="U221" s="7"/>
      <c r="V221" s="7"/>
      <c r="W221" s="7"/>
      <c r="X221" s="7"/>
      <c r="Y221" s="7"/>
    </row>
    <row r="222" spans="1:25" ht="14.25" x14ac:dyDescent="0.2">
      <c r="A222" s="452"/>
      <c r="B222" s="452"/>
      <c r="C222" s="454"/>
      <c r="D222" s="454"/>
      <c r="E222" s="452"/>
      <c r="F222" s="7"/>
      <c r="G222" s="7"/>
      <c r="H222" s="7"/>
      <c r="I222" s="7"/>
      <c r="J222" s="7"/>
      <c r="K222" s="7"/>
      <c r="L222" s="7"/>
      <c r="M222" s="7"/>
      <c r="N222" s="7"/>
      <c r="O222" s="7"/>
      <c r="P222" s="7"/>
      <c r="Q222" s="7"/>
      <c r="R222" s="7"/>
      <c r="S222" s="7"/>
      <c r="T222" s="7"/>
      <c r="U222" s="7"/>
      <c r="V222" s="7"/>
      <c r="W222" s="7"/>
      <c r="X222" s="7"/>
      <c r="Y222" s="7"/>
    </row>
    <row r="223" spans="1:25" ht="15" x14ac:dyDescent="0.25">
      <c r="A223" s="1130"/>
      <c r="B223" s="1130"/>
      <c r="C223" s="1126"/>
      <c r="D223" s="1126"/>
      <c r="E223" s="452"/>
      <c r="F223" s="7"/>
      <c r="G223" s="7"/>
      <c r="H223" s="7"/>
      <c r="I223" s="7"/>
      <c r="J223" s="7"/>
      <c r="K223" s="7"/>
      <c r="L223" s="7"/>
      <c r="M223" s="7"/>
      <c r="N223" s="7"/>
      <c r="O223" s="7"/>
      <c r="P223" s="7"/>
      <c r="Q223" s="7"/>
      <c r="R223" s="7"/>
      <c r="S223" s="7"/>
      <c r="T223" s="7"/>
      <c r="U223" s="7"/>
      <c r="V223" s="7"/>
      <c r="W223" s="7"/>
      <c r="X223" s="7"/>
      <c r="Y223" s="7"/>
    </row>
    <row r="224" spans="1:25" ht="14.25" x14ac:dyDescent="0.2">
      <c r="A224" s="452"/>
      <c r="B224" s="452"/>
      <c r="C224" s="454"/>
      <c r="D224" s="454"/>
      <c r="E224" s="452"/>
      <c r="F224" s="7"/>
      <c r="G224" s="7"/>
      <c r="H224" s="7"/>
      <c r="I224" s="7"/>
      <c r="J224" s="7"/>
      <c r="K224" s="7"/>
      <c r="L224" s="7"/>
      <c r="M224" s="7"/>
      <c r="N224" s="7"/>
      <c r="O224" s="7"/>
      <c r="P224" s="7"/>
      <c r="Q224" s="7"/>
      <c r="R224" s="7"/>
      <c r="S224" s="7"/>
      <c r="T224" s="7"/>
      <c r="U224" s="7"/>
      <c r="V224" s="7"/>
      <c r="W224" s="7"/>
      <c r="X224" s="7"/>
      <c r="Y224" s="7"/>
    </row>
    <row r="225" spans="1:25" ht="15" x14ac:dyDescent="0.25">
      <c r="A225" s="1121"/>
      <c r="B225" s="1121"/>
      <c r="C225" s="1128"/>
      <c r="D225" s="1128"/>
      <c r="E225" s="452"/>
      <c r="F225" s="7"/>
      <c r="G225" s="7"/>
      <c r="H225" s="7"/>
      <c r="I225" s="7"/>
      <c r="J225" s="7"/>
      <c r="K225" s="7"/>
      <c r="L225" s="7"/>
      <c r="M225" s="7"/>
      <c r="N225" s="7"/>
      <c r="O225" s="7"/>
      <c r="P225" s="7"/>
      <c r="Q225" s="7"/>
      <c r="R225" s="7"/>
      <c r="S225" s="7"/>
      <c r="T225" s="7"/>
      <c r="U225" s="7"/>
      <c r="V225" s="7"/>
      <c r="W225" s="7"/>
      <c r="X225" s="7"/>
      <c r="Y225" s="7"/>
    </row>
    <row r="226" spans="1:25" ht="15" x14ac:dyDescent="0.25">
      <c r="A226" s="449"/>
      <c r="B226" s="452"/>
      <c r="C226" s="198"/>
      <c r="D226" s="198"/>
      <c r="E226" s="452"/>
      <c r="F226" s="7"/>
      <c r="G226" s="7"/>
      <c r="H226" s="7"/>
      <c r="I226" s="7"/>
      <c r="J226" s="7"/>
      <c r="K226" s="7"/>
      <c r="L226" s="7"/>
      <c r="M226" s="7"/>
      <c r="N226" s="7"/>
      <c r="O226" s="7"/>
      <c r="P226" s="7"/>
      <c r="Q226" s="7"/>
      <c r="R226" s="7"/>
      <c r="S226" s="7"/>
      <c r="T226" s="7"/>
      <c r="U226" s="7"/>
      <c r="V226" s="7"/>
      <c r="W226" s="7"/>
      <c r="X226" s="7"/>
      <c r="Y226" s="7"/>
    </row>
    <row r="227" spans="1:25" ht="15" x14ac:dyDescent="0.25">
      <c r="A227" s="1121"/>
      <c r="B227" s="1121"/>
      <c r="C227" s="1128"/>
      <c r="D227" s="1128"/>
      <c r="E227" s="452"/>
      <c r="F227" s="7"/>
      <c r="G227" s="7"/>
      <c r="H227" s="7"/>
      <c r="I227" s="7"/>
      <c r="J227" s="7"/>
      <c r="K227" s="7"/>
      <c r="L227" s="7"/>
      <c r="M227" s="7"/>
      <c r="N227" s="7"/>
      <c r="O227" s="7"/>
      <c r="P227" s="7"/>
      <c r="Q227" s="7"/>
      <c r="R227" s="7"/>
      <c r="S227" s="7"/>
      <c r="T227" s="7"/>
      <c r="U227" s="7"/>
      <c r="V227" s="7"/>
      <c r="W227" s="7"/>
      <c r="X227" s="7"/>
      <c r="Y227" s="7"/>
    </row>
    <row r="228" spans="1:25" ht="14.25" x14ac:dyDescent="0.2">
      <c r="A228" s="452"/>
      <c r="B228" s="198"/>
      <c r="C228" s="452"/>
      <c r="D228" s="198"/>
      <c r="E228" s="198"/>
      <c r="F228" s="7"/>
      <c r="G228" s="7"/>
      <c r="H228" s="7"/>
      <c r="I228" s="7"/>
      <c r="J228" s="7"/>
      <c r="K228" s="7"/>
      <c r="L228" s="7"/>
      <c r="M228" s="7"/>
      <c r="N228" s="7"/>
      <c r="O228" s="7"/>
      <c r="P228" s="7"/>
      <c r="Q228" s="7"/>
      <c r="R228" s="7"/>
      <c r="S228" s="7"/>
      <c r="T228" s="7"/>
      <c r="U228" s="7"/>
      <c r="V228" s="7"/>
      <c r="W228" s="7"/>
      <c r="X228" s="7"/>
      <c r="Y228" s="7"/>
    </row>
    <row r="229" spans="1:25" ht="15" x14ac:dyDescent="0.25">
      <c r="A229" s="1121"/>
      <c r="B229" s="1121"/>
      <c r="C229" s="1126"/>
      <c r="D229" s="1126"/>
      <c r="E229" s="452"/>
      <c r="F229" s="7"/>
      <c r="G229" s="7"/>
      <c r="H229" s="7"/>
      <c r="I229" s="7"/>
      <c r="J229" s="7"/>
      <c r="K229" s="7"/>
      <c r="L229" s="7"/>
      <c r="M229" s="7"/>
      <c r="N229" s="7"/>
      <c r="O229" s="7"/>
      <c r="P229" s="7"/>
      <c r="Q229" s="7"/>
      <c r="R229" s="7"/>
      <c r="S229" s="7"/>
      <c r="T229" s="7"/>
      <c r="U229" s="7"/>
      <c r="V229" s="7"/>
      <c r="W229" s="7"/>
      <c r="X229" s="7"/>
      <c r="Y229" s="7"/>
    </row>
    <row r="230" spans="1:25" ht="14.25" x14ac:dyDescent="0.2">
      <c r="A230" s="452"/>
      <c r="B230" s="452"/>
      <c r="C230" s="452"/>
      <c r="D230" s="452"/>
      <c r="E230" s="452"/>
      <c r="F230" s="7"/>
      <c r="G230" s="7"/>
      <c r="H230" s="7"/>
      <c r="I230" s="7"/>
      <c r="J230" s="7"/>
      <c r="K230" s="7"/>
      <c r="L230" s="7"/>
      <c r="M230" s="7"/>
      <c r="N230" s="7"/>
      <c r="O230" s="7"/>
      <c r="P230" s="7"/>
      <c r="Q230" s="7"/>
      <c r="R230" s="7"/>
      <c r="S230" s="7"/>
      <c r="T230" s="7"/>
      <c r="U230" s="7"/>
      <c r="V230" s="7"/>
      <c r="W230" s="7"/>
      <c r="X230" s="7"/>
      <c r="Y230" s="7"/>
    </row>
    <row r="231" spans="1:25" ht="14.25" x14ac:dyDescent="0.2">
      <c r="A231" s="1127"/>
      <c r="B231" s="1127"/>
      <c r="C231" s="1128"/>
      <c r="D231" s="1128"/>
      <c r="E231" s="452"/>
      <c r="F231" s="7"/>
      <c r="G231" s="7"/>
      <c r="H231" s="7"/>
      <c r="I231" s="7"/>
      <c r="J231" s="7"/>
      <c r="K231" s="7"/>
      <c r="L231" s="7"/>
      <c r="M231" s="7"/>
      <c r="N231" s="7"/>
      <c r="O231" s="7"/>
      <c r="P231" s="7"/>
      <c r="Q231" s="7"/>
      <c r="R231" s="7"/>
      <c r="S231" s="7"/>
      <c r="T231" s="7"/>
      <c r="U231" s="7"/>
      <c r="V231" s="7"/>
      <c r="W231" s="7"/>
      <c r="X231" s="7"/>
      <c r="Y231" s="7"/>
    </row>
    <row r="232" spans="1:25" ht="14.25" x14ac:dyDescent="0.2">
      <c r="A232" s="1127"/>
      <c r="B232" s="1127"/>
      <c r="C232" s="1128"/>
      <c r="D232" s="1128"/>
      <c r="E232" s="452"/>
      <c r="F232" s="7"/>
      <c r="G232" s="7"/>
      <c r="H232" s="7"/>
      <c r="I232" s="7"/>
      <c r="J232" s="7"/>
      <c r="K232" s="7"/>
      <c r="L232" s="7"/>
      <c r="M232" s="7"/>
      <c r="N232" s="7"/>
      <c r="O232" s="7"/>
      <c r="P232" s="7"/>
      <c r="Q232" s="7"/>
      <c r="R232" s="7"/>
      <c r="S232" s="7"/>
      <c r="T232" s="7"/>
      <c r="U232" s="7"/>
      <c r="V232" s="7"/>
      <c r="W232" s="7"/>
      <c r="X232" s="7"/>
      <c r="Y232" s="7"/>
    </row>
    <row r="233" spans="1:25" ht="15" x14ac:dyDescent="0.25">
      <c r="A233" s="449"/>
      <c r="B233" s="452"/>
      <c r="C233" s="453"/>
      <c r="D233" s="453"/>
      <c r="E233" s="452"/>
      <c r="F233" s="7"/>
      <c r="G233" s="7"/>
      <c r="H233" s="7"/>
      <c r="I233" s="7"/>
      <c r="J233" s="7"/>
      <c r="K233" s="7"/>
      <c r="L233" s="7"/>
      <c r="M233" s="7"/>
      <c r="N233" s="7"/>
      <c r="O233" s="7"/>
      <c r="P233" s="7"/>
      <c r="Q233" s="7"/>
      <c r="R233" s="7"/>
      <c r="S233" s="7"/>
      <c r="T233" s="7"/>
      <c r="U233" s="7"/>
      <c r="V233" s="7"/>
      <c r="W233" s="7"/>
      <c r="X233" s="7"/>
      <c r="Y233" s="7"/>
    </row>
    <row r="234" spans="1:25" ht="15" x14ac:dyDescent="0.25">
      <c r="A234" s="449"/>
      <c r="B234" s="452"/>
      <c r="C234" s="1128"/>
      <c r="D234" s="1128"/>
      <c r="E234" s="452"/>
      <c r="F234" s="7"/>
      <c r="G234" s="7"/>
      <c r="H234" s="7"/>
      <c r="I234" s="7"/>
      <c r="J234" s="7"/>
      <c r="K234" s="7"/>
      <c r="L234" s="7"/>
      <c r="M234" s="7"/>
      <c r="N234" s="7"/>
      <c r="O234" s="7"/>
      <c r="P234" s="7"/>
      <c r="Q234" s="7"/>
      <c r="R234" s="7"/>
      <c r="S234" s="7"/>
      <c r="T234" s="7"/>
      <c r="U234" s="7"/>
      <c r="V234" s="7"/>
      <c r="W234" s="7"/>
      <c r="X234" s="7"/>
      <c r="Y234" s="7"/>
    </row>
    <row r="235" spans="1:25" ht="14.25" x14ac:dyDescent="0.2">
      <c r="A235" s="452"/>
      <c r="B235" s="452"/>
      <c r="C235" s="452"/>
      <c r="D235" s="452"/>
      <c r="E235" s="452"/>
      <c r="F235" s="7"/>
      <c r="G235" s="7"/>
      <c r="H235" s="7"/>
      <c r="I235" s="7"/>
      <c r="J235" s="7"/>
      <c r="K235" s="7"/>
      <c r="L235" s="7"/>
      <c r="M235" s="7"/>
      <c r="N235" s="7"/>
      <c r="O235" s="7"/>
      <c r="P235" s="7"/>
      <c r="Q235" s="7"/>
      <c r="R235" s="7"/>
      <c r="S235" s="7"/>
      <c r="T235" s="7"/>
      <c r="U235" s="7"/>
      <c r="V235" s="7"/>
      <c r="W235" s="7"/>
      <c r="X235" s="7"/>
      <c r="Y235" s="7"/>
    </row>
    <row r="236" spans="1:25" ht="15" x14ac:dyDescent="0.25">
      <c r="A236" s="449"/>
      <c r="B236" s="450"/>
      <c r="C236" s="1128"/>
      <c r="D236" s="1128"/>
      <c r="E236" s="452"/>
      <c r="F236" s="7"/>
      <c r="G236" s="7"/>
      <c r="H236" s="7"/>
      <c r="I236" s="7"/>
      <c r="J236" s="7"/>
      <c r="K236" s="7"/>
      <c r="L236" s="7"/>
      <c r="M236" s="7"/>
      <c r="N236" s="7"/>
      <c r="O236" s="7"/>
      <c r="P236" s="7"/>
      <c r="Q236" s="7"/>
      <c r="R236" s="7"/>
      <c r="S236" s="7"/>
      <c r="T236" s="7"/>
      <c r="U236" s="7"/>
      <c r="V236" s="7"/>
      <c r="W236" s="7"/>
      <c r="X236" s="7"/>
      <c r="Y236" s="7"/>
    </row>
    <row r="237" spans="1:25" ht="14.25" x14ac:dyDescent="0.2">
      <c r="A237" s="452"/>
      <c r="B237" s="452"/>
      <c r="C237" s="452"/>
      <c r="D237" s="452"/>
      <c r="E237" s="452"/>
      <c r="F237" s="7"/>
      <c r="G237" s="7"/>
      <c r="H237" s="7"/>
      <c r="I237" s="7"/>
      <c r="J237" s="7"/>
      <c r="K237" s="7"/>
      <c r="L237" s="7"/>
      <c r="M237" s="7"/>
      <c r="N237" s="7"/>
      <c r="O237" s="7"/>
      <c r="P237" s="7"/>
      <c r="Q237" s="7"/>
      <c r="R237" s="7"/>
      <c r="S237" s="7"/>
      <c r="T237" s="7"/>
      <c r="U237" s="7"/>
      <c r="V237" s="7"/>
      <c r="W237" s="7"/>
      <c r="X237" s="7"/>
      <c r="Y237" s="7"/>
    </row>
    <row r="238" spans="1:25" ht="14.25" x14ac:dyDescent="0.2">
      <c r="A238" s="199"/>
      <c r="B238" s="1129"/>
      <c r="C238" s="1129"/>
      <c r="D238" s="454"/>
      <c r="E238" s="454"/>
      <c r="F238" s="7"/>
      <c r="G238" s="7"/>
      <c r="H238" s="7"/>
      <c r="I238" s="7"/>
      <c r="J238" s="7"/>
      <c r="K238" s="7"/>
      <c r="L238" s="7"/>
      <c r="M238" s="7"/>
      <c r="N238" s="7"/>
      <c r="O238" s="7"/>
      <c r="P238" s="7"/>
      <c r="Q238" s="7"/>
      <c r="R238" s="7"/>
      <c r="S238" s="7"/>
      <c r="T238" s="7"/>
      <c r="U238" s="7"/>
      <c r="V238" s="7"/>
      <c r="W238" s="7"/>
      <c r="X238" s="7"/>
      <c r="Y238" s="7"/>
    </row>
    <row r="239" spans="1:25" ht="14.25" x14ac:dyDescent="0.2">
      <c r="A239" s="199"/>
      <c r="B239" s="1128"/>
      <c r="C239" s="1128"/>
      <c r="D239" s="200"/>
      <c r="E239" s="453"/>
      <c r="F239" s="7"/>
      <c r="G239" s="7"/>
      <c r="H239" s="7"/>
      <c r="I239" s="7"/>
      <c r="J239" s="7"/>
      <c r="K239" s="7"/>
      <c r="L239" s="7"/>
      <c r="M239" s="7"/>
      <c r="N239" s="7"/>
      <c r="O239" s="7"/>
      <c r="P239" s="7"/>
      <c r="Q239" s="7"/>
      <c r="R239" s="7"/>
      <c r="S239" s="7"/>
      <c r="T239" s="7"/>
      <c r="U239" s="7"/>
      <c r="V239" s="7"/>
      <c r="W239" s="7"/>
      <c r="X239" s="7"/>
      <c r="Y239" s="7"/>
    </row>
    <row r="240" spans="1:25" ht="14.25" x14ac:dyDescent="0.2">
      <c r="A240" s="199"/>
      <c r="B240" s="1128"/>
      <c r="C240" s="1128"/>
      <c r="D240" s="200"/>
      <c r="E240" s="453"/>
      <c r="F240" s="7"/>
      <c r="G240" s="7"/>
      <c r="H240" s="7"/>
      <c r="I240" s="7"/>
      <c r="J240" s="7"/>
      <c r="K240" s="7"/>
      <c r="L240" s="7"/>
      <c r="M240" s="7"/>
      <c r="N240" s="7"/>
      <c r="O240" s="7"/>
      <c r="P240" s="7"/>
      <c r="Q240" s="7"/>
      <c r="R240" s="7"/>
      <c r="S240" s="7"/>
      <c r="T240" s="7"/>
      <c r="U240" s="7"/>
      <c r="V240" s="7"/>
      <c r="W240" s="7"/>
      <c r="X240" s="7"/>
      <c r="Y240" s="7"/>
    </row>
    <row r="241" spans="1:25" ht="14.25" x14ac:dyDescent="0.2">
      <c r="A241" s="199"/>
      <c r="B241" s="1128"/>
      <c r="C241" s="1128"/>
      <c r="D241" s="200"/>
      <c r="E241" s="453"/>
      <c r="F241" s="7"/>
      <c r="G241" s="7"/>
      <c r="H241" s="7"/>
      <c r="I241" s="7"/>
      <c r="J241" s="7"/>
      <c r="K241" s="7"/>
      <c r="L241" s="7"/>
      <c r="M241" s="7"/>
      <c r="N241" s="7"/>
      <c r="O241" s="7"/>
      <c r="P241" s="7"/>
      <c r="Q241" s="7"/>
      <c r="R241" s="7"/>
      <c r="S241" s="7"/>
      <c r="T241" s="7"/>
      <c r="U241" s="7"/>
      <c r="V241" s="7"/>
      <c r="W241" s="7"/>
      <c r="X241" s="7"/>
      <c r="Y241" s="7"/>
    </row>
    <row r="242" spans="1:25" ht="14.25" x14ac:dyDescent="0.2">
      <c r="A242" s="199"/>
      <c r="B242" s="1129"/>
      <c r="C242" s="1129"/>
      <c r="D242" s="453"/>
      <c r="E242" s="453"/>
      <c r="F242" s="7"/>
      <c r="G242" s="7"/>
      <c r="H242" s="7"/>
      <c r="I242" s="7"/>
      <c r="J242" s="7"/>
      <c r="K242" s="7"/>
      <c r="L242" s="7"/>
      <c r="M242" s="7"/>
      <c r="N242" s="7"/>
      <c r="O242" s="7"/>
      <c r="P242" s="7"/>
      <c r="Q242" s="7"/>
      <c r="R242" s="7"/>
      <c r="S242" s="7"/>
      <c r="T242" s="7"/>
      <c r="U242" s="7"/>
      <c r="V242" s="7"/>
      <c r="W242" s="7"/>
      <c r="X242" s="7"/>
      <c r="Y242" s="7"/>
    </row>
    <row r="243" spans="1:25" ht="14.25" x14ac:dyDescent="0.2">
      <c r="A243" s="199"/>
      <c r="B243" s="1128"/>
      <c r="C243" s="1128"/>
      <c r="D243" s="452"/>
      <c r="E243" s="452"/>
      <c r="F243" s="7"/>
      <c r="G243" s="7"/>
      <c r="H243" s="7"/>
      <c r="I243" s="7"/>
      <c r="J243" s="7"/>
      <c r="K243" s="7"/>
      <c r="L243" s="7"/>
      <c r="M243" s="7"/>
      <c r="N243" s="7"/>
      <c r="O243" s="7"/>
      <c r="P243" s="7"/>
      <c r="Q243" s="7"/>
      <c r="R243" s="7"/>
      <c r="S243" s="7"/>
      <c r="T243" s="7"/>
      <c r="U243" s="7"/>
      <c r="V243" s="7"/>
      <c r="W243" s="7"/>
      <c r="X243" s="7"/>
      <c r="Y243" s="7"/>
    </row>
    <row r="244" spans="1:25" ht="14.25" x14ac:dyDescent="0.2">
      <c r="A244" s="452"/>
      <c r="B244" s="452"/>
      <c r="C244" s="452"/>
      <c r="D244" s="201"/>
      <c r="E244" s="201"/>
      <c r="F244" s="7"/>
      <c r="G244" s="7"/>
      <c r="H244" s="7"/>
      <c r="I244" s="7"/>
      <c r="J244" s="7"/>
      <c r="K244" s="7"/>
      <c r="L244" s="7"/>
      <c r="M244" s="7"/>
      <c r="N244" s="7"/>
      <c r="O244" s="7"/>
      <c r="P244" s="7"/>
      <c r="Q244" s="7"/>
      <c r="R244" s="7"/>
      <c r="S244" s="7"/>
      <c r="T244" s="7"/>
      <c r="U244" s="7"/>
      <c r="V244" s="7"/>
      <c r="W244" s="7"/>
      <c r="X244" s="7"/>
      <c r="Y244" s="7"/>
    </row>
    <row r="245" spans="1:25" ht="14.25" x14ac:dyDescent="0.2">
      <c r="A245" s="1127"/>
      <c r="B245" s="1127"/>
      <c r="C245" s="1127"/>
      <c r="D245" s="200"/>
      <c r="E245" s="453"/>
      <c r="F245" s="7"/>
      <c r="G245" s="7"/>
      <c r="H245" s="7"/>
      <c r="I245" s="7"/>
      <c r="J245" s="7"/>
      <c r="K245" s="7"/>
      <c r="L245" s="7"/>
      <c r="M245" s="7"/>
      <c r="N245" s="7"/>
      <c r="O245" s="7"/>
      <c r="P245" s="7"/>
      <c r="Q245" s="7"/>
      <c r="R245" s="7"/>
      <c r="S245" s="7"/>
      <c r="T245" s="7"/>
      <c r="U245" s="7"/>
      <c r="V245" s="7"/>
      <c r="W245" s="7"/>
      <c r="X245" s="7"/>
      <c r="Y245" s="7"/>
    </row>
    <row r="246" spans="1:25" ht="14.25" x14ac:dyDescent="0.2">
      <c r="A246" s="452"/>
      <c r="B246" s="452"/>
      <c r="C246" s="452"/>
      <c r="D246" s="452"/>
      <c r="E246" s="452"/>
      <c r="F246" s="7"/>
      <c r="G246" s="7"/>
      <c r="H246" s="7"/>
      <c r="I246" s="7"/>
      <c r="J246" s="7"/>
      <c r="K246" s="7"/>
      <c r="L246" s="7"/>
      <c r="M246" s="7"/>
      <c r="N246" s="7"/>
      <c r="O246" s="7"/>
      <c r="P246" s="7"/>
      <c r="Q246" s="7"/>
      <c r="R246" s="7"/>
      <c r="S246" s="7"/>
      <c r="T246" s="7"/>
      <c r="U246" s="7"/>
      <c r="V246" s="7"/>
      <c r="W246" s="7"/>
      <c r="X246" s="7"/>
      <c r="Y246" s="7"/>
    </row>
    <row r="247" spans="1:25" ht="14.25" x14ac:dyDescent="0.2">
      <c r="A247" s="452"/>
      <c r="B247" s="1128"/>
      <c r="C247" s="1128"/>
      <c r="D247" s="452"/>
      <c r="E247" s="452"/>
      <c r="F247" s="7"/>
      <c r="G247" s="7"/>
      <c r="H247" s="7"/>
      <c r="I247" s="7"/>
      <c r="J247" s="7"/>
      <c r="K247" s="7"/>
      <c r="L247" s="7"/>
      <c r="M247" s="7"/>
      <c r="N247" s="7"/>
      <c r="O247" s="7"/>
      <c r="P247" s="7"/>
      <c r="Q247" s="7"/>
      <c r="R247" s="7"/>
      <c r="S247" s="7"/>
      <c r="T247" s="7"/>
      <c r="U247" s="7"/>
      <c r="V247" s="7"/>
      <c r="W247" s="7"/>
      <c r="X247" s="7"/>
      <c r="Y247" s="7"/>
    </row>
    <row r="248" spans="1:25" ht="14.25" x14ac:dyDescent="0.2">
      <c r="A248" s="452"/>
      <c r="B248" s="452"/>
      <c r="C248" s="452"/>
      <c r="D248" s="452"/>
      <c r="E248" s="452"/>
      <c r="F248" s="7"/>
      <c r="G248" s="7"/>
      <c r="H248" s="7"/>
      <c r="I248" s="7"/>
      <c r="J248" s="7"/>
      <c r="K248" s="7"/>
      <c r="L248" s="7"/>
      <c r="M248" s="7"/>
      <c r="N248" s="7"/>
      <c r="O248" s="7"/>
      <c r="P248" s="7"/>
      <c r="Q248" s="7"/>
      <c r="R248" s="7"/>
      <c r="S248" s="7"/>
      <c r="T248" s="7"/>
      <c r="U248" s="7"/>
      <c r="V248" s="7"/>
      <c r="W248" s="7"/>
      <c r="X248" s="7"/>
      <c r="Y248" s="7"/>
    </row>
    <row r="249" spans="1:25" ht="14.25" x14ac:dyDescent="0.2">
      <c r="A249" s="1127"/>
      <c r="B249" s="1127"/>
      <c r="C249" s="1127"/>
      <c r="D249" s="454"/>
      <c r="E249" s="453"/>
      <c r="F249" s="7"/>
      <c r="G249" s="7"/>
      <c r="H249" s="7"/>
      <c r="I249" s="7"/>
      <c r="J249" s="7"/>
      <c r="K249" s="7"/>
      <c r="L249" s="7"/>
      <c r="M249" s="7"/>
      <c r="N249" s="7"/>
      <c r="O249" s="7"/>
      <c r="P249" s="7"/>
      <c r="Q249" s="7"/>
      <c r="R249" s="7"/>
      <c r="S249" s="7"/>
      <c r="T249" s="7"/>
      <c r="U249" s="7"/>
      <c r="V249" s="7"/>
      <c r="W249" s="7"/>
      <c r="X249" s="7"/>
      <c r="Y249" s="7"/>
    </row>
    <row r="250" spans="1:25" ht="14.25" x14ac:dyDescent="0.2">
      <c r="A250" s="452"/>
      <c r="B250" s="452"/>
      <c r="C250" s="452"/>
      <c r="D250" s="452"/>
      <c r="E250" s="452"/>
      <c r="F250" s="7"/>
      <c r="G250" s="7"/>
      <c r="H250" s="7"/>
      <c r="I250" s="7"/>
      <c r="J250" s="7"/>
      <c r="K250" s="7"/>
      <c r="L250" s="7"/>
      <c r="M250" s="7"/>
      <c r="N250" s="7"/>
      <c r="O250" s="7"/>
      <c r="P250" s="7"/>
      <c r="Q250" s="7"/>
      <c r="R250" s="7"/>
      <c r="S250" s="7"/>
      <c r="T250" s="7"/>
      <c r="U250" s="7"/>
      <c r="V250" s="7"/>
      <c r="W250" s="7"/>
      <c r="X250" s="7"/>
      <c r="Y250" s="7"/>
    </row>
    <row r="251" spans="1:25" ht="15" x14ac:dyDescent="0.25">
      <c r="A251" s="1121"/>
      <c r="B251" s="1121"/>
      <c r="C251" s="1121"/>
      <c r="D251" s="454"/>
      <c r="E251" s="194"/>
      <c r="F251" s="7"/>
      <c r="G251" s="7"/>
      <c r="H251" s="7"/>
      <c r="I251" s="7"/>
      <c r="J251" s="7"/>
      <c r="K251" s="7"/>
      <c r="L251" s="7"/>
      <c r="M251" s="7"/>
      <c r="N251" s="7"/>
      <c r="O251" s="7"/>
      <c r="P251" s="7"/>
      <c r="Q251" s="7"/>
      <c r="R251" s="7"/>
      <c r="S251" s="7"/>
      <c r="T251" s="7"/>
      <c r="U251" s="7"/>
      <c r="V251" s="7"/>
      <c r="W251" s="7"/>
      <c r="X251" s="7"/>
      <c r="Y251" s="7"/>
    </row>
    <row r="252" spans="1:25" ht="14.25" x14ac:dyDescent="0.2">
      <c r="A252" s="452"/>
      <c r="B252" s="452"/>
      <c r="C252" s="452"/>
      <c r="D252" s="452"/>
      <c r="E252" s="452"/>
      <c r="F252" s="7"/>
      <c r="G252" s="7"/>
      <c r="H252" s="7"/>
      <c r="I252" s="7"/>
      <c r="J252" s="7"/>
      <c r="K252" s="7"/>
      <c r="L252" s="7"/>
      <c r="M252" s="7"/>
      <c r="N252" s="7"/>
      <c r="O252" s="7"/>
      <c r="P252" s="7"/>
      <c r="Q252" s="7"/>
      <c r="R252" s="7"/>
      <c r="S252" s="7"/>
      <c r="T252" s="7"/>
      <c r="U252" s="7"/>
      <c r="V252" s="7"/>
      <c r="W252" s="7"/>
      <c r="X252" s="7"/>
      <c r="Y252" s="7"/>
    </row>
    <row r="253" spans="1:25" ht="14.25" x14ac:dyDescent="0.2">
      <c r="A253" s="452"/>
      <c r="B253" s="452"/>
      <c r="C253" s="452"/>
      <c r="D253" s="452"/>
      <c r="E253" s="452"/>
      <c r="F253" s="7"/>
      <c r="G253" s="7"/>
      <c r="H253" s="7"/>
      <c r="I253" s="7"/>
      <c r="J253" s="7"/>
      <c r="K253" s="7"/>
      <c r="L253" s="7"/>
      <c r="M253" s="7"/>
      <c r="N253" s="7"/>
      <c r="O253" s="7"/>
      <c r="P253" s="7"/>
      <c r="Q253" s="7"/>
      <c r="R253" s="7"/>
      <c r="S253" s="7"/>
      <c r="T253" s="7"/>
      <c r="U253" s="7"/>
      <c r="V253" s="7"/>
      <c r="W253" s="7"/>
      <c r="X253" s="7"/>
      <c r="Y253" s="7"/>
    </row>
    <row r="254" spans="1:25" ht="14.25" x14ac:dyDescent="0.2">
      <c r="A254" s="452"/>
      <c r="B254" s="452"/>
      <c r="C254" s="452"/>
      <c r="D254" s="452"/>
      <c r="E254" s="452"/>
      <c r="F254" s="7"/>
      <c r="G254" s="7"/>
      <c r="H254" s="7"/>
      <c r="I254" s="7"/>
      <c r="J254" s="7"/>
      <c r="K254" s="7"/>
      <c r="L254" s="7"/>
      <c r="M254" s="7"/>
      <c r="N254" s="7"/>
      <c r="O254" s="7"/>
      <c r="P254" s="7"/>
      <c r="Q254" s="7"/>
      <c r="R254" s="7"/>
      <c r="S254" s="7"/>
      <c r="T254" s="7"/>
      <c r="U254" s="7"/>
      <c r="V254" s="7"/>
      <c r="W254" s="7"/>
      <c r="X254" s="7"/>
      <c r="Y254" s="7"/>
    </row>
    <row r="255" spans="1:25" ht="14.25" x14ac:dyDescent="0.2">
      <c r="A255" s="452"/>
      <c r="B255" s="452"/>
      <c r="C255" s="452"/>
      <c r="D255" s="452"/>
      <c r="E255" s="452"/>
      <c r="F255" s="7"/>
      <c r="G255" s="7"/>
      <c r="H255" s="7"/>
      <c r="I255" s="7"/>
      <c r="J255" s="7"/>
      <c r="K255" s="7"/>
      <c r="L255" s="7"/>
      <c r="M255" s="7"/>
      <c r="N255" s="7"/>
      <c r="O255" s="7"/>
      <c r="P255" s="7"/>
      <c r="Q255" s="7"/>
      <c r="R255" s="7"/>
      <c r="S255" s="7"/>
      <c r="T255" s="7"/>
      <c r="U255" s="7"/>
      <c r="V255" s="7"/>
      <c r="W255" s="7"/>
      <c r="X255" s="7"/>
      <c r="Y255" s="7"/>
    </row>
    <row r="256" spans="1:25" ht="14.25" x14ac:dyDescent="0.2">
      <c r="A256" s="452"/>
      <c r="B256" s="452"/>
      <c r="C256" s="452"/>
      <c r="D256" s="452"/>
      <c r="E256" s="452"/>
      <c r="F256" s="7"/>
      <c r="G256" s="7"/>
      <c r="H256" s="7"/>
      <c r="I256" s="7"/>
      <c r="J256" s="7"/>
      <c r="K256" s="7"/>
      <c r="L256" s="7"/>
      <c r="M256" s="7"/>
      <c r="N256" s="7"/>
      <c r="O256" s="7"/>
      <c r="P256" s="7"/>
      <c r="Q256" s="7"/>
      <c r="R256" s="7"/>
      <c r="S256" s="7"/>
      <c r="T256" s="7"/>
      <c r="U256" s="7"/>
      <c r="V256" s="7"/>
      <c r="W256" s="7"/>
      <c r="X256" s="7"/>
      <c r="Y256" s="7"/>
    </row>
    <row r="257" spans="1:25" ht="14.25" x14ac:dyDescent="0.2">
      <c r="A257" s="452"/>
      <c r="B257" s="452"/>
      <c r="C257" s="452"/>
      <c r="D257" s="452"/>
      <c r="E257" s="452"/>
      <c r="F257" s="7"/>
      <c r="G257" s="7"/>
      <c r="H257" s="7"/>
      <c r="I257" s="7"/>
      <c r="J257" s="7"/>
      <c r="K257" s="7"/>
      <c r="L257" s="7"/>
      <c r="M257" s="7"/>
      <c r="N257" s="7"/>
      <c r="O257" s="7"/>
      <c r="P257" s="7"/>
      <c r="Q257" s="7"/>
      <c r="R257" s="7"/>
      <c r="S257" s="7"/>
      <c r="T257" s="7"/>
      <c r="U257" s="7"/>
      <c r="V257" s="7"/>
      <c r="W257" s="7"/>
      <c r="X257" s="7"/>
      <c r="Y257" s="7"/>
    </row>
    <row r="258" spans="1:25" ht="14.25" x14ac:dyDescent="0.2">
      <c r="A258" s="202"/>
      <c r="B258" s="202"/>
      <c r="C258" s="202"/>
      <c r="D258" s="202"/>
      <c r="E258" s="202"/>
      <c r="F258" s="7"/>
      <c r="G258" s="7"/>
      <c r="H258" s="7"/>
      <c r="I258" s="7"/>
      <c r="J258" s="7"/>
      <c r="K258" s="7"/>
      <c r="L258" s="7"/>
      <c r="M258" s="7"/>
      <c r="N258" s="7"/>
      <c r="O258" s="7"/>
      <c r="P258" s="7"/>
      <c r="Q258" s="7"/>
      <c r="R258" s="7"/>
      <c r="S258" s="7"/>
      <c r="T258" s="7"/>
      <c r="U258" s="7"/>
      <c r="V258" s="7"/>
      <c r="W258" s="7"/>
      <c r="X258" s="7"/>
      <c r="Y258" s="7"/>
    </row>
    <row r="259" spans="1:25" ht="14.25" x14ac:dyDescent="0.2">
      <c r="A259" s="202"/>
      <c r="B259" s="202"/>
      <c r="C259" s="202"/>
      <c r="D259" s="202"/>
      <c r="E259" s="202"/>
      <c r="F259" s="7"/>
      <c r="G259" s="7"/>
      <c r="H259" s="7"/>
      <c r="I259" s="7"/>
      <c r="J259" s="7"/>
      <c r="K259" s="7"/>
      <c r="L259" s="7"/>
      <c r="M259" s="7"/>
      <c r="N259" s="7"/>
      <c r="O259" s="7"/>
      <c r="P259" s="7"/>
      <c r="Q259" s="7"/>
      <c r="R259" s="7"/>
      <c r="S259" s="7"/>
      <c r="T259" s="7"/>
      <c r="U259" s="7"/>
      <c r="V259" s="7"/>
      <c r="W259" s="7"/>
      <c r="X259" s="7"/>
      <c r="Y259" s="7"/>
    </row>
    <row r="260" spans="1:25" ht="14.25" x14ac:dyDescent="0.2">
      <c r="A260" s="202"/>
      <c r="B260" s="202"/>
      <c r="C260" s="202"/>
      <c r="D260" s="202"/>
      <c r="E260" s="202"/>
      <c r="F260" s="7"/>
      <c r="G260" s="7"/>
      <c r="H260" s="7"/>
      <c r="I260" s="7"/>
      <c r="J260" s="7"/>
      <c r="K260" s="7"/>
      <c r="L260" s="7"/>
      <c r="M260" s="7"/>
      <c r="N260" s="7"/>
      <c r="O260" s="7"/>
      <c r="P260" s="7"/>
      <c r="Q260" s="7"/>
      <c r="R260" s="7"/>
      <c r="S260" s="7"/>
      <c r="T260" s="7"/>
      <c r="U260" s="7"/>
      <c r="V260" s="7"/>
      <c r="W260" s="7"/>
      <c r="X260" s="7"/>
      <c r="Y260" s="7"/>
    </row>
    <row r="261" spans="1:25" ht="14.25" x14ac:dyDescent="0.2">
      <c r="A261" s="202"/>
      <c r="B261" s="202"/>
      <c r="C261" s="202"/>
      <c r="D261" s="202"/>
      <c r="E261" s="202"/>
      <c r="F261" s="7"/>
      <c r="G261" s="7"/>
      <c r="H261" s="7"/>
      <c r="I261" s="7"/>
      <c r="J261" s="7"/>
      <c r="K261" s="7"/>
      <c r="L261" s="7"/>
      <c r="M261" s="7"/>
      <c r="N261" s="7"/>
      <c r="O261" s="7"/>
      <c r="P261" s="7"/>
      <c r="Q261" s="7"/>
      <c r="R261" s="7"/>
      <c r="S261" s="7"/>
      <c r="T261" s="7"/>
      <c r="U261" s="7"/>
      <c r="V261" s="7"/>
      <c r="W261" s="7"/>
      <c r="X261" s="7"/>
      <c r="Y261" s="7"/>
    </row>
    <row r="262" spans="1:25" ht="14.25" x14ac:dyDescent="0.2">
      <c r="A262" s="202"/>
      <c r="B262" s="202"/>
      <c r="C262" s="202"/>
      <c r="D262" s="202"/>
      <c r="E262" s="202"/>
      <c r="F262" s="7"/>
      <c r="G262" s="7"/>
      <c r="H262" s="7"/>
      <c r="I262" s="7"/>
      <c r="J262" s="7"/>
      <c r="K262" s="7"/>
      <c r="L262" s="7"/>
      <c r="M262" s="7"/>
      <c r="N262" s="7"/>
      <c r="O262" s="7"/>
      <c r="P262" s="7"/>
      <c r="Q262" s="7"/>
      <c r="R262" s="7"/>
      <c r="S262" s="7"/>
      <c r="T262" s="7"/>
      <c r="U262" s="7"/>
      <c r="V262" s="7"/>
      <c r="W262" s="7"/>
      <c r="X262" s="7"/>
      <c r="Y262" s="7"/>
    </row>
    <row r="263" spans="1:25" ht="15" x14ac:dyDescent="0.25">
      <c r="A263" s="1126"/>
      <c r="B263" s="1126"/>
      <c r="C263" s="1126"/>
      <c r="D263" s="1126"/>
      <c r="E263" s="452"/>
      <c r="F263" s="7"/>
      <c r="G263" s="7"/>
      <c r="H263" s="7"/>
      <c r="I263" s="7"/>
      <c r="J263" s="7"/>
      <c r="K263" s="7"/>
      <c r="L263" s="7"/>
      <c r="M263" s="7"/>
      <c r="N263" s="7"/>
      <c r="O263" s="7"/>
      <c r="P263" s="7"/>
      <c r="Q263" s="7"/>
      <c r="R263" s="7"/>
      <c r="S263" s="7"/>
      <c r="T263" s="7"/>
      <c r="U263" s="7"/>
      <c r="V263" s="7"/>
      <c r="W263" s="7"/>
      <c r="X263" s="7"/>
      <c r="Y263" s="7"/>
    </row>
    <row r="264" spans="1:25" ht="14.25" x14ac:dyDescent="0.2">
      <c r="A264" s="452"/>
      <c r="B264" s="452"/>
      <c r="C264" s="452"/>
      <c r="D264" s="452"/>
      <c r="E264" s="452"/>
      <c r="F264" s="7"/>
      <c r="G264" s="7"/>
      <c r="H264" s="7"/>
      <c r="I264" s="7"/>
      <c r="J264" s="7"/>
      <c r="K264" s="7"/>
      <c r="L264" s="7"/>
      <c r="M264" s="7"/>
      <c r="N264" s="7"/>
      <c r="O264" s="7"/>
      <c r="P264" s="7"/>
      <c r="Q264" s="7"/>
      <c r="R264" s="7"/>
      <c r="S264" s="7"/>
      <c r="T264" s="7"/>
      <c r="U264" s="7"/>
      <c r="V264" s="7"/>
      <c r="W264" s="7"/>
      <c r="X264" s="7"/>
      <c r="Y264" s="7"/>
    </row>
    <row r="265" spans="1:25" ht="14.25" x14ac:dyDescent="0.2">
      <c r="A265" s="452"/>
      <c r="B265" s="452"/>
      <c r="C265" s="452"/>
      <c r="D265" s="452"/>
      <c r="E265" s="452"/>
      <c r="F265" s="7"/>
      <c r="G265" s="7"/>
      <c r="H265" s="7"/>
      <c r="I265" s="7"/>
      <c r="J265" s="7"/>
      <c r="K265" s="7"/>
      <c r="L265" s="7"/>
      <c r="M265" s="7"/>
      <c r="N265" s="7"/>
      <c r="O265" s="7"/>
      <c r="P265" s="7"/>
      <c r="Q265" s="7"/>
      <c r="R265" s="7"/>
      <c r="S265" s="7"/>
      <c r="T265" s="7"/>
      <c r="U265" s="7"/>
      <c r="V265" s="7"/>
      <c r="W265" s="7"/>
      <c r="X265" s="7"/>
      <c r="Y265" s="7"/>
    </row>
    <row r="266" spans="1:25" ht="14.25" x14ac:dyDescent="0.2">
      <c r="A266" s="452"/>
      <c r="B266" s="452"/>
      <c r="C266" s="452"/>
      <c r="D266" s="452"/>
      <c r="E266" s="452"/>
      <c r="F266" s="7"/>
      <c r="G266" s="7"/>
      <c r="H266" s="7"/>
      <c r="I266" s="7"/>
      <c r="J266" s="7"/>
      <c r="K266" s="7"/>
      <c r="L266" s="7"/>
      <c r="M266" s="7"/>
      <c r="N266" s="7"/>
      <c r="O266" s="7"/>
      <c r="P266" s="7"/>
      <c r="Q266" s="7"/>
      <c r="R266" s="7"/>
      <c r="S266" s="7"/>
      <c r="T266" s="7"/>
      <c r="U266" s="7"/>
      <c r="V266" s="7"/>
      <c r="W266" s="7"/>
      <c r="X266" s="7"/>
      <c r="Y266" s="7"/>
    </row>
    <row r="267" spans="1:25" ht="14.25" x14ac:dyDescent="0.2">
      <c r="A267" s="452"/>
      <c r="B267" s="452"/>
      <c r="C267" s="452"/>
      <c r="D267" s="452"/>
      <c r="E267" s="452"/>
      <c r="F267" s="7"/>
      <c r="G267" s="7"/>
      <c r="H267" s="7"/>
      <c r="I267" s="7"/>
      <c r="J267" s="7"/>
      <c r="K267" s="7"/>
      <c r="L267" s="7"/>
      <c r="M267" s="7"/>
      <c r="N267" s="7"/>
      <c r="O267" s="7"/>
      <c r="P267" s="7"/>
      <c r="Q267" s="7"/>
      <c r="R267" s="7"/>
      <c r="S267" s="7"/>
      <c r="T267" s="7"/>
      <c r="U267" s="7"/>
      <c r="V267" s="7"/>
      <c r="W267" s="7"/>
      <c r="X267" s="7"/>
      <c r="Y267" s="7"/>
    </row>
    <row r="268" spans="1:25" ht="15" x14ac:dyDescent="0.25">
      <c r="A268" s="1121"/>
      <c r="B268" s="1121"/>
      <c r="C268" s="452"/>
      <c r="D268" s="452"/>
      <c r="E268" s="452"/>
      <c r="F268" s="7"/>
      <c r="G268" s="7"/>
      <c r="H268" s="7"/>
      <c r="I268" s="7"/>
      <c r="J268" s="7"/>
      <c r="K268" s="7"/>
      <c r="L268" s="7"/>
      <c r="M268" s="7"/>
      <c r="N268" s="7"/>
      <c r="O268" s="7"/>
      <c r="P268" s="7"/>
      <c r="Q268" s="7"/>
      <c r="R268" s="7"/>
      <c r="S268" s="7"/>
      <c r="T268" s="7"/>
      <c r="U268" s="7"/>
      <c r="V268" s="7"/>
      <c r="W268" s="7"/>
      <c r="X268" s="7"/>
      <c r="Y268" s="7"/>
    </row>
    <row r="269" spans="1:25" ht="15" x14ac:dyDescent="0.25">
      <c r="A269" s="452"/>
      <c r="B269" s="451"/>
      <c r="C269" s="452"/>
      <c r="D269" s="452"/>
      <c r="E269" s="452"/>
      <c r="F269" s="7"/>
      <c r="G269" s="7"/>
      <c r="H269" s="7"/>
      <c r="I269" s="7"/>
      <c r="J269" s="7"/>
      <c r="K269" s="7"/>
      <c r="L269" s="7"/>
      <c r="M269" s="7"/>
      <c r="N269" s="7"/>
      <c r="O269" s="7"/>
      <c r="P269" s="7"/>
      <c r="Q269" s="7"/>
      <c r="R269" s="7"/>
      <c r="S269" s="7"/>
      <c r="T269" s="7"/>
      <c r="U269" s="7"/>
      <c r="V269" s="7"/>
      <c r="W269" s="7"/>
      <c r="X269" s="7"/>
      <c r="Y269" s="7"/>
    </row>
    <row r="270" spans="1:25" ht="15" x14ac:dyDescent="0.25">
      <c r="A270" s="452"/>
      <c r="B270" s="455"/>
      <c r="C270" s="204"/>
      <c r="D270" s="204"/>
      <c r="E270" s="452"/>
      <c r="F270" s="7"/>
      <c r="G270" s="7"/>
      <c r="H270" s="7"/>
      <c r="I270" s="7"/>
      <c r="J270" s="7"/>
      <c r="K270" s="7"/>
      <c r="L270" s="7"/>
      <c r="M270" s="7"/>
      <c r="N270" s="7"/>
      <c r="O270" s="7"/>
      <c r="P270" s="7"/>
      <c r="Q270" s="7"/>
      <c r="R270" s="7"/>
      <c r="S270" s="7"/>
      <c r="T270" s="7"/>
      <c r="U270" s="7"/>
      <c r="V270" s="7"/>
      <c r="W270" s="7"/>
      <c r="X270" s="7"/>
      <c r="Y270" s="7"/>
    </row>
    <row r="271" spans="1:25" ht="14.25" x14ac:dyDescent="0.2">
      <c r="A271" s="452"/>
      <c r="B271" s="204"/>
      <c r="C271" s="204"/>
      <c r="D271" s="204"/>
      <c r="E271" s="452"/>
      <c r="F271" s="7"/>
      <c r="G271" s="7"/>
      <c r="H271" s="7"/>
      <c r="I271" s="7"/>
      <c r="J271" s="7"/>
      <c r="K271" s="7"/>
      <c r="L271" s="7"/>
      <c r="M271" s="7"/>
      <c r="N271" s="7"/>
      <c r="O271" s="7"/>
      <c r="P271" s="7"/>
      <c r="Q271" s="7"/>
      <c r="R271" s="7"/>
      <c r="S271" s="7"/>
      <c r="T271" s="7"/>
      <c r="U271" s="7"/>
      <c r="V271" s="7"/>
      <c r="W271" s="7"/>
      <c r="X271" s="7"/>
      <c r="Y271" s="7"/>
    </row>
    <row r="272" spans="1:25" ht="14.25" x14ac:dyDescent="0.2">
      <c r="A272" s="1121"/>
      <c r="B272" s="1131"/>
      <c r="C272" s="1131"/>
      <c r="D272" s="1131"/>
      <c r="E272" s="452"/>
      <c r="F272" s="7"/>
      <c r="G272" s="7"/>
      <c r="H272" s="7"/>
      <c r="I272" s="7"/>
      <c r="J272" s="7"/>
      <c r="K272" s="7"/>
      <c r="L272" s="7"/>
      <c r="M272" s="7"/>
      <c r="N272" s="7"/>
      <c r="O272" s="7"/>
      <c r="P272" s="7"/>
      <c r="Q272" s="7"/>
      <c r="R272" s="7"/>
      <c r="S272" s="7"/>
      <c r="T272" s="7"/>
      <c r="U272" s="7"/>
      <c r="V272" s="7"/>
      <c r="W272" s="7"/>
      <c r="X272" s="7"/>
      <c r="Y272" s="7"/>
    </row>
    <row r="273" spans="1:25" ht="14.25" x14ac:dyDescent="0.2">
      <c r="A273" s="1121"/>
      <c r="B273" s="1121"/>
      <c r="C273" s="1121"/>
      <c r="D273" s="1121"/>
      <c r="E273" s="452"/>
      <c r="F273" s="7"/>
      <c r="G273" s="7"/>
      <c r="H273" s="7"/>
      <c r="I273" s="7"/>
      <c r="J273" s="7"/>
      <c r="K273" s="7"/>
      <c r="L273" s="7"/>
      <c r="M273" s="7"/>
      <c r="N273" s="7"/>
      <c r="O273" s="7"/>
      <c r="P273" s="7"/>
      <c r="Q273" s="7"/>
      <c r="R273" s="7"/>
      <c r="S273" s="7"/>
      <c r="T273" s="7"/>
      <c r="U273" s="7"/>
      <c r="V273" s="7"/>
      <c r="W273" s="7"/>
      <c r="X273" s="7"/>
      <c r="Y273" s="7"/>
    </row>
    <row r="274" spans="1:25" ht="14.25" x14ac:dyDescent="0.2">
      <c r="A274" s="452"/>
      <c r="B274" s="454"/>
      <c r="C274" s="453"/>
      <c r="D274" s="453"/>
      <c r="E274" s="452"/>
      <c r="F274" s="7"/>
      <c r="G274" s="7"/>
      <c r="H274" s="7"/>
      <c r="I274" s="7"/>
      <c r="J274" s="7"/>
      <c r="K274" s="7"/>
      <c r="L274" s="7"/>
      <c r="M274" s="7"/>
      <c r="N274" s="7"/>
      <c r="O274" s="7"/>
      <c r="P274" s="7"/>
      <c r="Q274" s="7"/>
      <c r="R274" s="7"/>
      <c r="S274" s="7"/>
      <c r="T274" s="7"/>
      <c r="U274" s="7"/>
      <c r="V274" s="7"/>
      <c r="W274" s="7"/>
      <c r="X274" s="7"/>
      <c r="Y274" s="7"/>
    </row>
    <row r="275" spans="1:25" ht="14.25" x14ac:dyDescent="0.2">
      <c r="A275" s="452"/>
      <c r="B275" s="454"/>
      <c r="C275" s="453"/>
      <c r="D275" s="453"/>
      <c r="E275" s="452"/>
      <c r="F275" s="7"/>
      <c r="G275" s="7"/>
      <c r="H275" s="7"/>
      <c r="I275" s="7"/>
      <c r="J275" s="7"/>
      <c r="K275" s="7"/>
      <c r="L275" s="7"/>
      <c r="M275" s="7"/>
      <c r="N275" s="7"/>
      <c r="O275" s="7"/>
      <c r="P275" s="7"/>
      <c r="Q275" s="7"/>
      <c r="R275" s="7"/>
      <c r="S275" s="7"/>
      <c r="T275" s="7"/>
      <c r="U275" s="7"/>
      <c r="V275" s="7"/>
      <c r="W275" s="7"/>
      <c r="X275" s="7"/>
      <c r="Y275" s="7"/>
    </row>
    <row r="276" spans="1:25" ht="14.25" x14ac:dyDescent="0.2">
      <c r="A276" s="452"/>
      <c r="B276" s="454"/>
      <c r="C276" s="453"/>
      <c r="D276" s="453"/>
      <c r="E276" s="452"/>
      <c r="F276" s="7"/>
      <c r="G276" s="7"/>
      <c r="H276" s="7"/>
      <c r="I276" s="7"/>
      <c r="J276" s="7"/>
      <c r="K276" s="7"/>
      <c r="L276" s="7"/>
      <c r="M276" s="7"/>
      <c r="N276" s="7"/>
      <c r="O276" s="7"/>
      <c r="P276" s="7"/>
      <c r="Q276" s="7"/>
      <c r="R276" s="7"/>
      <c r="S276" s="7"/>
      <c r="T276" s="7"/>
      <c r="U276" s="7"/>
      <c r="V276" s="7"/>
      <c r="W276" s="7"/>
      <c r="X276" s="7"/>
      <c r="Y276" s="7"/>
    </row>
    <row r="277" spans="1:25" ht="14.25" x14ac:dyDescent="0.2">
      <c r="A277" s="452"/>
      <c r="B277" s="454"/>
      <c r="C277" s="453"/>
      <c r="D277" s="453"/>
      <c r="E277" s="452"/>
      <c r="F277" s="7"/>
      <c r="G277" s="7"/>
      <c r="H277" s="7"/>
      <c r="I277" s="7"/>
      <c r="J277" s="7"/>
      <c r="K277" s="7"/>
      <c r="L277" s="7"/>
      <c r="M277" s="7"/>
      <c r="N277" s="7"/>
      <c r="O277" s="7"/>
      <c r="P277" s="7"/>
      <c r="Q277" s="7"/>
      <c r="R277" s="7"/>
      <c r="S277" s="7"/>
      <c r="T277" s="7"/>
      <c r="U277" s="7"/>
      <c r="V277" s="7"/>
      <c r="W277" s="7"/>
      <c r="X277" s="7"/>
      <c r="Y277" s="7"/>
    </row>
    <row r="278" spans="1:25" ht="14.25" x14ac:dyDescent="0.2">
      <c r="A278" s="452"/>
      <c r="B278" s="454"/>
      <c r="C278" s="453"/>
      <c r="D278" s="453"/>
      <c r="E278" s="452"/>
      <c r="F278" s="7"/>
      <c r="G278" s="7"/>
      <c r="H278" s="7"/>
      <c r="I278" s="7"/>
      <c r="J278" s="7"/>
      <c r="K278" s="7"/>
      <c r="L278" s="7"/>
      <c r="M278" s="7"/>
      <c r="N278" s="7"/>
      <c r="O278" s="7"/>
      <c r="P278" s="7"/>
      <c r="Q278" s="7"/>
      <c r="R278" s="7"/>
      <c r="S278" s="7"/>
      <c r="T278" s="7"/>
      <c r="U278" s="7"/>
      <c r="V278" s="7"/>
      <c r="W278" s="7"/>
      <c r="X278" s="7"/>
      <c r="Y278" s="7"/>
    </row>
    <row r="279" spans="1:25" ht="14.25" x14ac:dyDescent="0.2">
      <c r="A279" s="452"/>
      <c r="B279" s="454"/>
      <c r="C279" s="453"/>
      <c r="D279" s="453"/>
      <c r="E279" s="452"/>
      <c r="F279" s="7"/>
      <c r="G279" s="7"/>
      <c r="H279" s="7"/>
      <c r="I279" s="7"/>
      <c r="J279" s="7"/>
      <c r="K279" s="7"/>
      <c r="L279" s="7"/>
      <c r="M279" s="7"/>
      <c r="N279" s="7"/>
      <c r="O279" s="7"/>
      <c r="P279" s="7"/>
      <c r="Q279" s="7"/>
      <c r="R279" s="7"/>
      <c r="S279" s="7"/>
      <c r="T279" s="7"/>
      <c r="U279" s="7"/>
      <c r="V279" s="7"/>
      <c r="W279" s="7"/>
      <c r="X279" s="7"/>
      <c r="Y279" s="7"/>
    </row>
    <row r="280" spans="1:25" ht="15" x14ac:dyDescent="0.25">
      <c r="A280" s="452"/>
      <c r="B280" s="449"/>
      <c r="C280" s="449"/>
      <c r="D280" s="453"/>
      <c r="E280" s="452"/>
      <c r="F280" s="7"/>
      <c r="G280" s="7"/>
      <c r="H280" s="7"/>
      <c r="I280" s="7"/>
      <c r="J280" s="7"/>
      <c r="K280" s="7"/>
      <c r="L280" s="7"/>
      <c r="M280" s="7"/>
      <c r="N280" s="7"/>
      <c r="O280" s="7"/>
      <c r="P280" s="7"/>
      <c r="Q280" s="7"/>
      <c r="R280" s="7"/>
      <c r="S280" s="7"/>
      <c r="T280" s="7"/>
      <c r="U280" s="7"/>
      <c r="V280" s="7"/>
      <c r="W280" s="7"/>
      <c r="X280" s="7"/>
      <c r="Y280" s="7"/>
    </row>
    <row r="281" spans="1:25" ht="15" x14ac:dyDescent="0.25">
      <c r="A281" s="1121"/>
      <c r="B281" s="1121"/>
      <c r="C281" s="1121"/>
      <c r="D281" s="194"/>
      <c r="E281" s="452"/>
      <c r="F281" s="7"/>
      <c r="G281" s="7"/>
      <c r="H281" s="7"/>
      <c r="I281" s="7"/>
      <c r="J281" s="7"/>
      <c r="K281" s="7"/>
      <c r="L281" s="7"/>
      <c r="M281" s="7"/>
      <c r="N281" s="7"/>
      <c r="O281" s="7"/>
      <c r="P281" s="7"/>
      <c r="Q281" s="7"/>
      <c r="R281" s="7"/>
      <c r="S281" s="7"/>
      <c r="T281" s="7"/>
      <c r="U281" s="7"/>
      <c r="V281" s="7"/>
      <c r="W281" s="7"/>
      <c r="X281" s="7"/>
      <c r="Y281" s="7"/>
    </row>
    <row r="282" spans="1:25" ht="14.25" x14ac:dyDescent="0.2">
      <c r="A282" s="1122"/>
      <c r="B282" s="1122"/>
      <c r="C282" s="1122"/>
      <c r="D282" s="1122"/>
      <c r="E282" s="452"/>
      <c r="F282" s="7"/>
      <c r="G282" s="7"/>
      <c r="H282" s="7"/>
      <c r="I282" s="7"/>
      <c r="J282" s="7"/>
      <c r="K282" s="7"/>
      <c r="L282" s="7"/>
      <c r="M282" s="7"/>
      <c r="N282" s="7"/>
      <c r="O282" s="7"/>
      <c r="P282" s="7"/>
      <c r="Q282" s="7"/>
      <c r="R282" s="7"/>
      <c r="S282" s="7"/>
      <c r="T282" s="7"/>
      <c r="U282" s="7"/>
      <c r="V282" s="7"/>
      <c r="W282" s="7"/>
      <c r="X282" s="7"/>
      <c r="Y282" s="7"/>
    </row>
    <row r="283" spans="1:25" ht="15" x14ac:dyDescent="0.25">
      <c r="A283" s="449"/>
      <c r="B283" s="450"/>
      <c r="C283" s="450"/>
      <c r="D283" s="194"/>
      <c r="E283" s="452"/>
      <c r="F283" s="7"/>
      <c r="G283" s="7"/>
      <c r="H283" s="7"/>
      <c r="I283" s="7"/>
      <c r="J283" s="7"/>
      <c r="K283" s="7"/>
      <c r="L283" s="7"/>
      <c r="M283" s="7"/>
      <c r="N283" s="7"/>
      <c r="O283" s="7"/>
      <c r="P283" s="7"/>
      <c r="Q283" s="7"/>
      <c r="R283" s="7"/>
      <c r="S283" s="7"/>
      <c r="T283" s="7"/>
      <c r="U283" s="7"/>
      <c r="V283" s="7"/>
      <c r="W283" s="7"/>
      <c r="X283" s="7"/>
      <c r="Y283" s="7"/>
    </row>
    <row r="284" spans="1:25" ht="14.25" x14ac:dyDescent="0.2">
      <c r="A284" s="452"/>
      <c r="B284" s="452"/>
      <c r="C284" s="452"/>
      <c r="D284" s="452"/>
      <c r="E284" s="452"/>
      <c r="F284" s="7"/>
      <c r="G284" s="7"/>
      <c r="H284" s="7"/>
      <c r="I284" s="7"/>
      <c r="J284" s="7"/>
      <c r="K284" s="7"/>
      <c r="L284" s="7"/>
      <c r="M284" s="7"/>
      <c r="N284" s="7"/>
      <c r="O284" s="7"/>
      <c r="P284" s="7"/>
      <c r="Q284" s="7"/>
      <c r="R284" s="7"/>
      <c r="S284" s="7"/>
      <c r="T284" s="7"/>
      <c r="U284" s="7"/>
      <c r="V284" s="7"/>
      <c r="W284" s="7"/>
      <c r="X284" s="7"/>
      <c r="Y284" s="7"/>
    </row>
    <row r="285" spans="1:25" ht="14.25" x14ac:dyDescent="0.2">
      <c r="A285" s="452"/>
      <c r="B285" s="452"/>
      <c r="C285" s="452"/>
      <c r="D285" s="452"/>
      <c r="E285" s="452"/>
      <c r="F285" s="7"/>
      <c r="G285" s="7"/>
      <c r="H285" s="7"/>
      <c r="I285" s="7"/>
      <c r="J285" s="7"/>
      <c r="K285" s="7"/>
      <c r="L285" s="7"/>
      <c r="M285" s="7"/>
      <c r="N285" s="7"/>
      <c r="O285" s="7"/>
      <c r="P285" s="7"/>
      <c r="Q285" s="7"/>
      <c r="R285" s="7"/>
      <c r="S285" s="7"/>
      <c r="T285" s="7"/>
      <c r="U285" s="7"/>
      <c r="V285" s="7"/>
      <c r="W285" s="7"/>
      <c r="X285" s="7"/>
      <c r="Y285" s="7"/>
    </row>
    <row r="286" spans="1:25" ht="15" x14ac:dyDescent="0.25">
      <c r="A286" s="449"/>
      <c r="B286" s="451"/>
      <c r="C286" s="451"/>
      <c r="D286" s="451"/>
      <c r="E286" s="452"/>
      <c r="F286" s="7"/>
      <c r="G286" s="7"/>
      <c r="H286" s="7"/>
      <c r="I286" s="7"/>
      <c r="J286" s="7"/>
      <c r="K286" s="7"/>
      <c r="L286" s="7"/>
      <c r="M286" s="7"/>
      <c r="N286" s="7"/>
      <c r="O286" s="7"/>
      <c r="P286" s="7"/>
      <c r="Q286" s="7"/>
      <c r="R286" s="7"/>
      <c r="S286" s="7"/>
      <c r="T286" s="7"/>
      <c r="U286" s="7"/>
      <c r="V286" s="7"/>
      <c r="W286" s="7"/>
      <c r="X286" s="7"/>
      <c r="Y286" s="7"/>
    </row>
    <row r="287" spans="1:25" ht="15" x14ac:dyDescent="0.2">
      <c r="A287" s="1123"/>
      <c r="B287" s="1124"/>
      <c r="C287" s="1125"/>
      <c r="D287" s="1125"/>
      <c r="E287" s="447"/>
      <c r="F287" s="7"/>
      <c r="G287" s="7"/>
      <c r="H287" s="7"/>
      <c r="I287" s="7"/>
      <c r="J287" s="7"/>
      <c r="K287" s="7"/>
      <c r="L287" s="7"/>
      <c r="M287" s="7"/>
      <c r="N287" s="7"/>
      <c r="O287" s="7"/>
      <c r="P287" s="7"/>
      <c r="Q287" s="7"/>
      <c r="R287" s="7"/>
      <c r="S287" s="7"/>
      <c r="T287" s="7"/>
      <c r="U287" s="7"/>
      <c r="V287" s="7"/>
      <c r="W287" s="7"/>
      <c r="X287" s="7"/>
      <c r="Y287" s="7"/>
    </row>
    <row r="288" spans="1:25" ht="15" x14ac:dyDescent="0.2">
      <c r="A288" s="1123"/>
      <c r="B288" s="1123"/>
      <c r="C288" s="1123"/>
      <c r="D288" s="1123"/>
      <c r="E288" s="447"/>
      <c r="F288" s="7"/>
      <c r="G288" s="7"/>
      <c r="H288" s="7"/>
      <c r="I288" s="7"/>
      <c r="J288" s="7"/>
      <c r="K288" s="7"/>
      <c r="L288" s="7"/>
      <c r="M288" s="7"/>
      <c r="N288" s="7"/>
      <c r="O288" s="7"/>
      <c r="P288" s="7"/>
      <c r="Q288" s="7"/>
      <c r="R288" s="7"/>
      <c r="S288" s="7"/>
      <c r="T288" s="7"/>
      <c r="U288" s="7"/>
      <c r="V288" s="7"/>
      <c r="W288" s="7"/>
      <c r="X288" s="7"/>
      <c r="Y288" s="7"/>
    </row>
    <row r="289" spans="1:25" ht="15" x14ac:dyDescent="0.25">
      <c r="A289" s="1121"/>
      <c r="B289" s="1121"/>
      <c r="C289" s="1121"/>
      <c r="D289" s="194"/>
      <c r="E289" s="452"/>
      <c r="F289" s="7"/>
      <c r="G289" s="7"/>
      <c r="H289" s="7"/>
      <c r="I289" s="7"/>
      <c r="J289" s="7"/>
      <c r="K289" s="7"/>
      <c r="L289" s="7"/>
      <c r="M289" s="7"/>
      <c r="N289" s="7"/>
      <c r="O289" s="7"/>
      <c r="P289" s="7"/>
      <c r="Q289" s="7"/>
      <c r="R289" s="7"/>
      <c r="S289" s="7"/>
      <c r="T289" s="7"/>
      <c r="U289" s="7"/>
      <c r="V289" s="7"/>
      <c r="W289" s="7"/>
      <c r="X289" s="7"/>
      <c r="Y289" s="7"/>
    </row>
    <row r="290" spans="1:25" ht="14.25" x14ac:dyDescent="0.2">
      <c r="A290" s="1122"/>
      <c r="B290" s="1122"/>
      <c r="C290" s="1122"/>
      <c r="D290" s="1122"/>
      <c r="E290" s="452"/>
      <c r="F290" s="7"/>
      <c r="G290" s="7"/>
      <c r="H290" s="7"/>
      <c r="I290" s="7"/>
      <c r="J290" s="7"/>
      <c r="K290" s="7"/>
      <c r="L290" s="7"/>
      <c r="M290" s="7"/>
      <c r="N290" s="7"/>
      <c r="O290" s="7"/>
      <c r="P290" s="7"/>
      <c r="Q290" s="7"/>
      <c r="R290" s="7"/>
      <c r="S290" s="7"/>
      <c r="T290" s="7"/>
      <c r="U290" s="7"/>
      <c r="V290" s="7"/>
      <c r="W290" s="7"/>
      <c r="X290" s="7"/>
      <c r="Y290" s="7"/>
    </row>
    <row r="291" spans="1:25" ht="15" x14ac:dyDescent="0.25">
      <c r="A291" s="1121"/>
      <c r="B291" s="1121"/>
      <c r="C291" s="1121"/>
      <c r="D291" s="194"/>
      <c r="E291" s="452"/>
      <c r="F291" s="7"/>
      <c r="G291" s="7"/>
      <c r="H291" s="7"/>
      <c r="I291" s="7"/>
      <c r="J291" s="7"/>
      <c r="K291" s="7"/>
      <c r="L291" s="7"/>
      <c r="M291" s="7"/>
      <c r="N291" s="7"/>
      <c r="O291" s="7"/>
      <c r="P291" s="7"/>
      <c r="Q291" s="7"/>
      <c r="R291" s="7"/>
      <c r="S291" s="7"/>
      <c r="T291" s="7"/>
      <c r="U291" s="7"/>
      <c r="V291" s="7"/>
      <c r="W291" s="7"/>
      <c r="X291" s="7"/>
      <c r="Y291" s="7"/>
    </row>
    <row r="292" spans="1:25" ht="14.25" x14ac:dyDescent="0.2">
      <c r="A292" s="452"/>
      <c r="B292" s="452"/>
      <c r="C292" s="452"/>
      <c r="D292" s="452"/>
      <c r="E292" s="452"/>
      <c r="F292" s="7"/>
      <c r="G292" s="7"/>
      <c r="H292" s="7"/>
      <c r="I292" s="7"/>
      <c r="J292" s="7"/>
      <c r="K292" s="7"/>
      <c r="L292" s="7"/>
      <c r="M292" s="7"/>
      <c r="N292" s="7"/>
      <c r="O292" s="7"/>
      <c r="P292" s="7"/>
      <c r="Q292" s="7"/>
      <c r="R292" s="7"/>
      <c r="S292" s="7"/>
      <c r="T292" s="7"/>
      <c r="U292" s="7"/>
      <c r="V292" s="7"/>
      <c r="W292" s="7"/>
      <c r="X292" s="7"/>
      <c r="Y292" s="7"/>
    </row>
    <row r="293" spans="1:25" ht="14.25" x14ac:dyDescent="0.2">
      <c r="A293" s="452"/>
      <c r="B293" s="452"/>
      <c r="C293" s="452"/>
      <c r="D293" s="452"/>
      <c r="E293" s="452"/>
      <c r="F293" s="7"/>
      <c r="G293" s="7"/>
      <c r="H293" s="7"/>
      <c r="I293" s="7"/>
      <c r="J293" s="7"/>
      <c r="K293" s="7"/>
      <c r="L293" s="7"/>
      <c r="M293" s="7"/>
      <c r="N293" s="7"/>
      <c r="O293" s="7"/>
      <c r="P293" s="7"/>
      <c r="Q293" s="7"/>
      <c r="R293" s="7"/>
      <c r="S293" s="7"/>
      <c r="T293" s="7"/>
      <c r="U293" s="7"/>
      <c r="V293" s="7"/>
      <c r="W293" s="7"/>
      <c r="X293" s="7"/>
      <c r="Y293" s="7"/>
    </row>
    <row r="294" spans="1:25" ht="15" x14ac:dyDescent="0.25">
      <c r="A294" s="1121"/>
      <c r="B294" s="1121"/>
      <c r="C294" s="1126"/>
      <c r="D294" s="1126"/>
      <c r="E294" s="452"/>
      <c r="F294" s="7"/>
      <c r="G294" s="7"/>
      <c r="H294" s="7"/>
      <c r="I294" s="7"/>
      <c r="J294" s="7"/>
      <c r="K294" s="7"/>
      <c r="L294" s="7"/>
      <c r="M294" s="7"/>
      <c r="N294" s="7"/>
      <c r="O294" s="7"/>
      <c r="P294" s="7"/>
      <c r="Q294" s="7"/>
      <c r="R294" s="7"/>
      <c r="S294" s="7"/>
      <c r="T294" s="7"/>
      <c r="U294" s="7"/>
      <c r="V294" s="7"/>
      <c r="W294" s="7"/>
      <c r="X294" s="7"/>
      <c r="Y294" s="7"/>
    </row>
    <row r="295" spans="1:25" ht="14.25" x14ac:dyDescent="0.2">
      <c r="A295" s="452"/>
      <c r="B295" s="452"/>
      <c r="C295" s="452"/>
      <c r="D295" s="452"/>
      <c r="E295" s="452"/>
      <c r="F295" s="7"/>
      <c r="G295" s="7"/>
      <c r="H295" s="7"/>
      <c r="I295" s="7"/>
      <c r="J295" s="7"/>
      <c r="K295" s="7"/>
      <c r="L295" s="7"/>
      <c r="M295" s="7"/>
      <c r="N295" s="7"/>
      <c r="O295" s="7"/>
      <c r="P295" s="7"/>
      <c r="Q295" s="7"/>
      <c r="R295" s="7"/>
      <c r="S295" s="7"/>
      <c r="T295" s="7"/>
      <c r="U295" s="7"/>
      <c r="V295" s="7"/>
      <c r="W295" s="7"/>
      <c r="X295" s="7"/>
      <c r="Y295" s="7"/>
    </row>
    <row r="296" spans="1:25" ht="14.25" x14ac:dyDescent="0.2">
      <c r="A296" s="1127"/>
      <c r="B296" s="1127"/>
      <c r="C296" s="1128"/>
      <c r="D296" s="1128"/>
      <c r="E296" s="452"/>
      <c r="F296" s="7"/>
      <c r="G296" s="7"/>
      <c r="H296" s="7"/>
      <c r="I296" s="7"/>
      <c r="J296" s="7"/>
      <c r="K296" s="7"/>
      <c r="L296" s="7"/>
      <c r="M296" s="7"/>
      <c r="N296" s="7"/>
      <c r="O296" s="7"/>
      <c r="P296" s="7"/>
      <c r="Q296" s="7"/>
      <c r="R296" s="7"/>
      <c r="S296" s="7"/>
      <c r="T296" s="7"/>
      <c r="U296" s="7"/>
      <c r="V296" s="7"/>
      <c r="W296" s="7"/>
      <c r="X296" s="7"/>
      <c r="Y296" s="7"/>
    </row>
    <row r="297" spans="1:25" ht="14.25" x14ac:dyDescent="0.2">
      <c r="A297" s="1127"/>
      <c r="B297" s="1127"/>
      <c r="C297" s="1128"/>
      <c r="D297" s="1128"/>
      <c r="E297" s="452"/>
      <c r="F297" s="7"/>
      <c r="G297" s="7"/>
      <c r="H297" s="7"/>
      <c r="I297" s="7"/>
      <c r="J297" s="7"/>
      <c r="K297" s="7"/>
      <c r="L297" s="7"/>
      <c r="M297" s="7"/>
      <c r="N297" s="7"/>
      <c r="O297" s="7"/>
      <c r="P297" s="7"/>
      <c r="Q297" s="7"/>
      <c r="R297" s="7"/>
      <c r="S297" s="7"/>
      <c r="T297" s="7"/>
      <c r="U297" s="7"/>
      <c r="V297" s="7"/>
      <c r="W297" s="7"/>
      <c r="X297" s="7"/>
      <c r="Y297" s="7"/>
    </row>
    <row r="298" spans="1:25" ht="14.25" x14ac:dyDescent="0.2">
      <c r="A298" s="452"/>
      <c r="B298" s="454"/>
      <c r="C298" s="1128"/>
      <c r="D298" s="1128"/>
      <c r="E298" s="452"/>
      <c r="F298" s="7"/>
      <c r="G298" s="7"/>
      <c r="H298" s="7"/>
      <c r="I298" s="7"/>
      <c r="J298" s="7"/>
      <c r="K298" s="7"/>
      <c r="L298" s="7"/>
      <c r="M298" s="7"/>
      <c r="N298" s="7"/>
      <c r="O298" s="7"/>
      <c r="P298" s="7"/>
      <c r="Q298" s="7"/>
      <c r="R298" s="7"/>
      <c r="S298" s="7"/>
      <c r="T298" s="7"/>
      <c r="U298" s="7"/>
      <c r="V298" s="7"/>
      <c r="W298" s="7"/>
      <c r="X298" s="7"/>
      <c r="Y298" s="7"/>
    </row>
    <row r="299" spans="1:25" ht="14.25" x14ac:dyDescent="0.2">
      <c r="A299" s="452"/>
      <c r="B299" s="454"/>
      <c r="C299" s="1128"/>
      <c r="D299" s="1128"/>
      <c r="E299" s="452"/>
      <c r="F299" s="7"/>
      <c r="G299" s="7"/>
      <c r="H299" s="7"/>
      <c r="I299" s="7"/>
      <c r="J299" s="7"/>
      <c r="K299" s="7"/>
      <c r="L299" s="7"/>
      <c r="M299" s="7"/>
      <c r="N299" s="7"/>
      <c r="O299" s="7"/>
      <c r="P299" s="7"/>
      <c r="Q299" s="7"/>
      <c r="R299" s="7"/>
      <c r="S299" s="7"/>
      <c r="T299" s="7"/>
      <c r="U299" s="7"/>
      <c r="V299" s="7"/>
      <c r="W299" s="7"/>
      <c r="X299" s="7"/>
      <c r="Y299" s="7"/>
    </row>
    <row r="300" spans="1:25" ht="14.25" x14ac:dyDescent="0.2">
      <c r="A300" s="1127"/>
      <c r="B300" s="1127"/>
      <c r="C300" s="1128"/>
      <c r="D300" s="1128"/>
      <c r="E300" s="452"/>
      <c r="F300" s="7"/>
      <c r="G300" s="7"/>
      <c r="H300" s="7"/>
      <c r="I300" s="7"/>
      <c r="J300" s="7"/>
      <c r="K300" s="7"/>
      <c r="L300" s="7"/>
      <c r="M300" s="7"/>
      <c r="N300" s="7"/>
      <c r="O300" s="7"/>
      <c r="P300" s="7"/>
      <c r="Q300" s="7"/>
      <c r="R300" s="7"/>
      <c r="S300" s="7"/>
      <c r="T300" s="7"/>
      <c r="U300" s="7"/>
      <c r="V300" s="7"/>
      <c r="W300" s="7"/>
      <c r="X300" s="7"/>
      <c r="Y300" s="7"/>
    </row>
    <row r="301" spans="1:25" ht="14.25" x14ac:dyDescent="0.2">
      <c r="A301" s="1127"/>
      <c r="B301" s="1127"/>
      <c r="C301" s="1128"/>
      <c r="D301" s="1128"/>
      <c r="E301" s="452"/>
      <c r="F301" s="7"/>
      <c r="G301" s="7"/>
      <c r="H301" s="7"/>
      <c r="I301" s="7"/>
      <c r="J301" s="7"/>
      <c r="K301" s="7"/>
      <c r="L301" s="7"/>
      <c r="M301" s="7"/>
      <c r="N301" s="7"/>
      <c r="O301" s="7"/>
      <c r="P301" s="7"/>
      <c r="Q301" s="7"/>
      <c r="R301" s="7"/>
      <c r="S301" s="7"/>
      <c r="T301" s="7"/>
      <c r="U301" s="7"/>
      <c r="V301" s="7"/>
      <c r="W301" s="7"/>
      <c r="X301" s="7"/>
      <c r="Y301" s="7"/>
    </row>
    <row r="302" spans="1:25" ht="14.25" x14ac:dyDescent="0.2">
      <c r="A302" s="1127"/>
      <c r="B302" s="1127"/>
      <c r="C302" s="1128"/>
      <c r="D302" s="1128"/>
      <c r="E302" s="452"/>
      <c r="F302" s="7"/>
      <c r="G302" s="7"/>
      <c r="H302" s="7"/>
      <c r="I302" s="7"/>
      <c r="J302" s="7"/>
      <c r="K302" s="7"/>
      <c r="L302" s="7"/>
      <c r="M302" s="7"/>
      <c r="N302" s="7"/>
      <c r="O302" s="7"/>
      <c r="P302" s="7"/>
      <c r="Q302" s="7"/>
      <c r="R302" s="7"/>
      <c r="S302" s="7"/>
      <c r="T302" s="7"/>
      <c r="U302" s="7"/>
      <c r="V302" s="7"/>
      <c r="W302" s="7"/>
      <c r="X302" s="7"/>
      <c r="Y302" s="7"/>
    </row>
    <row r="303" spans="1:25" ht="14.25" x14ac:dyDescent="0.2">
      <c r="A303" s="1127"/>
      <c r="B303" s="1127"/>
      <c r="C303" s="1128"/>
      <c r="D303" s="1128"/>
      <c r="E303" s="452"/>
      <c r="F303" s="7"/>
      <c r="G303" s="7"/>
      <c r="H303" s="7"/>
      <c r="I303" s="7"/>
      <c r="J303" s="7"/>
      <c r="K303" s="7"/>
      <c r="L303" s="7"/>
      <c r="M303" s="7"/>
      <c r="N303" s="7"/>
      <c r="O303" s="7"/>
      <c r="P303" s="7"/>
      <c r="Q303" s="7"/>
      <c r="R303" s="7"/>
      <c r="S303" s="7"/>
      <c r="T303" s="7"/>
      <c r="U303" s="7"/>
      <c r="V303" s="7"/>
      <c r="W303" s="7"/>
      <c r="X303" s="7"/>
      <c r="Y303" s="7"/>
    </row>
    <row r="304" spans="1:25" ht="14.25" x14ac:dyDescent="0.2">
      <c r="A304" s="1127"/>
      <c r="B304" s="1127"/>
      <c r="C304" s="1128"/>
      <c r="D304" s="1128"/>
      <c r="E304" s="452"/>
      <c r="F304" s="7"/>
      <c r="G304" s="7"/>
      <c r="H304" s="7"/>
      <c r="I304" s="7"/>
      <c r="J304" s="7"/>
      <c r="K304" s="7"/>
      <c r="L304" s="7"/>
      <c r="M304" s="7"/>
      <c r="N304" s="7"/>
      <c r="O304" s="7"/>
      <c r="P304" s="7"/>
      <c r="Q304" s="7"/>
      <c r="R304" s="7"/>
      <c r="S304" s="7"/>
      <c r="T304" s="7"/>
      <c r="U304" s="7"/>
      <c r="V304" s="7"/>
      <c r="W304" s="7"/>
      <c r="X304" s="7"/>
      <c r="Y304" s="7"/>
    </row>
    <row r="305" spans="1:25" ht="14.25" x14ac:dyDescent="0.2">
      <c r="A305" s="1127"/>
      <c r="B305" s="1127"/>
      <c r="C305" s="1127"/>
      <c r="D305" s="1127"/>
      <c r="E305" s="452"/>
      <c r="F305" s="7"/>
      <c r="G305" s="7"/>
      <c r="H305" s="7"/>
      <c r="I305" s="7"/>
      <c r="J305" s="7"/>
      <c r="K305" s="7"/>
      <c r="L305" s="7"/>
      <c r="M305" s="7"/>
      <c r="N305" s="7"/>
      <c r="O305" s="7"/>
      <c r="P305" s="7"/>
      <c r="Q305" s="7"/>
      <c r="R305" s="7"/>
      <c r="S305" s="7"/>
      <c r="T305" s="7"/>
      <c r="U305" s="7"/>
      <c r="V305" s="7"/>
      <c r="W305" s="7"/>
      <c r="X305" s="7"/>
      <c r="Y305" s="7"/>
    </row>
    <row r="306" spans="1:25" ht="14.25" x14ac:dyDescent="0.2">
      <c r="A306" s="1127"/>
      <c r="B306" s="1127"/>
      <c r="C306" s="1127"/>
      <c r="D306" s="1127"/>
      <c r="E306" s="452"/>
      <c r="F306" s="7"/>
      <c r="G306" s="7"/>
      <c r="H306" s="7"/>
      <c r="I306" s="7"/>
      <c r="J306" s="7"/>
      <c r="K306" s="7"/>
      <c r="L306" s="7"/>
      <c r="M306" s="7"/>
      <c r="N306" s="7"/>
      <c r="O306" s="7"/>
      <c r="P306" s="7"/>
      <c r="Q306" s="7"/>
      <c r="R306" s="7"/>
      <c r="S306" s="7"/>
      <c r="T306" s="7"/>
      <c r="U306" s="7"/>
      <c r="V306" s="7"/>
      <c r="W306" s="7"/>
      <c r="X306" s="7"/>
      <c r="Y306" s="7"/>
    </row>
    <row r="307" spans="1:25" ht="14.25" x14ac:dyDescent="0.2">
      <c r="A307" s="1127"/>
      <c r="B307" s="1127"/>
      <c r="C307" s="1127"/>
      <c r="D307" s="1127"/>
      <c r="E307" s="452"/>
      <c r="F307" s="7"/>
      <c r="G307" s="7"/>
      <c r="H307" s="7"/>
      <c r="I307" s="7"/>
      <c r="J307" s="7"/>
      <c r="K307" s="7"/>
      <c r="L307" s="7"/>
      <c r="M307" s="7"/>
      <c r="N307" s="7"/>
      <c r="O307" s="7"/>
      <c r="P307" s="7"/>
      <c r="Q307" s="7"/>
      <c r="R307" s="7"/>
      <c r="S307" s="7"/>
      <c r="T307" s="7"/>
      <c r="U307" s="7"/>
      <c r="V307" s="7"/>
      <c r="W307" s="7"/>
      <c r="X307" s="7"/>
      <c r="Y307" s="7"/>
    </row>
    <row r="308" spans="1:25" ht="14.25" x14ac:dyDescent="0.2">
      <c r="A308" s="1127"/>
      <c r="B308" s="1127"/>
      <c r="C308" s="1127"/>
      <c r="D308" s="1127"/>
      <c r="E308" s="452"/>
      <c r="F308" s="7"/>
      <c r="G308" s="7"/>
      <c r="H308" s="7"/>
      <c r="I308" s="7"/>
      <c r="J308" s="7"/>
      <c r="K308" s="7"/>
      <c r="L308" s="7"/>
      <c r="M308" s="7"/>
      <c r="N308" s="7"/>
      <c r="O308" s="7"/>
      <c r="P308" s="7"/>
      <c r="Q308" s="7"/>
      <c r="R308" s="7"/>
      <c r="S308" s="7"/>
      <c r="T308" s="7"/>
      <c r="U308" s="7"/>
      <c r="V308" s="7"/>
      <c r="W308" s="7"/>
      <c r="X308" s="7"/>
      <c r="Y308" s="7"/>
    </row>
    <row r="309" spans="1:25" ht="14.25" x14ac:dyDescent="0.2">
      <c r="A309" s="1127"/>
      <c r="B309" s="1127"/>
      <c r="C309" s="1127"/>
      <c r="D309" s="1127"/>
      <c r="E309" s="452"/>
      <c r="F309" s="7"/>
      <c r="G309" s="7"/>
      <c r="H309" s="7"/>
      <c r="I309" s="7"/>
      <c r="J309" s="7"/>
      <c r="K309" s="7"/>
      <c r="L309" s="7"/>
      <c r="M309" s="7"/>
      <c r="N309" s="7"/>
      <c r="O309" s="7"/>
      <c r="P309" s="7"/>
      <c r="Q309" s="7"/>
      <c r="R309" s="7"/>
      <c r="S309" s="7"/>
      <c r="T309" s="7"/>
      <c r="U309" s="7"/>
      <c r="V309" s="7"/>
      <c r="W309" s="7"/>
      <c r="X309" s="7"/>
      <c r="Y309" s="7"/>
    </row>
    <row r="310" spans="1:25" ht="15" x14ac:dyDescent="0.25">
      <c r="A310" s="449"/>
      <c r="B310" s="449"/>
      <c r="C310" s="1129"/>
      <c r="D310" s="1129"/>
      <c r="E310" s="452"/>
      <c r="F310" s="7"/>
      <c r="G310" s="7"/>
      <c r="H310" s="7"/>
      <c r="I310" s="7"/>
      <c r="J310" s="7"/>
      <c r="K310" s="7"/>
      <c r="L310" s="7"/>
      <c r="M310" s="7"/>
      <c r="N310" s="7"/>
      <c r="O310" s="7"/>
      <c r="P310" s="7"/>
      <c r="Q310" s="7"/>
      <c r="R310" s="7"/>
      <c r="S310" s="7"/>
      <c r="T310" s="7"/>
      <c r="U310" s="7"/>
      <c r="V310" s="7"/>
      <c r="W310" s="7"/>
      <c r="X310" s="7"/>
      <c r="Y310" s="7"/>
    </row>
    <row r="311" spans="1:25" ht="15" x14ac:dyDescent="0.25">
      <c r="A311" s="1121"/>
      <c r="B311" s="1121"/>
      <c r="C311" s="1128"/>
      <c r="D311" s="1128"/>
      <c r="E311" s="452"/>
      <c r="F311" s="7"/>
      <c r="G311" s="7"/>
      <c r="H311" s="7"/>
      <c r="I311" s="7"/>
      <c r="J311" s="7"/>
      <c r="K311" s="7"/>
      <c r="L311" s="7"/>
      <c r="M311" s="7"/>
      <c r="N311" s="7"/>
      <c r="O311" s="7"/>
      <c r="P311" s="7"/>
      <c r="Q311" s="7"/>
      <c r="R311" s="7"/>
      <c r="S311" s="7"/>
      <c r="T311" s="7"/>
      <c r="U311" s="7"/>
      <c r="V311" s="7"/>
      <c r="W311" s="7"/>
      <c r="X311" s="7"/>
      <c r="Y311" s="7"/>
    </row>
    <row r="312" spans="1:25" ht="14.25" x14ac:dyDescent="0.2">
      <c r="A312" s="452"/>
      <c r="B312" s="452"/>
      <c r="C312" s="454"/>
      <c r="D312" s="454"/>
      <c r="E312" s="452"/>
      <c r="F312" s="7"/>
      <c r="G312" s="7"/>
      <c r="H312" s="7"/>
      <c r="I312" s="7"/>
      <c r="J312" s="7"/>
      <c r="K312" s="7"/>
      <c r="L312" s="7"/>
      <c r="M312" s="7"/>
      <c r="N312" s="7"/>
      <c r="O312" s="7"/>
      <c r="P312" s="7"/>
      <c r="Q312" s="7"/>
      <c r="R312" s="7"/>
      <c r="S312" s="7"/>
      <c r="T312" s="7"/>
      <c r="U312" s="7"/>
      <c r="V312" s="7"/>
      <c r="W312" s="7"/>
      <c r="X312" s="7"/>
      <c r="Y312" s="7"/>
    </row>
    <row r="313" spans="1:25" ht="15" x14ac:dyDescent="0.25">
      <c r="A313" s="1130"/>
      <c r="B313" s="1130"/>
      <c r="C313" s="1126"/>
      <c r="D313" s="1126"/>
      <c r="E313" s="452"/>
      <c r="F313" s="7"/>
      <c r="G313" s="7"/>
      <c r="H313" s="7"/>
      <c r="I313" s="7"/>
      <c r="J313" s="7"/>
      <c r="K313" s="7"/>
      <c r="L313" s="7"/>
      <c r="M313" s="7"/>
      <c r="N313" s="7"/>
      <c r="O313" s="7"/>
      <c r="P313" s="7"/>
      <c r="Q313" s="7"/>
      <c r="R313" s="7"/>
      <c r="S313" s="7"/>
      <c r="T313" s="7"/>
      <c r="U313" s="7"/>
      <c r="V313" s="7"/>
      <c r="W313" s="7"/>
      <c r="X313" s="7"/>
      <c r="Y313" s="7"/>
    </row>
    <row r="314" spans="1:25" ht="14.25" x14ac:dyDescent="0.2">
      <c r="A314" s="452"/>
      <c r="B314" s="452"/>
      <c r="C314" s="454"/>
      <c r="D314" s="454"/>
      <c r="E314" s="452"/>
      <c r="F314" s="7"/>
      <c r="G314" s="7"/>
      <c r="H314" s="7"/>
      <c r="I314" s="7"/>
      <c r="J314" s="7"/>
      <c r="K314" s="7"/>
      <c r="L314" s="7"/>
      <c r="M314" s="7"/>
      <c r="N314" s="7"/>
      <c r="O314" s="7"/>
      <c r="P314" s="7"/>
      <c r="Q314" s="7"/>
      <c r="R314" s="7"/>
      <c r="S314" s="7"/>
      <c r="T314" s="7"/>
      <c r="U314" s="7"/>
      <c r="V314" s="7"/>
      <c r="W314" s="7"/>
      <c r="X314" s="7"/>
      <c r="Y314" s="7"/>
    </row>
    <row r="315" spans="1:25" ht="15" x14ac:dyDescent="0.25">
      <c r="A315" s="1121"/>
      <c r="B315" s="1121"/>
      <c r="C315" s="1128"/>
      <c r="D315" s="1128"/>
      <c r="E315" s="452"/>
      <c r="F315" s="7"/>
      <c r="G315" s="7"/>
      <c r="H315" s="7"/>
      <c r="I315" s="7"/>
      <c r="J315" s="7"/>
      <c r="K315" s="7"/>
      <c r="L315" s="7"/>
      <c r="M315" s="7"/>
      <c r="N315" s="7"/>
      <c r="O315" s="7"/>
      <c r="P315" s="7"/>
      <c r="Q315" s="7"/>
      <c r="R315" s="7"/>
      <c r="S315" s="7"/>
      <c r="T315" s="7"/>
      <c r="U315" s="7"/>
      <c r="V315" s="7"/>
      <c r="W315" s="7"/>
      <c r="X315" s="7"/>
      <c r="Y315" s="7"/>
    </row>
    <row r="316" spans="1:25" ht="15" x14ac:dyDescent="0.25">
      <c r="A316" s="449"/>
      <c r="B316" s="452"/>
      <c r="C316" s="198"/>
      <c r="D316" s="198"/>
      <c r="E316" s="452"/>
      <c r="F316" s="7"/>
      <c r="G316" s="7"/>
      <c r="H316" s="7"/>
      <c r="I316" s="7"/>
      <c r="J316" s="7"/>
      <c r="K316" s="7"/>
      <c r="L316" s="7"/>
      <c r="M316" s="7"/>
      <c r="N316" s="7"/>
      <c r="O316" s="7"/>
      <c r="P316" s="7"/>
      <c r="Q316" s="7"/>
      <c r="R316" s="7"/>
      <c r="S316" s="7"/>
      <c r="T316" s="7"/>
      <c r="U316" s="7"/>
      <c r="V316" s="7"/>
      <c r="W316" s="7"/>
      <c r="X316" s="7"/>
      <c r="Y316" s="7"/>
    </row>
    <row r="317" spans="1:25" ht="15" x14ac:dyDescent="0.25">
      <c r="A317" s="1121"/>
      <c r="B317" s="1121"/>
      <c r="C317" s="1128"/>
      <c r="D317" s="1128"/>
      <c r="E317" s="452"/>
      <c r="F317" s="7"/>
      <c r="G317" s="7"/>
      <c r="H317" s="7"/>
      <c r="I317" s="7"/>
      <c r="J317" s="7"/>
      <c r="K317" s="7"/>
      <c r="L317" s="7"/>
      <c r="M317" s="7"/>
      <c r="N317" s="7"/>
      <c r="O317" s="7"/>
      <c r="P317" s="7"/>
      <c r="Q317" s="7"/>
      <c r="R317" s="7"/>
      <c r="S317" s="7"/>
      <c r="T317" s="7"/>
      <c r="U317" s="7"/>
      <c r="V317" s="7"/>
      <c r="W317" s="7"/>
      <c r="X317" s="7"/>
      <c r="Y317" s="7"/>
    </row>
    <row r="318" spans="1:25" ht="14.25" x14ac:dyDescent="0.2">
      <c r="A318" s="452"/>
      <c r="B318" s="198"/>
      <c r="C318" s="452"/>
      <c r="D318" s="198"/>
      <c r="E318" s="198"/>
      <c r="F318" s="7"/>
      <c r="G318" s="7"/>
      <c r="H318" s="7"/>
      <c r="I318" s="7"/>
      <c r="J318" s="7"/>
      <c r="K318" s="7"/>
      <c r="L318" s="7"/>
      <c r="M318" s="7"/>
      <c r="N318" s="7"/>
      <c r="O318" s="7"/>
      <c r="P318" s="7"/>
      <c r="Q318" s="7"/>
      <c r="R318" s="7"/>
      <c r="S318" s="7"/>
      <c r="T318" s="7"/>
      <c r="U318" s="7"/>
      <c r="V318" s="7"/>
      <c r="W318" s="7"/>
      <c r="X318" s="7"/>
      <c r="Y318" s="7"/>
    </row>
    <row r="319" spans="1:25" ht="15" x14ac:dyDescent="0.25">
      <c r="A319" s="1121"/>
      <c r="B319" s="1121"/>
      <c r="C319" s="1126"/>
      <c r="D319" s="1126"/>
      <c r="E319" s="452"/>
      <c r="F319" s="7"/>
      <c r="G319" s="7"/>
      <c r="H319" s="7"/>
      <c r="I319" s="7"/>
      <c r="J319" s="7"/>
      <c r="K319" s="7"/>
      <c r="L319" s="7"/>
      <c r="M319" s="7"/>
      <c r="N319" s="7"/>
      <c r="O319" s="7"/>
      <c r="P319" s="7"/>
      <c r="Q319" s="7"/>
      <c r="R319" s="7"/>
      <c r="S319" s="7"/>
      <c r="T319" s="7"/>
      <c r="U319" s="7"/>
      <c r="V319" s="7"/>
      <c r="W319" s="7"/>
      <c r="X319" s="7"/>
      <c r="Y319" s="7"/>
    </row>
    <row r="320" spans="1:25" ht="14.25" x14ac:dyDescent="0.2">
      <c r="A320" s="452"/>
      <c r="B320" s="452"/>
      <c r="C320" s="452"/>
      <c r="D320" s="452"/>
      <c r="E320" s="452"/>
      <c r="F320" s="7"/>
      <c r="G320" s="7"/>
      <c r="H320" s="7"/>
      <c r="I320" s="7"/>
      <c r="J320" s="7"/>
      <c r="K320" s="7"/>
      <c r="L320" s="7"/>
      <c r="M320" s="7"/>
      <c r="N320" s="7"/>
      <c r="O320" s="7"/>
      <c r="P320" s="7"/>
      <c r="Q320" s="7"/>
      <c r="R320" s="7"/>
      <c r="S320" s="7"/>
      <c r="T320" s="7"/>
      <c r="U320" s="7"/>
      <c r="V320" s="7"/>
      <c r="W320" s="7"/>
      <c r="X320" s="7"/>
      <c r="Y320" s="7"/>
    </row>
    <row r="321" spans="1:25" ht="14.25" x14ac:dyDescent="0.2">
      <c r="A321" s="1127"/>
      <c r="B321" s="1127"/>
      <c r="C321" s="1128"/>
      <c r="D321" s="1128"/>
      <c r="E321" s="452"/>
      <c r="F321" s="7"/>
      <c r="G321" s="7"/>
      <c r="H321" s="7"/>
      <c r="I321" s="7"/>
      <c r="J321" s="7"/>
      <c r="K321" s="7"/>
      <c r="L321" s="7"/>
      <c r="M321" s="7"/>
      <c r="N321" s="7"/>
      <c r="O321" s="7"/>
      <c r="P321" s="7"/>
      <c r="Q321" s="7"/>
      <c r="R321" s="7"/>
      <c r="S321" s="7"/>
      <c r="T321" s="7"/>
      <c r="U321" s="7"/>
      <c r="V321" s="7"/>
      <c r="W321" s="7"/>
      <c r="X321" s="7"/>
      <c r="Y321" s="7"/>
    </row>
    <row r="322" spans="1:25" ht="14.25" x14ac:dyDescent="0.2">
      <c r="A322" s="1127"/>
      <c r="B322" s="1127"/>
      <c r="C322" s="1128"/>
      <c r="D322" s="1128"/>
      <c r="E322" s="452"/>
      <c r="F322" s="7"/>
      <c r="G322" s="7"/>
      <c r="H322" s="7"/>
      <c r="I322" s="7"/>
      <c r="J322" s="7"/>
      <c r="K322" s="7"/>
      <c r="L322" s="7"/>
      <c r="M322" s="7"/>
      <c r="N322" s="7"/>
      <c r="O322" s="7"/>
      <c r="P322" s="7"/>
      <c r="Q322" s="7"/>
      <c r="R322" s="7"/>
      <c r="S322" s="7"/>
      <c r="T322" s="7"/>
      <c r="U322" s="7"/>
      <c r="V322" s="7"/>
      <c r="W322" s="7"/>
      <c r="X322" s="7"/>
      <c r="Y322" s="7"/>
    </row>
    <row r="323" spans="1:25" ht="15" x14ac:dyDescent="0.25">
      <c r="A323" s="449"/>
      <c r="B323" s="452"/>
      <c r="C323" s="453"/>
      <c r="D323" s="453"/>
      <c r="E323" s="452"/>
      <c r="F323" s="7"/>
      <c r="G323" s="7"/>
      <c r="H323" s="7"/>
      <c r="I323" s="7"/>
      <c r="J323" s="7"/>
      <c r="K323" s="7"/>
      <c r="L323" s="7"/>
      <c r="M323" s="7"/>
      <c r="N323" s="7"/>
      <c r="O323" s="7"/>
      <c r="P323" s="7"/>
      <c r="Q323" s="7"/>
      <c r="R323" s="7"/>
      <c r="S323" s="7"/>
      <c r="T323" s="7"/>
      <c r="U323" s="7"/>
      <c r="V323" s="7"/>
      <c r="W323" s="7"/>
      <c r="X323" s="7"/>
      <c r="Y323" s="7"/>
    </row>
    <row r="324" spans="1:25" ht="15" x14ac:dyDescent="0.25">
      <c r="A324" s="449"/>
      <c r="B324" s="452"/>
      <c r="C324" s="1128"/>
      <c r="D324" s="1128"/>
      <c r="E324" s="452"/>
      <c r="F324" s="7"/>
      <c r="G324" s="7"/>
      <c r="H324" s="7"/>
      <c r="I324" s="7"/>
      <c r="J324" s="7"/>
      <c r="K324" s="7"/>
      <c r="L324" s="7"/>
      <c r="M324" s="7"/>
      <c r="N324" s="7"/>
      <c r="O324" s="7"/>
      <c r="P324" s="7"/>
      <c r="Q324" s="7"/>
      <c r="R324" s="7"/>
      <c r="S324" s="7"/>
      <c r="T324" s="7"/>
      <c r="U324" s="7"/>
      <c r="V324" s="7"/>
      <c r="W324" s="7"/>
      <c r="X324" s="7"/>
      <c r="Y324" s="7"/>
    </row>
    <row r="325" spans="1:25" ht="14.25" x14ac:dyDescent="0.2">
      <c r="A325" s="452"/>
      <c r="B325" s="452"/>
      <c r="C325" s="452"/>
      <c r="D325" s="452"/>
      <c r="E325" s="452"/>
      <c r="F325" s="7"/>
      <c r="G325" s="7"/>
      <c r="H325" s="7"/>
      <c r="I325" s="7"/>
      <c r="J325" s="7"/>
      <c r="K325" s="7"/>
      <c r="L325" s="7"/>
      <c r="M325" s="7"/>
      <c r="N325" s="7"/>
      <c r="O325" s="7"/>
      <c r="P325" s="7"/>
      <c r="Q325" s="7"/>
      <c r="R325" s="7"/>
      <c r="S325" s="7"/>
      <c r="T325" s="7"/>
      <c r="U325" s="7"/>
      <c r="V325" s="7"/>
      <c r="W325" s="7"/>
      <c r="X325" s="7"/>
      <c r="Y325" s="7"/>
    </row>
    <row r="326" spans="1:25" ht="15" x14ac:dyDescent="0.25">
      <c r="A326" s="449"/>
      <c r="B326" s="450"/>
      <c r="C326" s="1128"/>
      <c r="D326" s="1128"/>
      <c r="E326" s="452"/>
      <c r="F326" s="7"/>
      <c r="G326" s="7"/>
      <c r="H326" s="7"/>
      <c r="I326" s="7"/>
      <c r="J326" s="7"/>
      <c r="K326" s="7"/>
      <c r="L326" s="7"/>
      <c r="M326" s="7"/>
      <c r="N326" s="7"/>
      <c r="O326" s="7"/>
      <c r="P326" s="7"/>
      <c r="Q326" s="7"/>
      <c r="R326" s="7"/>
      <c r="S326" s="7"/>
      <c r="T326" s="7"/>
      <c r="U326" s="7"/>
      <c r="V326" s="7"/>
      <c r="W326" s="7"/>
      <c r="X326" s="7"/>
      <c r="Y326" s="7"/>
    </row>
    <row r="327" spans="1:25" ht="14.25" x14ac:dyDescent="0.2">
      <c r="A327" s="452"/>
      <c r="B327" s="452"/>
      <c r="C327" s="452"/>
      <c r="D327" s="452"/>
      <c r="E327" s="452"/>
      <c r="F327" s="7"/>
      <c r="G327" s="7"/>
      <c r="H327" s="7"/>
      <c r="I327" s="7"/>
      <c r="J327" s="7"/>
      <c r="K327" s="7"/>
      <c r="L327" s="7"/>
      <c r="M327" s="7"/>
      <c r="N327" s="7"/>
      <c r="O327" s="7"/>
      <c r="P327" s="7"/>
      <c r="Q327" s="7"/>
      <c r="R327" s="7"/>
      <c r="S327" s="7"/>
      <c r="T327" s="7"/>
      <c r="U327" s="7"/>
      <c r="V327" s="7"/>
      <c r="W327" s="7"/>
      <c r="X327" s="7"/>
      <c r="Y327" s="7"/>
    </row>
    <row r="328" spans="1:25" ht="14.25" x14ac:dyDescent="0.2">
      <c r="A328" s="199"/>
      <c r="B328" s="1129"/>
      <c r="C328" s="1129"/>
      <c r="D328" s="454"/>
      <c r="E328" s="454"/>
      <c r="F328" s="7"/>
      <c r="G328" s="7"/>
      <c r="H328" s="7"/>
      <c r="I328" s="7"/>
      <c r="J328" s="7"/>
      <c r="K328" s="7"/>
      <c r="L328" s="7"/>
      <c r="M328" s="7"/>
      <c r="N328" s="7"/>
      <c r="O328" s="7"/>
      <c r="P328" s="7"/>
      <c r="Q328" s="7"/>
      <c r="R328" s="7"/>
      <c r="S328" s="7"/>
      <c r="T328" s="7"/>
      <c r="U328" s="7"/>
      <c r="V328" s="7"/>
      <c r="W328" s="7"/>
      <c r="X328" s="7"/>
      <c r="Y328" s="7"/>
    </row>
    <row r="329" spans="1:25" ht="14.25" x14ac:dyDescent="0.2">
      <c r="A329" s="199"/>
      <c r="B329" s="1128"/>
      <c r="C329" s="1128"/>
      <c r="D329" s="200"/>
      <c r="E329" s="453"/>
      <c r="F329" s="7"/>
      <c r="G329" s="7"/>
      <c r="H329" s="7"/>
      <c r="I329" s="7"/>
      <c r="J329" s="7"/>
      <c r="K329" s="7"/>
      <c r="L329" s="7"/>
      <c r="M329" s="7"/>
      <c r="N329" s="7"/>
      <c r="O329" s="7"/>
      <c r="P329" s="7"/>
      <c r="Q329" s="7"/>
      <c r="R329" s="7"/>
      <c r="S329" s="7"/>
      <c r="T329" s="7"/>
      <c r="U329" s="7"/>
      <c r="V329" s="7"/>
      <c r="W329" s="7"/>
      <c r="X329" s="7"/>
      <c r="Y329" s="7"/>
    </row>
    <row r="330" spans="1:25" ht="14.25" x14ac:dyDescent="0.2">
      <c r="A330" s="199"/>
      <c r="B330" s="1128"/>
      <c r="C330" s="1128"/>
      <c r="D330" s="200"/>
      <c r="E330" s="453"/>
      <c r="F330" s="7"/>
      <c r="G330" s="7"/>
      <c r="H330" s="7"/>
      <c r="I330" s="7"/>
      <c r="J330" s="7"/>
      <c r="K330" s="7"/>
      <c r="L330" s="7"/>
      <c r="M330" s="7"/>
      <c r="N330" s="7"/>
      <c r="O330" s="7"/>
      <c r="P330" s="7"/>
      <c r="Q330" s="7"/>
      <c r="R330" s="7"/>
      <c r="S330" s="7"/>
      <c r="T330" s="7"/>
      <c r="U330" s="7"/>
      <c r="V330" s="7"/>
      <c r="W330" s="7"/>
      <c r="X330" s="7"/>
      <c r="Y330" s="7"/>
    </row>
    <row r="331" spans="1:25" ht="14.25" x14ac:dyDescent="0.2">
      <c r="A331" s="199"/>
      <c r="B331" s="1128"/>
      <c r="C331" s="1128"/>
      <c r="D331" s="200"/>
      <c r="E331" s="453"/>
      <c r="F331" s="7"/>
      <c r="G331" s="7"/>
      <c r="H331" s="7"/>
      <c r="I331" s="7"/>
      <c r="J331" s="7"/>
      <c r="K331" s="7"/>
      <c r="L331" s="7"/>
      <c r="M331" s="7"/>
      <c r="N331" s="7"/>
      <c r="O331" s="7"/>
      <c r="P331" s="7"/>
      <c r="Q331" s="7"/>
      <c r="R331" s="7"/>
      <c r="S331" s="7"/>
      <c r="T331" s="7"/>
      <c r="U331" s="7"/>
      <c r="V331" s="7"/>
      <c r="W331" s="7"/>
      <c r="X331" s="7"/>
      <c r="Y331" s="7"/>
    </row>
    <row r="332" spans="1:25" ht="14.25" x14ac:dyDescent="0.2">
      <c r="A332" s="199"/>
      <c r="B332" s="1129"/>
      <c r="C332" s="1129"/>
      <c r="D332" s="453"/>
      <c r="E332" s="453"/>
      <c r="F332" s="7"/>
      <c r="G332" s="7"/>
      <c r="H332" s="7"/>
      <c r="I332" s="7"/>
      <c r="J332" s="7"/>
      <c r="K332" s="7"/>
      <c r="L332" s="7"/>
      <c r="M332" s="7"/>
      <c r="N332" s="7"/>
      <c r="O332" s="7"/>
      <c r="P332" s="7"/>
      <c r="Q332" s="7"/>
      <c r="R332" s="7"/>
      <c r="S332" s="7"/>
      <c r="T332" s="7"/>
      <c r="U332" s="7"/>
      <c r="V332" s="7"/>
      <c r="W332" s="7"/>
      <c r="X332" s="7"/>
      <c r="Y332" s="7"/>
    </row>
    <row r="333" spans="1:25" ht="14.25" x14ac:dyDescent="0.2">
      <c r="A333" s="199"/>
      <c r="B333" s="1128"/>
      <c r="C333" s="1128"/>
      <c r="D333" s="452"/>
      <c r="E333" s="452"/>
      <c r="F333" s="7"/>
      <c r="G333" s="7"/>
      <c r="H333" s="7"/>
      <c r="I333" s="7"/>
      <c r="J333" s="7"/>
      <c r="K333" s="7"/>
      <c r="L333" s="7"/>
      <c r="M333" s="7"/>
      <c r="N333" s="7"/>
      <c r="O333" s="7"/>
      <c r="P333" s="7"/>
      <c r="Q333" s="7"/>
      <c r="R333" s="7"/>
      <c r="S333" s="7"/>
      <c r="T333" s="7"/>
      <c r="U333" s="7"/>
      <c r="V333" s="7"/>
      <c r="W333" s="7"/>
      <c r="X333" s="7"/>
      <c r="Y333" s="7"/>
    </row>
    <row r="334" spans="1:25" ht="14.25" x14ac:dyDescent="0.2">
      <c r="A334" s="452"/>
      <c r="B334" s="452"/>
      <c r="C334" s="452"/>
      <c r="D334" s="201"/>
      <c r="E334" s="201"/>
      <c r="F334" s="7"/>
      <c r="G334" s="7"/>
      <c r="H334" s="7"/>
      <c r="I334" s="7"/>
      <c r="J334" s="7"/>
      <c r="K334" s="7"/>
      <c r="L334" s="7"/>
      <c r="M334" s="7"/>
      <c r="N334" s="7"/>
      <c r="O334" s="7"/>
      <c r="P334" s="7"/>
      <c r="Q334" s="7"/>
      <c r="R334" s="7"/>
      <c r="S334" s="7"/>
      <c r="T334" s="7"/>
      <c r="U334" s="7"/>
      <c r="V334" s="7"/>
      <c r="W334" s="7"/>
      <c r="X334" s="7"/>
      <c r="Y334" s="7"/>
    </row>
    <row r="335" spans="1:25" ht="14.25" x14ac:dyDescent="0.2">
      <c r="A335" s="1127"/>
      <c r="B335" s="1127"/>
      <c r="C335" s="1127"/>
      <c r="D335" s="200"/>
      <c r="E335" s="453"/>
      <c r="F335" s="7"/>
      <c r="G335" s="7"/>
      <c r="H335" s="7"/>
      <c r="I335" s="7"/>
      <c r="J335" s="7"/>
      <c r="K335" s="7"/>
      <c r="L335" s="7"/>
      <c r="M335" s="7"/>
      <c r="N335" s="7"/>
      <c r="O335" s="7"/>
      <c r="P335" s="7"/>
      <c r="Q335" s="7"/>
      <c r="R335" s="7"/>
      <c r="S335" s="7"/>
      <c r="T335" s="7"/>
      <c r="U335" s="7"/>
      <c r="V335" s="7"/>
      <c r="W335" s="7"/>
      <c r="X335" s="7"/>
      <c r="Y335" s="7"/>
    </row>
    <row r="336" spans="1:25" ht="14.25" x14ac:dyDescent="0.2">
      <c r="A336" s="452"/>
      <c r="B336" s="452"/>
      <c r="C336" s="452"/>
      <c r="D336" s="452"/>
      <c r="E336" s="452"/>
      <c r="F336" s="7"/>
      <c r="G336" s="7"/>
      <c r="H336" s="7"/>
      <c r="I336" s="7"/>
      <c r="J336" s="7"/>
      <c r="K336" s="7"/>
      <c r="L336" s="7"/>
      <c r="M336" s="7"/>
      <c r="N336" s="7"/>
      <c r="O336" s="7"/>
      <c r="P336" s="7"/>
      <c r="Q336" s="7"/>
      <c r="R336" s="7"/>
      <c r="S336" s="7"/>
      <c r="T336" s="7"/>
      <c r="U336" s="7"/>
      <c r="V336" s="7"/>
      <c r="W336" s="7"/>
      <c r="X336" s="7"/>
      <c r="Y336" s="7"/>
    </row>
    <row r="337" spans="1:25" ht="14.25" x14ac:dyDescent="0.2">
      <c r="A337" s="452"/>
      <c r="B337" s="1128"/>
      <c r="C337" s="1128"/>
      <c r="D337" s="452"/>
      <c r="E337" s="452"/>
      <c r="F337" s="7"/>
      <c r="G337" s="7"/>
      <c r="H337" s="7"/>
      <c r="I337" s="7"/>
      <c r="J337" s="7"/>
      <c r="K337" s="7"/>
      <c r="L337" s="7"/>
      <c r="M337" s="7"/>
      <c r="N337" s="7"/>
      <c r="O337" s="7"/>
      <c r="P337" s="7"/>
      <c r="Q337" s="7"/>
      <c r="R337" s="7"/>
      <c r="S337" s="7"/>
      <c r="T337" s="7"/>
      <c r="U337" s="7"/>
      <c r="V337" s="7"/>
      <c r="W337" s="7"/>
      <c r="X337" s="7"/>
      <c r="Y337" s="7"/>
    </row>
    <row r="338" spans="1:25" ht="14.25" x14ac:dyDescent="0.2">
      <c r="A338" s="452"/>
      <c r="B338" s="452"/>
      <c r="C338" s="452"/>
      <c r="D338" s="452"/>
      <c r="E338" s="452"/>
      <c r="F338" s="7"/>
      <c r="G338" s="7"/>
      <c r="H338" s="7"/>
      <c r="I338" s="7"/>
      <c r="J338" s="7"/>
      <c r="K338" s="7"/>
      <c r="L338" s="7"/>
      <c r="M338" s="7"/>
      <c r="N338" s="7"/>
      <c r="O338" s="7"/>
      <c r="P338" s="7"/>
      <c r="Q338" s="7"/>
      <c r="R338" s="7"/>
      <c r="S338" s="7"/>
      <c r="T338" s="7"/>
      <c r="U338" s="7"/>
      <c r="V338" s="7"/>
      <c r="W338" s="7"/>
      <c r="X338" s="7"/>
      <c r="Y338" s="7"/>
    </row>
    <row r="339" spans="1:25" ht="14.25" x14ac:dyDescent="0.2">
      <c r="A339" s="1127"/>
      <c r="B339" s="1127"/>
      <c r="C339" s="1127"/>
      <c r="D339" s="454"/>
      <c r="E339" s="453"/>
      <c r="F339" s="7"/>
      <c r="G339" s="7"/>
      <c r="H339" s="7"/>
      <c r="I339" s="7"/>
      <c r="J339" s="7"/>
      <c r="K339" s="7"/>
      <c r="L339" s="7"/>
      <c r="M339" s="7"/>
      <c r="N339" s="7"/>
      <c r="O339" s="7"/>
      <c r="P339" s="7"/>
      <c r="Q339" s="7"/>
      <c r="R339" s="7"/>
      <c r="S339" s="7"/>
      <c r="T339" s="7"/>
      <c r="U339" s="7"/>
      <c r="V339" s="7"/>
      <c r="W339" s="7"/>
      <c r="X339" s="7"/>
      <c r="Y339" s="7"/>
    </row>
    <row r="340" spans="1:25" ht="14.25" x14ac:dyDescent="0.2">
      <c r="A340" s="452"/>
      <c r="B340" s="452"/>
      <c r="C340" s="452"/>
      <c r="D340" s="452"/>
      <c r="E340" s="452"/>
      <c r="F340" s="7"/>
      <c r="G340" s="7"/>
      <c r="H340" s="7"/>
      <c r="I340" s="7"/>
      <c r="J340" s="7"/>
      <c r="K340" s="7"/>
      <c r="L340" s="7"/>
      <c r="M340" s="7"/>
      <c r="N340" s="7"/>
      <c r="O340" s="7"/>
      <c r="P340" s="7"/>
      <c r="Q340" s="7"/>
      <c r="R340" s="7"/>
      <c r="S340" s="7"/>
      <c r="T340" s="7"/>
      <c r="U340" s="7"/>
      <c r="V340" s="7"/>
      <c r="W340" s="7"/>
      <c r="X340" s="7"/>
      <c r="Y340" s="7"/>
    </row>
    <row r="341" spans="1:25" ht="15" x14ac:dyDescent="0.25">
      <c r="A341" s="1121"/>
      <c r="B341" s="1121"/>
      <c r="C341" s="1121"/>
      <c r="D341" s="454"/>
      <c r="E341" s="194"/>
      <c r="F341" s="7"/>
      <c r="G341" s="7"/>
      <c r="H341" s="7"/>
      <c r="I341" s="7"/>
      <c r="J341" s="7"/>
      <c r="K341" s="7"/>
      <c r="L341" s="7"/>
      <c r="M341" s="7"/>
      <c r="N341" s="7"/>
      <c r="O341" s="7"/>
      <c r="P341" s="7"/>
      <c r="Q341" s="7"/>
      <c r="R341" s="7"/>
      <c r="S341" s="7"/>
      <c r="T341" s="7"/>
      <c r="U341" s="7"/>
      <c r="V341" s="7"/>
      <c r="W341" s="7"/>
      <c r="X341" s="7"/>
      <c r="Y341" s="7"/>
    </row>
    <row r="342" spans="1:25" ht="14.25" x14ac:dyDescent="0.2">
      <c r="A342" s="452"/>
      <c r="B342" s="452"/>
      <c r="C342" s="452"/>
      <c r="D342" s="452"/>
      <c r="E342" s="452"/>
      <c r="F342" s="7"/>
      <c r="G342" s="7"/>
      <c r="H342" s="7"/>
      <c r="I342" s="7"/>
      <c r="J342" s="7"/>
      <c r="K342" s="7"/>
      <c r="L342" s="7"/>
      <c r="M342" s="7"/>
      <c r="N342" s="7"/>
      <c r="O342" s="7"/>
      <c r="P342" s="7"/>
      <c r="Q342" s="7"/>
      <c r="R342" s="7"/>
      <c r="S342" s="7"/>
      <c r="T342" s="7"/>
      <c r="U342" s="7"/>
      <c r="V342" s="7"/>
      <c r="W342" s="7"/>
      <c r="X342" s="7"/>
      <c r="Y342" s="7"/>
    </row>
    <row r="343" spans="1:25" ht="14.25" x14ac:dyDescent="0.2">
      <c r="A343" s="452"/>
      <c r="B343" s="452"/>
      <c r="C343" s="452"/>
      <c r="D343" s="452"/>
      <c r="E343" s="452"/>
      <c r="F343" s="7"/>
      <c r="G343" s="7"/>
      <c r="H343" s="7"/>
      <c r="I343" s="7"/>
      <c r="J343" s="7"/>
      <c r="K343" s="7"/>
      <c r="L343" s="7"/>
      <c r="M343" s="7"/>
      <c r="N343" s="7"/>
      <c r="O343" s="7"/>
      <c r="P343" s="7"/>
      <c r="Q343" s="7"/>
      <c r="R343" s="7"/>
      <c r="S343" s="7"/>
      <c r="T343" s="7"/>
      <c r="U343" s="7"/>
      <c r="V343" s="7"/>
      <c r="W343" s="7"/>
      <c r="X343" s="7"/>
      <c r="Y343" s="7"/>
    </row>
    <row r="344" spans="1:25" ht="14.25" x14ac:dyDescent="0.2">
      <c r="A344" s="452"/>
      <c r="B344" s="452"/>
      <c r="C344" s="452"/>
      <c r="D344" s="452"/>
      <c r="E344" s="452"/>
      <c r="F344" s="7"/>
      <c r="G344" s="7"/>
      <c r="H344" s="7"/>
      <c r="I344" s="7"/>
      <c r="J344" s="7"/>
      <c r="K344" s="7"/>
      <c r="L344" s="7"/>
      <c r="M344" s="7"/>
      <c r="N344" s="7"/>
      <c r="O344" s="7"/>
      <c r="P344" s="7"/>
      <c r="Q344" s="7"/>
      <c r="R344" s="7"/>
      <c r="S344" s="7"/>
      <c r="T344" s="7"/>
      <c r="U344" s="7"/>
      <c r="V344" s="7"/>
      <c r="W344" s="7"/>
      <c r="X344" s="7"/>
      <c r="Y344" s="7"/>
    </row>
    <row r="345" spans="1:25" ht="14.25" x14ac:dyDescent="0.2">
      <c r="A345" s="452"/>
      <c r="B345" s="452"/>
      <c r="C345" s="452"/>
      <c r="D345" s="452"/>
      <c r="E345" s="452"/>
      <c r="F345" s="7"/>
      <c r="G345" s="7"/>
      <c r="H345" s="7"/>
      <c r="I345" s="7"/>
      <c r="J345" s="7"/>
      <c r="K345" s="7"/>
      <c r="L345" s="7"/>
      <c r="M345" s="7"/>
      <c r="N345" s="7"/>
      <c r="O345" s="7"/>
      <c r="P345" s="7"/>
      <c r="Q345" s="7"/>
      <c r="R345" s="7"/>
      <c r="S345" s="7"/>
      <c r="T345" s="7"/>
      <c r="U345" s="7"/>
      <c r="V345" s="7"/>
      <c r="W345" s="7"/>
      <c r="X345" s="7"/>
      <c r="Y345" s="7"/>
    </row>
    <row r="346" spans="1:25" ht="14.25" x14ac:dyDescent="0.2">
      <c r="A346" s="452"/>
      <c r="B346" s="452"/>
      <c r="C346" s="452"/>
      <c r="D346" s="452"/>
      <c r="E346" s="452"/>
      <c r="F346" s="7"/>
      <c r="G346" s="7"/>
      <c r="H346" s="7"/>
      <c r="I346" s="7"/>
      <c r="J346" s="7"/>
      <c r="K346" s="7"/>
      <c r="L346" s="7"/>
      <c r="M346" s="7"/>
      <c r="N346" s="7"/>
      <c r="O346" s="7"/>
      <c r="P346" s="7"/>
      <c r="Q346" s="7"/>
      <c r="R346" s="7"/>
      <c r="S346" s="7"/>
      <c r="T346" s="7"/>
      <c r="U346" s="7"/>
      <c r="V346" s="7"/>
      <c r="W346" s="7"/>
      <c r="X346" s="7"/>
      <c r="Y346" s="7"/>
    </row>
    <row r="347" spans="1:25" ht="14.25" x14ac:dyDescent="0.2">
      <c r="A347" s="452"/>
      <c r="B347" s="452"/>
      <c r="C347" s="452"/>
      <c r="D347" s="452"/>
      <c r="E347" s="452"/>
      <c r="F347" s="7"/>
      <c r="G347" s="7"/>
      <c r="H347" s="7"/>
      <c r="I347" s="7"/>
      <c r="J347" s="7"/>
      <c r="K347" s="7"/>
      <c r="L347" s="7"/>
      <c r="M347" s="7"/>
      <c r="N347" s="7"/>
      <c r="O347" s="7"/>
      <c r="P347" s="7"/>
      <c r="Q347" s="7"/>
      <c r="R347" s="7"/>
      <c r="S347" s="7"/>
      <c r="T347" s="7"/>
      <c r="U347" s="7"/>
      <c r="V347" s="7"/>
      <c r="W347" s="7"/>
      <c r="X347" s="7"/>
      <c r="Y347" s="7"/>
    </row>
    <row r="348" spans="1:25" ht="14.25" x14ac:dyDescent="0.2">
      <c r="A348" s="202"/>
      <c r="B348" s="202"/>
      <c r="C348" s="202"/>
      <c r="D348" s="202"/>
      <c r="E348" s="202"/>
      <c r="F348" s="7"/>
      <c r="G348" s="7"/>
      <c r="H348" s="7"/>
      <c r="I348" s="7"/>
      <c r="J348" s="7"/>
      <c r="K348" s="7"/>
      <c r="L348" s="7"/>
      <c r="M348" s="7"/>
      <c r="N348" s="7"/>
      <c r="O348" s="7"/>
      <c r="P348" s="7"/>
      <c r="Q348" s="7"/>
      <c r="R348" s="7"/>
      <c r="S348" s="7"/>
      <c r="T348" s="7"/>
      <c r="U348" s="7"/>
      <c r="V348" s="7"/>
      <c r="W348" s="7"/>
      <c r="X348" s="7"/>
      <c r="Y348" s="7"/>
    </row>
    <row r="349" spans="1:25" ht="14.25" x14ac:dyDescent="0.2">
      <c r="A349" s="202"/>
      <c r="B349" s="202"/>
      <c r="C349" s="202"/>
      <c r="D349" s="202"/>
      <c r="E349" s="202"/>
      <c r="F349" s="7"/>
      <c r="G349" s="7"/>
      <c r="H349" s="7"/>
      <c r="I349" s="7"/>
      <c r="J349" s="7"/>
      <c r="K349" s="7"/>
      <c r="L349" s="7"/>
      <c r="M349" s="7"/>
      <c r="N349" s="7"/>
      <c r="O349" s="7"/>
      <c r="P349" s="7"/>
      <c r="Q349" s="7"/>
      <c r="R349" s="7"/>
      <c r="S349" s="7"/>
      <c r="T349" s="7"/>
      <c r="U349" s="7"/>
      <c r="V349" s="7"/>
      <c r="W349" s="7"/>
      <c r="X349" s="7"/>
      <c r="Y349" s="7"/>
    </row>
    <row r="350" spans="1:25" ht="14.25" x14ac:dyDescent="0.2">
      <c r="A350" s="202"/>
      <c r="B350" s="202"/>
      <c r="C350" s="202"/>
      <c r="D350" s="202"/>
      <c r="E350" s="202"/>
      <c r="F350" s="7"/>
      <c r="G350" s="7"/>
      <c r="H350" s="7"/>
      <c r="I350" s="7"/>
      <c r="J350" s="7"/>
      <c r="K350" s="7"/>
      <c r="L350" s="7"/>
      <c r="M350" s="7"/>
      <c r="N350" s="7"/>
      <c r="O350" s="7"/>
      <c r="P350" s="7"/>
      <c r="Q350" s="7"/>
      <c r="R350" s="7"/>
      <c r="S350" s="7"/>
      <c r="T350" s="7"/>
      <c r="U350" s="7"/>
      <c r="V350" s="7"/>
      <c r="W350" s="7"/>
      <c r="X350" s="7"/>
      <c r="Y350" s="7"/>
    </row>
    <row r="351" spans="1:25" ht="14.25" x14ac:dyDescent="0.2">
      <c r="A351" s="202"/>
      <c r="B351" s="202"/>
      <c r="C351" s="202"/>
      <c r="D351" s="202"/>
      <c r="E351" s="202"/>
      <c r="F351" s="7"/>
      <c r="G351" s="7"/>
      <c r="H351" s="7"/>
      <c r="I351" s="7"/>
      <c r="J351" s="7"/>
      <c r="K351" s="7"/>
      <c r="L351" s="7"/>
      <c r="M351" s="7"/>
      <c r="N351" s="7"/>
      <c r="O351" s="7"/>
      <c r="P351" s="7"/>
      <c r="Q351" s="7"/>
      <c r="R351" s="7"/>
      <c r="S351" s="7"/>
      <c r="T351" s="7"/>
      <c r="U351" s="7"/>
      <c r="V351" s="7"/>
      <c r="W351" s="7"/>
      <c r="X351" s="7"/>
      <c r="Y351" s="7"/>
    </row>
    <row r="352" spans="1:25" ht="15" x14ac:dyDescent="0.25">
      <c r="A352" s="1126"/>
      <c r="B352" s="1126"/>
      <c r="C352" s="1126"/>
      <c r="D352" s="1126"/>
      <c r="E352" s="452"/>
      <c r="F352" s="7"/>
      <c r="G352" s="7"/>
      <c r="H352" s="7"/>
      <c r="I352" s="7"/>
      <c r="J352" s="7"/>
      <c r="K352" s="7"/>
      <c r="L352" s="7"/>
      <c r="M352" s="7"/>
      <c r="N352" s="7"/>
      <c r="O352" s="7"/>
      <c r="P352" s="7"/>
      <c r="Q352" s="7"/>
      <c r="R352" s="7"/>
      <c r="S352" s="7"/>
      <c r="T352" s="7"/>
      <c r="U352" s="7"/>
      <c r="V352" s="7"/>
      <c r="W352" s="7"/>
      <c r="X352" s="7"/>
      <c r="Y352" s="7"/>
    </row>
    <row r="353" spans="1:25" ht="14.25" x14ac:dyDescent="0.2">
      <c r="A353" s="452"/>
      <c r="B353" s="452"/>
      <c r="C353" s="452"/>
      <c r="D353" s="452"/>
      <c r="E353" s="452"/>
      <c r="F353" s="7"/>
      <c r="G353" s="7"/>
      <c r="H353" s="7"/>
      <c r="I353" s="7"/>
      <c r="J353" s="7"/>
      <c r="K353" s="7"/>
      <c r="L353" s="7"/>
      <c r="M353" s="7"/>
      <c r="N353" s="7"/>
      <c r="O353" s="7"/>
      <c r="P353" s="7"/>
      <c r="Q353" s="7"/>
      <c r="R353" s="7"/>
      <c r="S353" s="7"/>
      <c r="T353" s="7"/>
      <c r="U353" s="7"/>
      <c r="V353" s="7"/>
      <c r="W353" s="7"/>
      <c r="X353" s="7"/>
      <c r="Y353" s="7"/>
    </row>
    <row r="354" spans="1:25" ht="14.25" x14ac:dyDescent="0.2">
      <c r="A354" s="452"/>
      <c r="B354" s="452"/>
      <c r="C354" s="452"/>
      <c r="D354" s="452"/>
      <c r="E354" s="452"/>
      <c r="F354" s="7"/>
      <c r="G354" s="7"/>
      <c r="H354" s="7"/>
      <c r="I354" s="7"/>
      <c r="J354" s="7"/>
      <c r="K354" s="7"/>
      <c r="L354" s="7"/>
      <c r="M354" s="7"/>
      <c r="N354" s="7"/>
      <c r="O354" s="7"/>
      <c r="P354" s="7"/>
      <c r="Q354" s="7"/>
      <c r="R354" s="7"/>
      <c r="S354" s="7"/>
      <c r="T354" s="7"/>
      <c r="U354" s="7"/>
      <c r="V354" s="7"/>
      <c r="W354" s="7"/>
      <c r="X354" s="7"/>
      <c r="Y354" s="7"/>
    </row>
    <row r="355" spans="1:25" ht="14.25" x14ac:dyDescent="0.2">
      <c r="A355" s="452"/>
      <c r="B355" s="452"/>
      <c r="C355" s="452"/>
      <c r="D355" s="452"/>
      <c r="E355" s="452"/>
      <c r="F355" s="7"/>
      <c r="G355" s="7"/>
      <c r="H355" s="7"/>
      <c r="I355" s="7"/>
      <c r="J355" s="7"/>
      <c r="K355" s="7"/>
      <c r="L355" s="7"/>
      <c r="M355" s="7"/>
      <c r="N355" s="7"/>
      <c r="O355" s="7"/>
      <c r="P355" s="7"/>
      <c r="Q355" s="7"/>
      <c r="R355" s="7"/>
      <c r="S355" s="7"/>
      <c r="T355" s="7"/>
      <c r="U355" s="7"/>
      <c r="V355" s="7"/>
      <c r="W355" s="7"/>
      <c r="X355" s="7"/>
      <c r="Y355" s="7"/>
    </row>
    <row r="356" spans="1:25" ht="14.25" x14ac:dyDescent="0.2">
      <c r="A356" s="452"/>
      <c r="B356" s="452"/>
      <c r="C356" s="452"/>
      <c r="D356" s="452"/>
      <c r="E356" s="452"/>
      <c r="F356" s="7"/>
      <c r="G356" s="7"/>
      <c r="H356" s="7"/>
      <c r="I356" s="7"/>
      <c r="J356" s="7"/>
      <c r="K356" s="7"/>
      <c r="L356" s="7"/>
      <c r="M356" s="7"/>
      <c r="N356" s="7"/>
      <c r="O356" s="7"/>
      <c r="P356" s="7"/>
      <c r="Q356" s="7"/>
      <c r="R356" s="7"/>
      <c r="S356" s="7"/>
      <c r="T356" s="7"/>
      <c r="U356" s="7"/>
      <c r="V356" s="7"/>
      <c r="W356" s="7"/>
      <c r="X356" s="7"/>
      <c r="Y356" s="7"/>
    </row>
    <row r="357" spans="1:25" ht="15" x14ac:dyDescent="0.25">
      <c r="A357" s="1121"/>
      <c r="B357" s="1121"/>
      <c r="C357" s="452"/>
      <c r="D357" s="452"/>
      <c r="E357" s="452"/>
      <c r="F357" s="7"/>
      <c r="G357" s="7"/>
      <c r="H357" s="7"/>
      <c r="I357" s="7"/>
      <c r="J357" s="7"/>
      <c r="K357" s="7"/>
      <c r="L357" s="7"/>
      <c r="M357" s="7"/>
      <c r="N357" s="7"/>
      <c r="O357" s="7"/>
      <c r="P357" s="7"/>
      <c r="Q357" s="7"/>
      <c r="R357" s="7"/>
      <c r="S357" s="7"/>
      <c r="T357" s="7"/>
      <c r="U357" s="7"/>
      <c r="V357" s="7"/>
      <c r="W357" s="7"/>
      <c r="X357" s="7"/>
      <c r="Y357" s="7"/>
    </row>
    <row r="358" spans="1:25" ht="15" x14ac:dyDescent="0.25">
      <c r="A358" s="452"/>
      <c r="B358" s="451"/>
      <c r="C358" s="452"/>
      <c r="D358" s="452"/>
      <c r="E358" s="452"/>
      <c r="F358" s="7"/>
      <c r="G358" s="7"/>
      <c r="H358" s="7"/>
      <c r="I358" s="7"/>
      <c r="J358" s="7"/>
      <c r="K358" s="7"/>
      <c r="L358" s="7"/>
      <c r="M358" s="7"/>
      <c r="N358" s="7"/>
      <c r="O358" s="7"/>
      <c r="P358" s="7"/>
      <c r="Q358" s="7"/>
      <c r="R358" s="7"/>
      <c r="S358" s="7"/>
      <c r="T358" s="7"/>
      <c r="U358" s="7"/>
      <c r="V358" s="7"/>
      <c r="W358" s="7"/>
      <c r="X358" s="7"/>
      <c r="Y358" s="7"/>
    </row>
    <row r="359" spans="1:25" ht="15" x14ac:dyDescent="0.25">
      <c r="A359" s="452"/>
      <c r="B359" s="455"/>
      <c r="C359" s="204"/>
      <c r="D359" s="204"/>
      <c r="E359" s="452"/>
      <c r="F359" s="7"/>
      <c r="G359" s="7"/>
      <c r="H359" s="7"/>
      <c r="I359" s="7"/>
      <c r="J359" s="7"/>
      <c r="K359" s="7"/>
      <c r="L359" s="7"/>
      <c r="M359" s="7"/>
      <c r="N359" s="7"/>
      <c r="O359" s="7"/>
      <c r="P359" s="7"/>
      <c r="Q359" s="7"/>
      <c r="R359" s="7"/>
      <c r="S359" s="7"/>
      <c r="T359" s="7"/>
      <c r="U359" s="7"/>
      <c r="V359" s="7"/>
      <c r="W359" s="7"/>
      <c r="X359" s="7"/>
      <c r="Y359" s="7"/>
    </row>
    <row r="360" spans="1:25" ht="14.25" x14ac:dyDescent="0.2">
      <c r="A360" s="452"/>
      <c r="B360" s="204"/>
      <c r="C360" s="204"/>
      <c r="D360" s="204"/>
      <c r="E360" s="452"/>
      <c r="F360" s="7"/>
      <c r="G360" s="7"/>
      <c r="H360" s="7"/>
      <c r="I360" s="7"/>
      <c r="J360" s="7"/>
      <c r="K360" s="7"/>
      <c r="L360" s="7"/>
      <c r="M360" s="7"/>
      <c r="N360" s="7"/>
      <c r="O360" s="7"/>
      <c r="P360" s="7"/>
      <c r="Q360" s="7"/>
      <c r="R360" s="7"/>
      <c r="S360" s="7"/>
      <c r="T360" s="7"/>
      <c r="U360" s="7"/>
      <c r="V360" s="7"/>
      <c r="W360" s="7"/>
      <c r="X360" s="7"/>
      <c r="Y360" s="7"/>
    </row>
    <row r="361" spans="1:25" ht="14.25" x14ac:dyDescent="0.2">
      <c r="A361" s="1121"/>
      <c r="B361" s="1131"/>
      <c r="C361" s="1131"/>
      <c r="D361" s="1131"/>
      <c r="E361" s="452"/>
      <c r="F361" s="7"/>
      <c r="G361" s="7"/>
      <c r="H361" s="7"/>
      <c r="I361" s="7"/>
      <c r="J361" s="7"/>
      <c r="K361" s="7"/>
      <c r="L361" s="7"/>
      <c r="M361" s="7"/>
      <c r="N361" s="7"/>
      <c r="O361" s="7"/>
      <c r="P361" s="7"/>
      <c r="Q361" s="7"/>
      <c r="R361" s="7"/>
      <c r="S361" s="7"/>
      <c r="T361" s="7"/>
      <c r="U361" s="7"/>
      <c r="V361" s="7"/>
      <c r="W361" s="7"/>
      <c r="X361" s="7"/>
      <c r="Y361" s="7"/>
    </row>
    <row r="362" spans="1:25" ht="14.25" x14ac:dyDescent="0.2">
      <c r="A362" s="1121"/>
      <c r="B362" s="1121"/>
      <c r="C362" s="1121"/>
      <c r="D362" s="1121"/>
      <c r="E362" s="452"/>
      <c r="F362" s="7"/>
      <c r="G362" s="7"/>
      <c r="H362" s="7"/>
      <c r="I362" s="7"/>
      <c r="J362" s="7"/>
      <c r="K362" s="7"/>
      <c r="L362" s="7"/>
      <c r="M362" s="7"/>
      <c r="N362" s="7"/>
      <c r="O362" s="7"/>
      <c r="P362" s="7"/>
      <c r="Q362" s="7"/>
      <c r="R362" s="7"/>
      <c r="S362" s="7"/>
      <c r="T362" s="7"/>
      <c r="U362" s="7"/>
      <c r="V362" s="7"/>
      <c r="W362" s="7"/>
      <c r="X362" s="7"/>
      <c r="Y362" s="7"/>
    </row>
    <row r="363" spans="1:25" ht="14.25" x14ac:dyDescent="0.2">
      <c r="A363" s="452"/>
      <c r="B363" s="454"/>
      <c r="C363" s="453"/>
      <c r="D363" s="453"/>
      <c r="E363" s="452"/>
      <c r="F363" s="7"/>
      <c r="G363" s="7"/>
      <c r="H363" s="7"/>
      <c r="I363" s="7"/>
      <c r="J363" s="7"/>
      <c r="K363" s="7"/>
      <c r="L363" s="7"/>
      <c r="M363" s="7"/>
      <c r="N363" s="7"/>
      <c r="O363" s="7"/>
      <c r="P363" s="7"/>
      <c r="Q363" s="7"/>
      <c r="R363" s="7"/>
      <c r="S363" s="7"/>
      <c r="T363" s="7"/>
      <c r="U363" s="7"/>
      <c r="V363" s="7"/>
      <c r="W363" s="7"/>
      <c r="X363" s="7"/>
      <c r="Y363" s="7"/>
    </row>
    <row r="364" spans="1:25" ht="14.25" x14ac:dyDescent="0.2">
      <c r="A364" s="452"/>
      <c r="B364" s="454"/>
      <c r="C364" s="453"/>
      <c r="D364" s="453"/>
      <c r="E364" s="452"/>
      <c r="F364" s="7"/>
      <c r="G364" s="7"/>
      <c r="H364" s="7"/>
      <c r="I364" s="7"/>
      <c r="J364" s="7"/>
      <c r="K364" s="7"/>
      <c r="L364" s="7"/>
      <c r="M364" s="7"/>
      <c r="N364" s="7"/>
      <c r="O364" s="7"/>
      <c r="P364" s="7"/>
      <c r="Q364" s="7"/>
      <c r="R364" s="7"/>
      <c r="S364" s="7"/>
      <c r="T364" s="7"/>
      <c r="U364" s="7"/>
      <c r="V364" s="7"/>
      <c r="W364" s="7"/>
      <c r="X364" s="7"/>
      <c r="Y364" s="7"/>
    </row>
    <row r="365" spans="1:25" ht="14.25" x14ac:dyDescent="0.2">
      <c r="A365" s="452"/>
      <c r="B365" s="454"/>
      <c r="C365" s="453"/>
      <c r="D365" s="453"/>
      <c r="E365" s="452"/>
      <c r="F365" s="7"/>
      <c r="G365" s="7"/>
      <c r="H365" s="7"/>
      <c r="I365" s="7"/>
      <c r="J365" s="7"/>
      <c r="K365" s="7"/>
      <c r="L365" s="7"/>
      <c r="M365" s="7"/>
      <c r="N365" s="7"/>
      <c r="O365" s="7"/>
      <c r="P365" s="7"/>
      <c r="Q365" s="7"/>
      <c r="R365" s="7"/>
      <c r="S365" s="7"/>
      <c r="T365" s="7"/>
      <c r="U365" s="7"/>
      <c r="V365" s="7"/>
      <c r="W365" s="7"/>
      <c r="X365" s="7"/>
      <c r="Y365" s="7"/>
    </row>
    <row r="366" spans="1:25" ht="14.25" x14ac:dyDescent="0.2">
      <c r="A366" s="452"/>
      <c r="B366" s="454"/>
      <c r="C366" s="453"/>
      <c r="D366" s="453"/>
      <c r="E366" s="452"/>
      <c r="F366" s="7"/>
      <c r="G366" s="7"/>
      <c r="H366" s="7"/>
      <c r="I366" s="7"/>
      <c r="J366" s="7"/>
      <c r="K366" s="7"/>
      <c r="L366" s="7"/>
      <c r="M366" s="7"/>
      <c r="N366" s="7"/>
      <c r="O366" s="7"/>
      <c r="P366" s="7"/>
      <c r="Q366" s="7"/>
      <c r="R366" s="7"/>
      <c r="S366" s="7"/>
      <c r="T366" s="7"/>
      <c r="U366" s="7"/>
      <c r="V366" s="7"/>
      <c r="W366" s="7"/>
      <c r="X366" s="7"/>
      <c r="Y366" s="7"/>
    </row>
    <row r="367" spans="1:25" ht="14.25" x14ac:dyDescent="0.2">
      <c r="A367" s="452"/>
      <c r="B367" s="454"/>
      <c r="C367" s="453"/>
      <c r="D367" s="453"/>
      <c r="E367" s="452"/>
      <c r="F367" s="7"/>
      <c r="G367" s="7"/>
      <c r="H367" s="7"/>
      <c r="I367" s="7"/>
      <c r="J367" s="7"/>
      <c r="K367" s="7"/>
      <c r="L367" s="7"/>
      <c r="M367" s="7"/>
      <c r="N367" s="7"/>
      <c r="O367" s="7"/>
      <c r="P367" s="7"/>
      <c r="Q367" s="7"/>
      <c r="R367" s="7"/>
      <c r="S367" s="7"/>
      <c r="T367" s="7"/>
      <c r="U367" s="7"/>
      <c r="V367" s="7"/>
      <c r="W367" s="7"/>
      <c r="X367" s="7"/>
      <c r="Y367" s="7"/>
    </row>
    <row r="368" spans="1:25" ht="14.25" x14ac:dyDescent="0.2">
      <c r="A368" s="452"/>
      <c r="B368" s="454"/>
      <c r="C368" s="453"/>
      <c r="D368" s="453"/>
      <c r="E368" s="452"/>
      <c r="F368" s="7"/>
      <c r="G368" s="7"/>
      <c r="H368" s="7"/>
      <c r="I368" s="7"/>
      <c r="J368" s="7"/>
      <c r="K368" s="7"/>
      <c r="L368" s="7"/>
      <c r="M368" s="7"/>
      <c r="N368" s="7"/>
      <c r="O368" s="7"/>
      <c r="P368" s="7"/>
      <c r="Q368" s="7"/>
      <c r="R368" s="7"/>
      <c r="S368" s="7"/>
      <c r="T368" s="7"/>
      <c r="U368" s="7"/>
      <c r="V368" s="7"/>
      <c r="W368" s="7"/>
      <c r="X368" s="7"/>
      <c r="Y368" s="7"/>
    </row>
    <row r="369" spans="1:25" ht="15" x14ac:dyDescent="0.25">
      <c r="A369" s="452"/>
      <c r="B369" s="449"/>
      <c r="C369" s="449"/>
      <c r="D369" s="453"/>
      <c r="E369" s="452"/>
      <c r="F369" s="7"/>
      <c r="G369" s="7"/>
      <c r="H369" s="7"/>
      <c r="I369" s="7"/>
      <c r="J369" s="7"/>
      <c r="K369" s="7"/>
      <c r="L369" s="7"/>
      <c r="M369" s="7"/>
      <c r="N369" s="7"/>
      <c r="O369" s="7"/>
      <c r="P369" s="7"/>
      <c r="Q369" s="7"/>
      <c r="R369" s="7"/>
      <c r="S369" s="7"/>
      <c r="T369" s="7"/>
      <c r="U369" s="7"/>
      <c r="V369" s="7"/>
      <c r="W369" s="7"/>
      <c r="X369" s="7"/>
      <c r="Y369" s="7"/>
    </row>
    <row r="370" spans="1:25" ht="15" x14ac:dyDescent="0.25">
      <c r="A370" s="1121"/>
      <c r="B370" s="1121"/>
      <c r="C370" s="1121"/>
      <c r="D370" s="194"/>
      <c r="E370" s="452"/>
      <c r="F370" s="7"/>
      <c r="G370" s="7"/>
      <c r="H370" s="7"/>
      <c r="I370" s="7"/>
      <c r="J370" s="7"/>
      <c r="K370" s="7"/>
      <c r="L370" s="7"/>
      <c r="M370" s="7"/>
      <c r="N370" s="7"/>
      <c r="O370" s="7"/>
      <c r="P370" s="7"/>
      <c r="Q370" s="7"/>
      <c r="R370" s="7"/>
      <c r="S370" s="7"/>
      <c r="T370" s="7"/>
      <c r="U370" s="7"/>
      <c r="V370" s="7"/>
      <c r="W370" s="7"/>
      <c r="X370" s="7"/>
      <c r="Y370" s="7"/>
    </row>
    <row r="371" spans="1:25" ht="14.25" x14ac:dyDescent="0.2">
      <c r="A371" s="1122"/>
      <c r="B371" s="1122"/>
      <c r="C371" s="1122"/>
      <c r="D371" s="1122"/>
      <c r="E371" s="452"/>
      <c r="F371" s="7"/>
      <c r="G371" s="7"/>
      <c r="H371" s="7"/>
      <c r="I371" s="7"/>
      <c r="J371" s="7"/>
      <c r="K371" s="7"/>
      <c r="L371" s="7"/>
      <c r="M371" s="7"/>
      <c r="N371" s="7"/>
      <c r="O371" s="7"/>
      <c r="P371" s="7"/>
      <c r="Q371" s="7"/>
      <c r="R371" s="7"/>
      <c r="S371" s="7"/>
      <c r="T371" s="7"/>
      <c r="U371" s="7"/>
      <c r="V371" s="7"/>
      <c r="W371" s="7"/>
      <c r="X371" s="7"/>
      <c r="Y371" s="7"/>
    </row>
    <row r="372" spans="1:25" ht="15" x14ac:dyDescent="0.25">
      <c r="A372" s="449"/>
      <c r="B372" s="450"/>
      <c r="C372" s="450"/>
      <c r="D372" s="194"/>
      <c r="E372" s="452"/>
      <c r="F372" s="7"/>
      <c r="G372" s="7"/>
      <c r="H372" s="7"/>
      <c r="I372" s="7"/>
      <c r="J372" s="7"/>
      <c r="K372" s="7"/>
      <c r="L372" s="7"/>
      <c r="M372" s="7"/>
      <c r="N372" s="7"/>
      <c r="O372" s="7"/>
      <c r="P372" s="7"/>
      <c r="Q372" s="7"/>
      <c r="R372" s="7"/>
      <c r="S372" s="7"/>
      <c r="T372" s="7"/>
      <c r="U372" s="7"/>
      <c r="V372" s="7"/>
      <c r="W372" s="7"/>
      <c r="X372" s="7"/>
      <c r="Y372" s="7"/>
    </row>
    <row r="373" spans="1:25" ht="14.25" x14ac:dyDescent="0.2">
      <c r="A373" s="452"/>
      <c r="B373" s="452"/>
      <c r="C373" s="452"/>
      <c r="D373" s="452"/>
      <c r="E373" s="452"/>
      <c r="F373" s="7"/>
      <c r="G373" s="7"/>
      <c r="H373" s="7"/>
      <c r="I373" s="7"/>
      <c r="J373" s="7"/>
      <c r="K373" s="7"/>
      <c r="L373" s="7"/>
      <c r="M373" s="7"/>
      <c r="N373" s="7"/>
      <c r="O373" s="7"/>
      <c r="P373" s="7"/>
      <c r="Q373" s="7"/>
      <c r="R373" s="7"/>
      <c r="S373" s="7"/>
      <c r="T373" s="7"/>
      <c r="U373" s="7"/>
      <c r="V373" s="7"/>
      <c r="W373" s="7"/>
      <c r="X373" s="7"/>
      <c r="Y373" s="7"/>
    </row>
    <row r="374" spans="1:25" ht="14.25" x14ac:dyDescent="0.2">
      <c r="A374" s="452"/>
      <c r="B374" s="452"/>
      <c r="C374" s="452"/>
      <c r="D374" s="452"/>
      <c r="E374" s="452"/>
      <c r="F374" s="7"/>
      <c r="G374" s="7"/>
      <c r="H374" s="7"/>
      <c r="I374" s="7"/>
      <c r="J374" s="7"/>
      <c r="K374" s="7"/>
      <c r="L374" s="7"/>
      <c r="M374" s="7"/>
      <c r="N374" s="7"/>
      <c r="O374" s="7"/>
      <c r="P374" s="7"/>
      <c r="Q374" s="7"/>
      <c r="R374" s="7"/>
      <c r="S374" s="7"/>
      <c r="T374" s="7"/>
      <c r="U374" s="7"/>
      <c r="V374" s="7"/>
      <c r="W374" s="7"/>
      <c r="X374" s="7"/>
      <c r="Y374" s="7"/>
    </row>
    <row r="375" spans="1:25" ht="15" x14ac:dyDescent="0.25">
      <c r="A375" s="449"/>
      <c r="B375" s="451"/>
      <c r="C375" s="451"/>
      <c r="D375" s="451"/>
      <c r="E375" s="452"/>
      <c r="F375" s="7"/>
      <c r="G375" s="7"/>
      <c r="H375" s="7"/>
      <c r="I375" s="7"/>
      <c r="J375" s="7"/>
      <c r="K375" s="7"/>
      <c r="L375" s="7"/>
      <c r="M375" s="7"/>
      <c r="N375" s="7"/>
      <c r="O375" s="7"/>
      <c r="P375" s="7"/>
      <c r="Q375" s="7"/>
      <c r="R375" s="7"/>
      <c r="S375" s="7"/>
      <c r="T375" s="7"/>
      <c r="U375" s="7"/>
      <c r="V375" s="7"/>
      <c r="W375" s="7"/>
      <c r="X375" s="7"/>
      <c r="Y375" s="7"/>
    </row>
    <row r="376" spans="1:25" ht="15" x14ac:dyDescent="0.2">
      <c r="A376" s="1123"/>
      <c r="B376" s="1124"/>
      <c r="C376" s="1125"/>
      <c r="D376" s="1125"/>
      <c r="E376" s="447"/>
      <c r="F376" s="7"/>
      <c r="G376" s="7"/>
      <c r="H376" s="7"/>
      <c r="I376" s="7"/>
      <c r="J376" s="7"/>
      <c r="K376" s="7"/>
      <c r="L376" s="7"/>
      <c r="M376" s="7"/>
      <c r="N376" s="7"/>
      <c r="O376" s="7"/>
      <c r="P376" s="7"/>
      <c r="Q376" s="7"/>
      <c r="R376" s="7"/>
      <c r="S376" s="7"/>
      <c r="T376" s="7"/>
      <c r="U376" s="7"/>
      <c r="V376" s="7"/>
      <c r="W376" s="7"/>
      <c r="X376" s="7"/>
      <c r="Y376" s="7"/>
    </row>
    <row r="377" spans="1:25" ht="15" x14ac:dyDescent="0.2">
      <c r="A377" s="1123"/>
      <c r="B377" s="1123"/>
      <c r="C377" s="1123"/>
      <c r="D377" s="1123"/>
      <c r="E377" s="447"/>
      <c r="F377" s="7"/>
      <c r="G377" s="7"/>
      <c r="H377" s="7"/>
      <c r="I377" s="7"/>
      <c r="J377" s="7"/>
      <c r="K377" s="7"/>
      <c r="L377" s="7"/>
      <c r="M377" s="7"/>
      <c r="N377" s="7"/>
      <c r="O377" s="7"/>
      <c r="P377" s="7"/>
      <c r="Q377" s="7"/>
      <c r="R377" s="7"/>
      <c r="S377" s="7"/>
      <c r="T377" s="7"/>
      <c r="U377" s="7"/>
      <c r="V377" s="7"/>
      <c r="W377" s="7"/>
      <c r="X377" s="7"/>
      <c r="Y377" s="7"/>
    </row>
    <row r="378" spans="1:25" ht="15" x14ac:dyDescent="0.25">
      <c r="A378" s="1121"/>
      <c r="B378" s="1121"/>
      <c r="C378" s="1121"/>
      <c r="D378" s="194"/>
      <c r="E378" s="452"/>
      <c r="F378" s="7"/>
      <c r="G378" s="7"/>
      <c r="H378" s="7"/>
      <c r="I378" s="7"/>
      <c r="J378" s="7"/>
      <c r="K378" s="7"/>
      <c r="L378" s="7"/>
      <c r="M378" s="7"/>
      <c r="N378" s="7"/>
      <c r="O378" s="7"/>
      <c r="P378" s="7"/>
      <c r="Q378" s="7"/>
      <c r="R378" s="7"/>
      <c r="S378" s="7"/>
      <c r="T378" s="7"/>
      <c r="U378" s="7"/>
      <c r="V378" s="7"/>
      <c r="W378" s="7"/>
      <c r="X378" s="7"/>
      <c r="Y378" s="7"/>
    </row>
    <row r="379" spans="1:25" ht="14.25" x14ac:dyDescent="0.2">
      <c r="A379" s="1122"/>
      <c r="B379" s="1122"/>
      <c r="C379" s="1122"/>
      <c r="D379" s="1122"/>
      <c r="E379" s="452"/>
      <c r="F379" s="7"/>
      <c r="G379" s="7"/>
      <c r="H379" s="7"/>
      <c r="I379" s="7"/>
      <c r="J379" s="7"/>
      <c r="K379" s="7"/>
      <c r="L379" s="7"/>
      <c r="M379" s="7"/>
      <c r="N379" s="7"/>
      <c r="O379" s="7"/>
      <c r="P379" s="7"/>
      <c r="Q379" s="7"/>
      <c r="R379" s="7"/>
      <c r="S379" s="7"/>
      <c r="T379" s="7"/>
      <c r="U379" s="7"/>
      <c r="V379" s="7"/>
      <c r="W379" s="7"/>
      <c r="X379" s="7"/>
      <c r="Y379" s="7"/>
    </row>
    <row r="380" spans="1:25" ht="15" x14ac:dyDescent="0.25">
      <c r="A380" s="1121"/>
      <c r="B380" s="1121"/>
      <c r="C380" s="1121"/>
      <c r="D380" s="194"/>
      <c r="E380" s="452"/>
      <c r="F380" s="7"/>
      <c r="G380" s="7"/>
      <c r="H380" s="7"/>
      <c r="I380" s="7"/>
      <c r="J380" s="7"/>
      <c r="K380" s="7"/>
      <c r="L380" s="7"/>
      <c r="M380" s="7"/>
      <c r="N380" s="7"/>
      <c r="O380" s="7"/>
      <c r="P380" s="7"/>
      <c r="Q380" s="7"/>
      <c r="R380" s="7"/>
      <c r="S380" s="7"/>
      <c r="T380" s="7"/>
      <c r="U380" s="7"/>
      <c r="V380" s="7"/>
      <c r="W380" s="7"/>
      <c r="X380" s="7"/>
      <c r="Y380" s="7"/>
    </row>
    <row r="381" spans="1:25" ht="14.25" x14ac:dyDescent="0.2">
      <c r="A381" s="452"/>
      <c r="B381" s="452"/>
      <c r="C381" s="452"/>
      <c r="D381" s="452"/>
      <c r="E381" s="452"/>
      <c r="F381" s="7"/>
      <c r="G381" s="7"/>
      <c r="H381" s="7"/>
      <c r="I381" s="7"/>
      <c r="J381" s="7"/>
      <c r="K381" s="7"/>
      <c r="L381" s="7"/>
      <c r="M381" s="7"/>
      <c r="N381" s="7"/>
      <c r="O381" s="7"/>
      <c r="P381" s="7"/>
      <c r="Q381" s="7"/>
      <c r="R381" s="7"/>
      <c r="S381" s="7"/>
      <c r="T381" s="7"/>
      <c r="U381" s="7"/>
      <c r="V381" s="7"/>
      <c r="W381" s="7"/>
      <c r="X381" s="7"/>
      <c r="Y381" s="7"/>
    </row>
    <row r="382" spans="1:25" ht="14.25" x14ac:dyDescent="0.2">
      <c r="A382" s="452"/>
      <c r="B382" s="452"/>
      <c r="C382" s="452"/>
      <c r="D382" s="452"/>
      <c r="E382" s="452"/>
      <c r="F382" s="7"/>
      <c r="G382" s="7"/>
      <c r="H382" s="7"/>
      <c r="I382" s="7"/>
      <c r="J382" s="7"/>
      <c r="K382" s="7"/>
      <c r="L382" s="7"/>
      <c r="M382" s="7"/>
      <c r="N382" s="7"/>
      <c r="O382" s="7"/>
      <c r="P382" s="7"/>
      <c r="Q382" s="7"/>
      <c r="R382" s="7"/>
      <c r="S382" s="7"/>
      <c r="T382" s="7"/>
      <c r="U382" s="7"/>
      <c r="V382" s="7"/>
      <c r="W382" s="7"/>
      <c r="X382" s="7"/>
      <c r="Y382" s="7"/>
    </row>
    <row r="383" spans="1:25" ht="15" x14ac:dyDescent="0.25">
      <c r="A383" s="1121"/>
      <c r="B383" s="1121"/>
      <c r="C383" s="1126"/>
      <c r="D383" s="1126"/>
      <c r="E383" s="452"/>
      <c r="F383" s="7"/>
      <c r="G383" s="7"/>
      <c r="H383" s="7"/>
      <c r="I383" s="7"/>
      <c r="J383" s="7"/>
      <c r="K383" s="7"/>
      <c r="L383" s="7"/>
      <c r="M383" s="7"/>
      <c r="N383" s="7"/>
      <c r="O383" s="7"/>
      <c r="P383" s="7"/>
      <c r="Q383" s="7"/>
      <c r="R383" s="7"/>
      <c r="S383" s="7"/>
      <c r="T383" s="7"/>
      <c r="U383" s="7"/>
      <c r="V383" s="7"/>
      <c r="W383" s="7"/>
      <c r="X383" s="7"/>
      <c r="Y383" s="7"/>
    </row>
    <row r="384" spans="1:25" ht="14.25" x14ac:dyDescent="0.2">
      <c r="A384" s="452"/>
      <c r="B384" s="452"/>
      <c r="C384" s="452"/>
      <c r="D384" s="452"/>
      <c r="E384" s="452"/>
      <c r="F384" s="7"/>
      <c r="G384" s="7"/>
      <c r="H384" s="7"/>
      <c r="I384" s="7"/>
      <c r="J384" s="7"/>
      <c r="K384" s="7"/>
      <c r="L384" s="7"/>
      <c r="M384" s="7"/>
      <c r="N384" s="7"/>
      <c r="O384" s="7"/>
      <c r="P384" s="7"/>
      <c r="Q384" s="7"/>
      <c r="R384" s="7"/>
      <c r="S384" s="7"/>
      <c r="T384" s="7"/>
      <c r="U384" s="7"/>
      <c r="V384" s="7"/>
      <c r="W384" s="7"/>
      <c r="X384" s="7"/>
      <c r="Y384" s="7"/>
    </row>
    <row r="385" spans="1:25" ht="14.25" x14ac:dyDescent="0.2">
      <c r="A385" s="1127"/>
      <c r="B385" s="1127"/>
      <c r="C385" s="1128"/>
      <c r="D385" s="1128"/>
      <c r="E385" s="452"/>
      <c r="F385" s="7"/>
      <c r="G385" s="7"/>
      <c r="H385" s="7"/>
      <c r="I385" s="7"/>
      <c r="J385" s="7"/>
      <c r="K385" s="7"/>
      <c r="L385" s="7"/>
      <c r="M385" s="7"/>
      <c r="N385" s="7"/>
      <c r="O385" s="7"/>
      <c r="P385" s="7"/>
      <c r="Q385" s="7"/>
      <c r="R385" s="7"/>
      <c r="S385" s="7"/>
      <c r="T385" s="7"/>
      <c r="U385" s="7"/>
      <c r="V385" s="7"/>
      <c r="W385" s="7"/>
      <c r="X385" s="7"/>
      <c r="Y385" s="7"/>
    </row>
    <row r="386" spans="1:25" ht="14.25" x14ac:dyDescent="0.2">
      <c r="A386" s="1127"/>
      <c r="B386" s="1127"/>
      <c r="C386" s="1128"/>
      <c r="D386" s="1128"/>
      <c r="E386" s="452"/>
      <c r="F386" s="7"/>
      <c r="G386" s="7"/>
      <c r="H386" s="7"/>
      <c r="I386" s="7"/>
      <c r="J386" s="7"/>
      <c r="K386" s="7"/>
      <c r="L386" s="7"/>
      <c r="M386" s="7"/>
      <c r="N386" s="7"/>
      <c r="O386" s="7"/>
      <c r="P386" s="7"/>
      <c r="Q386" s="7"/>
      <c r="R386" s="7"/>
      <c r="S386" s="7"/>
      <c r="T386" s="7"/>
      <c r="U386" s="7"/>
      <c r="V386" s="7"/>
      <c r="W386" s="7"/>
      <c r="X386" s="7"/>
      <c r="Y386" s="7"/>
    </row>
    <row r="387" spans="1:25" ht="14.25" x14ac:dyDescent="0.2">
      <c r="A387" s="452"/>
      <c r="B387" s="454"/>
      <c r="C387" s="1128"/>
      <c r="D387" s="1128"/>
      <c r="E387" s="452"/>
      <c r="F387" s="7"/>
      <c r="G387" s="7"/>
      <c r="H387" s="7"/>
      <c r="I387" s="7"/>
      <c r="J387" s="7"/>
      <c r="K387" s="7"/>
      <c r="L387" s="7"/>
      <c r="M387" s="7"/>
      <c r="N387" s="7"/>
      <c r="O387" s="7"/>
      <c r="P387" s="7"/>
      <c r="Q387" s="7"/>
      <c r="R387" s="7"/>
      <c r="S387" s="7"/>
      <c r="T387" s="7"/>
      <c r="U387" s="7"/>
      <c r="V387" s="7"/>
      <c r="W387" s="7"/>
      <c r="X387" s="7"/>
      <c r="Y387" s="7"/>
    </row>
    <row r="388" spans="1:25" ht="14.25" x14ac:dyDescent="0.2">
      <c r="A388" s="452"/>
      <c r="B388" s="454"/>
      <c r="C388" s="1128"/>
      <c r="D388" s="1128"/>
      <c r="E388" s="452"/>
      <c r="F388" s="7"/>
      <c r="G388" s="7"/>
      <c r="H388" s="7"/>
      <c r="I388" s="7"/>
      <c r="J388" s="7"/>
      <c r="K388" s="7"/>
      <c r="L388" s="7"/>
      <c r="M388" s="7"/>
      <c r="N388" s="7"/>
      <c r="O388" s="7"/>
      <c r="P388" s="7"/>
      <c r="Q388" s="7"/>
      <c r="R388" s="7"/>
      <c r="S388" s="7"/>
      <c r="T388" s="7"/>
      <c r="U388" s="7"/>
      <c r="V388" s="7"/>
      <c r="W388" s="7"/>
      <c r="X388" s="7"/>
      <c r="Y388" s="7"/>
    </row>
    <row r="389" spans="1:25" ht="14.25" x14ac:dyDescent="0.2">
      <c r="A389" s="1127"/>
      <c r="B389" s="1127"/>
      <c r="C389" s="1128"/>
      <c r="D389" s="1128"/>
      <c r="E389" s="452"/>
      <c r="F389" s="7"/>
      <c r="G389" s="7"/>
      <c r="H389" s="7"/>
      <c r="I389" s="7"/>
      <c r="J389" s="7"/>
      <c r="K389" s="7"/>
      <c r="L389" s="7"/>
      <c r="M389" s="7"/>
      <c r="N389" s="7"/>
      <c r="O389" s="7"/>
      <c r="P389" s="7"/>
      <c r="Q389" s="7"/>
      <c r="R389" s="7"/>
      <c r="S389" s="7"/>
      <c r="T389" s="7"/>
      <c r="U389" s="7"/>
      <c r="V389" s="7"/>
      <c r="W389" s="7"/>
      <c r="X389" s="7"/>
      <c r="Y389" s="7"/>
    </row>
    <row r="390" spans="1:25" ht="14.25" x14ac:dyDescent="0.2">
      <c r="A390" s="1127"/>
      <c r="B390" s="1127"/>
      <c r="C390" s="1128"/>
      <c r="D390" s="1128"/>
      <c r="E390" s="452"/>
      <c r="F390" s="7"/>
      <c r="G390" s="7"/>
      <c r="H390" s="7"/>
      <c r="I390" s="7"/>
      <c r="J390" s="7"/>
      <c r="K390" s="7"/>
      <c r="L390" s="7"/>
      <c r="M390" s="7"/>
      <c r="N390" s="7"/>
      <c r="O390" s="7"/>
      <c r="P390" s="7"/>
      <c r="Q390" s="7"/>
      <c r="R390" s="7"/>
      <c r="S390" s="7"/>
      <c r="T390" s="7"/>
      <c r="U390" s="7"/>
      <c r="V390" s="7"/>
      <c r="W390" s="7"/>
      <c r="X390" s="7"/>
      <c r="Y390" s="7"/>
    </row>
    <row r="391" spans="1:25" ht="14.25" x14ac:dyDescent="0.2">
      <c r="A391" s="1127"/>
      <c r="B391" s="1127"/>
      <c r="C391" s="1128"/>
      <c r="D391" s="1128"/>
      <c r="E391" s="452"/>
      <c r="F391" s="7"/>
      <c r="G391" s="7"/>
      <c r="H391" s="7"/>
      <c r="I391" s="7"/>
      <c r="J391" s="7"/>
      <c r="K391" s="7"/>
      <c r="L391" s="7"/>
      <c r="M391" s="7"/>
      <c r="N391" s="7"/>
      <c r="O391" s="7"/>
      <c r="P391" s="7"/>
      <c r="Q391" s="7"/>
      <c r="R391" s="7"/>
      <c r="S391" s="7"/>
      <c r="T391" s="7"/>
      <c r="U391" s="7"/>
      <c r="V391" s="7"/>
      <c r="W391" s="7"/>
      <c r="X391" s="7"/>
      <c r="Y391" s="7"/>
    </row>
    <row r="392" spans="1:25" ht="14.25" x14ac:dyDescent="0.2">
      <c r="A392" s="1127"/>
      <c r="B392" s="1127"/>
      <c r="C392" s="1128"/>
      <c r="D392" s="1128"/>
      <c r="E392" s="452"/>
      <c r="F392" s="7"/>
      <c r="G392" s="7"/>
      <c r="H392" s="7"/>
      <c r="I392" s="7"/>
      <c r="J392" s="7"/>
      <c r="K392" s="7"/>
      <c r="L392" s="7"/>
      <c r="M392" s="7"/>
      <c r="N392" s="7"/>
      <c r="O392" s="7"/>
      <c r="P392" s="7"/>
      <c r="Q392" s="7"/>
      <c r="R392" s="7"/>
      <c r="S392" s="7"/>
      <c r="T392" s="7"/>
      <c r="U392" s="7"/>
      <c r="V392" s="7"/>
      <c r="W392" s="7"/>
      <c r="X392" s="7"/>
      <c r="Y392" s="7"/>
    </row>
    <row r="393" spans="1:25" ht="14.25" x14ac:dyDescent="0.2">
      <c r="A393" s="1127"/>
      <c r="B393" s="1127"/>
      <c r="C393" s="1128"/>
      <c r="D393" s="1128"/>
      <c r="E393" s="452"/>
      <c r="F393" s="7"/>
      <c r="G393" s="7"/>
      <c r="H393" s="7"/>
      <c r="I393" s="7"/>
      <c r="J393" s="7"/>
      <c r="K393" s="7"/>
      <c r="L393" s="7"/>
      <c r="M393" s="7"/>
      <c r="N393" s="7"/>
      <c r="O393" s="7"/>
      <c r="P393" s="7"/>
      <c r="Q393" s="7"/>
      <c r="R393" s="7"/>
      <c r="S393" s="7"/>
      <c r="T393" s="7"/>
      <c r="U393" s="7"/>
      <c r="V393" s="7"/>
      <c r="W393" s="7"/>
      <c r="X393" s="7"/>
      <c r="Y393" s="7"/>
    </row>
    <row r="394" spans="1:25" ht="14.25" x14ac:dyDescent="0.2">
      <c r="A394" s="1127"/>
      <c r="B394" s="1127"/>
      <c r="C394" s="1127"/>
      <c r="D394" s="1127"/>
      <c r="E394" s="452"/>
      <c r="F394" s="7"/>
      <c r="G394" s="7"/>
      <c r="H394" s="7"/>
      <c r="I394" s="7"/>
      <c r="J394" s="7"/>
      <c r="K394" s="7"/>
      <c r="L394" s="7"/>
      <c r="M394" s="7"/>
      <c r="N394" s="7"/>
      <c r="O394" s="7"/>
      <c r="P394" s="7"/>
      <c r="Q394" s="7"/>
      <c r="R394" s="7"/>
      <c r="S394" s="7"/>
      <c r="T394" s="7"/>
      <c r="U394" s="7"/>
      <c r="V394" s="7"/>
      <c r="W394" s="7"/>
      <c r="X394" s="7"/>
      <c r="Y394" s="7"/>
    </row>
    <row r="395" spans="1:25" ht="14.25" x14ac:dyDescent="0.2">
      <c r="A395" s="1127"/>
      <c r="B395" s="1127"/>
      <c r="C395" s="1127"/>
      <c r="D395" s="1127"/>
      <c r="E395" s="452"/>
      <c r="F395" s="7"/>
      <c r="G395" s="7"/>
      <c r="H395" s="7"/>
      <c r="I395" s="7"/>
      <c r="J395" s="7"/>
      <c r="K395" s="7"/>
      <c r="L395" s="7"/>
      <c r="M395" s="7"/>
      <c r="N395" s="7"/>
      <c r="O395" s="7"/>
      <c r="P395" s="7"/>
      <c r="Q395" s="7"/>
      <c r="R395" s="7"/>
      <c r="S395" s="7"/>
      <c r="T395" s="7"/>
      <c r="U395" s="7"/>
      <c r="V395" s="7"/>
      <c r="W395" s="7"/>
      <c r="X395" s="7"/>
      <c r="Y395" s="7"/>
    </row>
    <row r="396" spans="1:25" ht="14.25" x14ac:dyDescent="0.2">
      <c r="A396" s="1127"/>
      <c r="B396" s="1127"/>
      <c r="C396" s="1127"/>
      <c r="D396" s="1127"/>
      <c r="E396" s="452"/>
      <c r="F396" s="7"/>
      <c r="G396" s="7"/>
      <c r="H396" s="7"/>
      <c r="I396" s="7"/>
      <c r="J396" s="7"/>
      <c r="K396" s="7"/>
      <c r="L396" s="7"/>
      <c r="M396" s="7"/>
      <c r="N396" s="7"/>
      <c r="O396" s="7"/>
      <c r="P396" s="7"/>
      <c r="Q396" s="7"/>
      <c r="R396" s="7"/>
      <c r="S396" s="7"/>
      <c r="T396" s="7"/>
      <c r="U396" s="7"/>
      <c r="V396" s="7"/>
      <c r="W396" s="7"/>
      <c r="X396" s="7"/>
      <c r="Y396" s="7"/>
    </row>
    <row r="397" spans="1:25" ht="14.25" x14ac:dyDescent="0.2">
      <c r="A397" s="1127"/>
      <c r="B397" s="1127"/>
      <c r="C397" s="1127"/>
      <c r="D397" s="1127"/>
      <c r="E397" s="452"/>
      <c r="F397" s="7"/>
      <c r="G397" s="7"/>
      <c r="H397" s="7"/>
      <c r="I397" s="7"/>
      <c r="J397" s="7"/>
      <c r="K397" s="7"/>
      <c r="L397" s="7"/>
      <c r="M397" s="7"/>
      <c r="N397" s="7"/>
      <c r="O397" s="7"/>
      <c r="P397" s="7"/>
      <c r="Q397" s="7"/>
      <c r="R397" s="7"/>
      <c r="S397" s="7"/>
      <c r="T397" s="7"/>
      <c r="U397" s="7"/>
      <c r="V397" s="7"/>
      <c r="W397" s="7"/>
      <c r="X397" s="7"/>
      <c r="Y397" s="7"/>
    </row>
    <row r="398" spans="1:25" ht="14.25" x14ac:dyDescent="0.2">
      <c r="A398" s="1127"/>
      <c r="B398" s="1127"/>
      <c r="C398" s="1127"/>
      <c r="D398" s="1127"/>
      <c r="E398" s="452"/>
      <c r="F398" s="7"/>
      <c r="G398" s="7"/>
      <c r="H398" s="7"/>
      <c r="I398" s="7"/>
      <c r="J398" s="7"/>
      <c r="K398" s="7"/>
      <c r="L398" s="7"/>
      <c r="M398" s="7"/>
      <c r="N398" s="7"/>
      <c r="O398" s="7"/>
      <c r="P398" s="7"/>
      <c r="Q398" s="7"/>
      <c r="R398" s="7"/>
      <c r="S398" s="7"/>
      <c r="T398" s="7"/>
      <c r="U398" s="7"/>
      <c r="V398" s="7"/>
      <c r="W398" s="7"/>
      <c r="X398" s="7"/>
      <c r="Y398" s="7"/>
    </row>
    <row r="399" spans="1:25" ht="15" x14ac:dyDescent="0.25">
      <c r="A399" s="449"/>
      <c r="B399" s="449"/>
      <c r="C399" s="1129"/>
      <c r="D399" s="1129"/>
      <c r="E399" s="452"/>
      <c r="F399" s="7"/>
      <c r="G399" s="7"/>
      <c r="H399" s="7"/>
      <c r="I399" s="7"/>
      <c r="J399" s="7"/>
      <c r="K399" s="7"/>
      <c r="L399" s="7"/>
      <c r="M399" s="7"/>
      <c r="N399" s="7"/>
      <c r="O399" s="7"/>
      <c r="P399" s="7"/>
      <c r="Q399" s="7"/>
      <c r="R399" s="7"/>
      <c r="S399" s="7"/>
      <c r="T399" s="7"/>
      <c r="U399" s="7"/>
      <c r="V399" s="7"/>
      <c r="W399" s="7"/>
      <c r="X399" s="7"/>
      <c r="Y399" s="7"/>
    </row>
    <row r="400" spans="1:25" ht="15" x14ac:dyDescent="0.25">
      <c r="A400" s="1121"/>
      <c r="B400" s="1121"/>
      <c r="C400" s="1128"/>
      <c r="D400" s="1128"/>
      <c r="E400" s="452"/>
      <c r="F400" s="7"/>
      <c r="G400" s="7"/>
      <c r="H400" s="7"/>
      <c r="I400" s="7"/>
      <c r="J400" s="7"/>
      <c r="K400" s="7"/>
      <c r="L400" s="7"/>
      <c r="M400" s="7"/>
      <c r="N400" s="7"/>
      <c r="O400" s="7"/>
      <c r="P400" s="7"/>
      <c r="Q400" s="7"/>
      <c r="R400" s="7"/>
      <c r="S400" s="7"/>
      <c r="T400" s="7"/>
      <c r="U400" s="7"/>
      <c r="V400" s="7"/>
      <c r="W400" s="7"/>
      <c r="X400" s="7"/>
      <c r="Y400" s="7"/>
    </row>
    <row r="401" spans="1:25" ht="14.25" x14ac:dyDescent="0.2">
      <c r="A401" s="452"/>
      <c r="B401" s="452"/>
      <c r="C401" s="454"/>
      <c r="D401" s="454"/>
      <c r="E401" s="452"/>
      <c r="F401" s="7"/>
      <c r="G401" s="7"/>
      <c r="H401" s="7"/>
      <c r="I401" s="7"/>
      <c r="J401" s="7"/>
      <c r="K401" s="7"/>
      <c r="L401" s="7"/>
      <c r="M401" s="7"/>
      <c r="N401" s="7"/>
      <c r="O401" s="7"/>
      <c r="P401" s="7"/>
      <c r="Q401" s="7"/>
      <c r="R401" s="7"/>
      <c r="S401" s="7"/>
      <c r="T401" s="7"/>
      <c r="U401" s="7"/>
      <c r="V401" s="7"/>
      <c r="W401" s="7"/>
      <c r="X401" s="7"/>
      <c r="Y401" s="7"/>
    </row>
    <row r="402" spans="1:25" ht="15" x14ac:dyDescent="0.25">
      <c r="A402" s="1130"/>
      <c r="B402" s="1130"/>
      <c r="C402" s="1126"/>
      <c r="D402" s="1126"/>
      <c r="E402" s="452"/>
      <c r="F402" s="7"/>
      <c r="G402" s="7"/>
      <c r="H402" s="7"/>
      <c r="I402" s="7"/>
      <c r="J402" s="7"/>
      <c r="K402" s="7"/>
      <c r="L402" s="7"/>
      <c r="M402" s="7"/>
      <c r="N402" s="7"/>
      <c r="O402" s="7"/>
      <c r="P402" s="7"/>
      <c r="Q402" s="7"/>
      <c r="R402" s="7"/>
      <c r="S402" s="7"/>
      <c r="T402" s="7"/>
      <c r="U402" s="7"/>
      <c r="V402" s="7"/>
      <c r="W402" s="7"/>
      <c r="X402" s="7"/>
      <c r="Y402" s="7"/>
    </row>
    <row r="403" spans="1:25" ht="14.25" x14ac:dyDescent="0.2">
      <c r="A403" s="452"/>
      <c r="B403" s="452"/>
      <c r="C403" s="454"/>
      <c r="D403" s="454"/>
      <c r="E403" s="452"/>
      <c r="F403" s="7"/>
      <c r="G403" s="7"/>
      <c r="H403" s="7"/>
      <c r="I403" s="7"/>
      <c r="J403" s="7"/>
      <c r="K403" s="7"/>
      <c r="L403" s="7"/>
      <c r="M403" s="7"/>
      <c r="N403" s="7"/>
      <c r="O403" s="7"/>
      <c r="P403" s="7"/>
      <c r="Q403" s="7"/>
      <c r="R403" s="7"/>
      <c r="S403" s="7"/>
      <c r="T403" s="7"/>
      <c r="U403" s="7"/>
      <c r="V403" s="7"/>
      <c r="W403" s="7"/>
      <c r="X403" s="7"/>
      <c r="Y403" s="7"/>
    </row>
    <row r="404" spans="1:25" ht="15" x14ac:dyDescent="0.25">
      <c r="A404" s="1121"/>
      <c r="B404" s="1121"/>
      <c r="C404" s="1128"/>
      <c r="D404" s="1128"/>
      <c r="E404" s="452"/>
      <c r="F404" s="7"/>
      <c r="G404" s="7"/>
      <c r="H404" s="7"/>
      <c r="I404" s="7"/>
      <c r="J404" s="7"/>
      <c r="K404" s="7"/>
      <c r="L404" s="7"/>
      <c r="M404" s="7"/>
      <c r="N404" s="7"/>
      <c r="O404" s="7"/>
      <c r="P404" s="7"/>
      <c r="Q404" s="7"/>
      <c r="R404" s="7"/>
      <c r="S404" s="7"/>
      <c r="T404" s="7"/>
      <c r="U404" s="7"/>
      <c r="V404" s="7"/>
      <c r="W404" s="7"/>
      <c r="X404" s="7"/>
      <c r="Y404" s="7"/>
    </row>
    <row r="405" spans="1:25" ht="15" x14ac:dyDescent="0.25">
      <c r="A405" s="449"/>
      <c r="B405" s="452"/>
      <c r="C405" s="198"/>
      <c r="D405" s="198"/>
      <c r="E405" s="452"/>
      <c r="F405" s="7"/>
      <c r="G405" s="7"/>
      <c r="H405" s="7"/>
      <c r="I405" s="7"/>
      <c r="J405" s="7"/>
      <c r="K405" s="7"/>
      <c r="L405" s="7"/>
      <c r="M405" s="7"/>
      <c r="N405" s="7"/>
      <c r="O405" s="7"/>
      <c r="P405" s="7"/>
      <c r="Q405" s="7"/>
      <c r="R405" s="7"/>
      <c r="S405" s="7"/>
      <c r="T405" s="7"/>
      <c r="U405" s="7"/>
      <c r="V405" s="7"/>
      <c r="W405" s="7"/>
      <c r="X405" s="7"/>
      <c r="Y405" s="7"/>
    </row>
    <row r="406" spans="1:25" ht="15" x14ac:dyDescent="0.25">
      <c r="A406" s="1121"/>
      <c r="B406" s="1121"/>
      <c r="C406" s="1128"/>
      <c r="D406" s="1128"/>
      <c r="E406" s="452"/>
      <c r="F406" s="7"/>
      <c r="G406" s="7"/>
      <c r="H406" s="7"/>
      <c r="I406" s="7"/>
      <c r="J406" s="7"/>
      <c r="K406" s="7"/>
      <c r="L406" s="7"/>
      <c r="M406" s="7"/>
      <c r="N406" s="7"/>
      <c r="O406" s="7"/>
      <c r="P406" s="7"/>
      <c r="Q406" s="7"/>
      <c r="R406" s="7"/>
      <c r="S406" s="7"/>
      <c r="T406" s="7"/>
      <c r="U406" s="7"/>
      <c r="V406" s="7"/>
      <c r="W406" s="7"/>
      <c r="X406" s="7"/>
      <c r="Y406" s="7"/>
    </row>
    <row r="407" spans="1:25" ht="14.25" x14ac:dyDescent="0.2">
      <c r="A407" s="452"/>
      <c r="B407" s="198"/>
      <c r="C407" s="452"/>
      <c r="D407" s="198"/>
      <c r="E407" s="198"/>
      <c r="F407" s="7"/>
      <c r="G407" s="7"/>
      <c r="H407" s="7"/>
      <c r="I407" s="7"/>
      <c r="J407" s="7"/>
      <c r="K407" s="7"/>
      <c r="L407" s="7"/>
      <c r="M407" s="7"/>
      <c r="N407" s="7"/>
      <c r="O407" s="7"/>
      <c r="P407" s="7"/>
      <c r="Q407" s="7"/>
      <c r="R407" s="7"/>
      <c r="S407" s="7"/>
      <c r="T407" s="7"/>
      <c r="U407" s="7"/>
      <c r="V407" s="7"/>
      <c r="W407" s="7"/>
      <c r="X407" s="7"/>
      <c r="Y407" s="7"/>
    </row>
    <row r="408" spans="1:25" ht="15" x14ac:dyDescent="0.25">
      <c r="A408" s="1121"/>
      <c r="B408" s="1121"/>
      <c r="C408" s="1126"/>
      <c r="D408" s="1126"/>
      <c r="E408" s="452"/>
      <c r="F408" s="7"/>
      <c r="G408" s="7"/>
      <c r="H408" s="7"/>
      <c r="I408" s="7"/>
      <c r="J408" s="7"/>
      <c r="K408" s="7"/>
      <c r="L408" s="7"/>
      <c r="M408" s="7"/>
      <c r="N408" s="7"/>
      <c r="O408" s="7"/>
      <c r="P408" s="7"/>
      <c r="Q408" s="7"/>
      <c r="R408" s="7"/>
      <c r="S408" s="7"/>
      <c r="T408" s="7"/>
      <c r="U408" s="7"/>
      <c r="V408" s="7"/>
      <c r="W408" s="7"/>
      <c r="X408" s="7"/>
      <c r="Y408" s="7"/>
    </row>
    <row r="409" spans="1:25" ht="14.25" x14ac:dyDescent="0.2">
      <c r="A409" s="452"/>
      <c r="B409" s="452"/>
      <c r="C409" s="452"/>
      <c r="D409" s="452"/>
      <c r="E409" s="452"/>
      <c r="F409" s="7"/>
      <c r="G409" s="7"/>
      <c r="H409" s="7"/>
      <c r="I409" s="7"/>
      <c r="J409" s="7"/>
      <c r="K409" s="7"/>
      <c r="L409" s="7"/>
      <c r="M409" s="7"/>
      <c r="N409" s="7"/>
      <c r="O409" s="7"/>
      <c r="P409" s="7"/>
      <c r="Q409" s="7"/>
      <c r="R409" s="7"/>
      <c r="S409" s="7"/>
      <c r="T409" s="7"/>
      <c r="U409" s="7"/>
      <c r="V409" s="7"/>
      <c r="W409" s="7"/>
      <c r="X409" s="7"/>
      <c r="Y409" s="7"/>
    </row>
    <row r="410" spans="1:25" ht="14.25" x14ac:dyDescent="0.2">
      <c r="A410" s="1127"/>
      <c r="B410" s="1127"/>
      <c r="C410" s="1128"/>
      <c r="D410" s="1128"/>
      <c r="E410" s="452"/>
      <c r="F410" s="7"/>
      <c r="G410" s="7"/>
      <c r="H410" s="7"/>
      <c r="I410" s="7"/>
      <c r="J410" s="7"/>
      <c r="K410" s="7"/>
      <c r="L410" s="7"/>
      <c r="M410" s="7"/>
      <c r="N410" s="7"/>
      <c r="O410" s="7"/>
      <c r="P410" s="7"/>
      <c r="Q410" s="7"/>
      <c r="R410" s="7"/>
      <c r="S410" s="7"/>
      <c r="T410" s="7"/>
      <c r="U410" s="7"/>
      <c r="V410" s="7"/>
      <c r="W410" s="7"/>
      <c r="X410" s="7"/>
      <c r="Y410" s="7"/>
    </row>
    <row r="411" spans="1:25" ht="14.25" x14ac:dyDescent="0.2">
      <c r="A411" s="1127"/>
      <c r="B411" s="1127"/>
      <c r="C411" s="1128"/>
      <c r="D411" s="1128"/>
      <c r="E411" s="452"/>
      <c r="F411" s="7"/>
      <c r="G411" s="7"/>
      <c r="H411" s="7"/>
      <c r="I411" s="7"/>
      <c r="J411" s="7"/>
      <c r="K411" s="7"/>
      <c r="L411" s="7"/>
      <c r="M411" s="7"/>
      <c r="N411" s="7"/>
      <c r="O411" s="7"/>
      <c r="P411" s="7"/>
      <c r="Q411" s="7"/>
      <c r="R411" s="7"/>
      <c r="S411" s="7"/>
      <c r="T411" s="7"/>
      <c r="U411" s="7"/>
      <c r="V411" s="7"/>
      <c r="W411" s="7"/>
      <c r="X411" s="7"/>
      <c r="Y411" s="7"/>
    </row>
    <row r="412" spans="1:25" ht="15" x14ac:dyDescent="0.25">
      <c r="A412" s="449"/>
      <c r="B412" s="452"/>
      <c r="C412" s="453"/>
      <c r="D412" s="453"/>
      <c r="E412" s="452"/>
      <c r="F412" s="7"/>
      <c r="G412" s="7"/>
      <c r="H412" s="7"/>
      <c r="I412" s="7"/>
      <c r="J412" s="7"/>
      <c r="K412" s="7"/>
      <c r="L412" s="7"/>
      <c r="M412" s="7"/>
      <c r="N412" s="7"/>
      <c r="O412" s="7"/>
      <c r="P412" s="7"/>
      <c r="Q412" s="7"/>
      <c r="R412" s="7"/>
      <c r="S412" s="7"/>
      <c r="T412" s="7"/>
      <c r="U412" s="7"/>
      <c r="V412" s="7"/>
      <c r="W412" s="7"/>
      <c r="X412" s="7"/>
      <c r="Y412" s="7"/>
    </row>
    <row r="413" spans="1:25" ht="15" x14ac:dyDescent="0.25">
      <c r="A413" s="449"/>
      <c r="B413" s="452"/>
      <c r="C413" s="1128"/>
      <c r="D413" s="1128"/>
      <c r="E413" s="452"/>
      <c r="F413" s="7"/>
      <c r="G413" s="7"/>
      <c r="H413" s="7"/>
      <c r="I413" s="7"/>
      <c r="J413" s="7"/>
      <c r="K413" s="7"/>
      <c r="L413" s="7"/>
      <c r="M413" s="7"/>
      <c r="N413" s="7"/>
      <c r="O413" s="7"/>
      <c r="P413" s="7"/>
      <c r="Q413" s="7"/>
      <c r="R413" s="7"/>
      <c r="S413" s="7"/>
      <c r="T413" s="7"/>
      <c r="U413" s="7"/>
      <c r="V413" s="7"/>
      <c r="W413" s="7"/>
      <c r="X413" s="7"/>
      <c r="Y413" s="7"/>
    </row>
    <row r="414" spans="1:25" ht="14.25" x14ac:dyDescent="0.2">
      <c r="A414" s="452"/>
      <c r="B414" s="452"/>
      <c r="C414" s="452"/>
      <c r="D414" s="452"/>
      <c r="E414" s="452"/>
      <c r="F414" s="7"/>
      <c r="G414" s="7"/>
      <c r="H414" s="7"/>
      <c r="I414" s="7"/>
      <c r="J414" s="7"/>
      <c r="K414" s="7"/>
      <c r="L414" s="7"/>
      <c r="M414" s="7"/>
      <c r="N414" s="7"/>
      <c r="O414" s="7"/>
      <c r="P414" s="7"/>
      <c r="Q414" s="7"/>
      <c r="R414" s="7"/>
      <c r="S414" s="7"/>
      <c r="T414" s="7"/>
      <c r="U414" s="7"/>
      <c r="V414" s="7"/>
      <c r="W414" s="7"/>
      <c r="X414" s="7"/>
      <c r="Y414" s="7"/>
    </row>
    <row r="415" spans="1:25" ht="15" x14ac:dyDescent="0.25">
      <c r="A415" s="449"/>
      <c r="B415" s="450"/>
      <c r="C415" s="1128"/>
      <c r="D415" s="1128"/>
      <c r="E415" s="452"/>
      <c r="F415" s="7"/>
      <c r="G415" s="7"/>
      <c r="H415" s="7"/>
      <c r="I415" s="7"/>
      <c r="J415" s="7"/>
      <c r="K415" s="7"/>
      <c r="L415" s="7"/>
      <c r="M415" s="7"/>
      <c r="N415" s="7"/>
      <c r="O415" s="7"/>
      <c r="P415" s="7"/>
      <c r="Q415" s="7"/>
      <c r="R415" s="7"/>
      <c r="S415" s="7"/>
      <c r="T415" s="7"/>
      <c r="U415" s="7"/>
      <c r="V415" s="7"/>
      <c r="W415" s="7"/>
      <c r="X415" s="7"/>
      <c r="Y415" s="7"/>
    </row>
    <row r="416" spans="1:25" ht="14.25" x14ac:dyDescent="0.2">
      <c r="A416" s="452"/>
      <c r="B416" s="452"/>
      <c r="C416" s="452"/>
      <c r="D416" s="452"/>
      <c r="E416" s="452"/>
      <c r="F416" s="7"/>
      <c r="G416" s="7"/>
      <c r="H416" s="7"/>
      <c r="I416" s="7"/>
      <c r="J416" s="7"/>
      <c r="K416" s="7"/>
      <c r="L416" s="7"/>
      <c r="M416" s="7"/>
      <c r="N416" s="7"/>
      <c r="O416" s="7"/>
      <c r="P416" s="7"/>
      <c r="Q416" s="7"/>
      <c r="R416" s="7"/>
      <c r="S416" s="7"/>
      <c r="T416" s="7"/>
      <c r="U416" s="7"/>
      <c r="V416" s="7"/>
      <c r="W416" s="7"/>
      <c r="X416" s="7"/>
      <c r="Y416" s="7"/>
    </row>
    <row r="417" spans="1:25" ht="14.25" x14ac:dyDescent="0.2">
      <c r="A417" s="199"/>
      <c r="B417" s="1129"/>
      <c r="C417" s="1129"/>
      <c r="D417" s="454"/>
      <c r="E417" s="454"/>
      <c r="F417" s="7"/>
      <c r="G417" s="7"/>
      <c r="H417" s="7"/>
      <c r="I417" s="7"/>
      <c r="J417" s="7"/>
      <c r="K417" s="7"/>
      <c r="L417" s="7"/>
      <c r="M417" s="7"/>
      <c r="N417" s="7"/>
      <c r="O417" s="7"/>
      <c r="P417" s="7"/>
      <c r="Q417" s="7"/>
      <c r="R417" s="7"/>
      <c r="S417" s="7"/>
      <c r="T417" s="7"/>
      <c r="U417" s="7"/>
      <c r="V417" s="7"/>
      <c r="W417" s="7"/>
      <c r="X417" s="7"/>
      <c r="Y417" s="7"/>
    </row>
    <row r="418" spans="1:25" ht="14.25" x14ac:dyDescent="0.2">
      <c r="A418" s="199"/>
      <c r="B418" s="1128"/>
      <c r="C418" s="1128"/>
      <c r="D418" s="200"/>
      <c r="E418" s="453"/>
      <c r="F418" s="7"/>
      <c r="G418" s="7"/>
      <c r="H418" s="7"/>
      <c r="I418" s="7"/>
      <c r="J418" s="7"/>
      <c r="K418" s="7"/>
      <c r="L418" s="7"/>
      <c r="M418" s="7"/>
      <c r="N418" s="7"/>
      <c r="O418" s="7"/>
      <c r="P418" s="7"/>
      <c r="Q418" s="7"/>
      <c r="R418" s="7"/>
      <c r="S418" s="7"/>
      <c r="T418" s="7"/>
      <c r="U418" s="7"/>
      <c r="V418" s="7"/>
      <c r="W418" s="7"/>
      <c r="X418" s="7"/>
      <c r="Y418" s="7"/>
    </row>
    <row r="419" spans="1:25" ht="14.25" x14ac:dyDescent="0.2">
      <c r="A419" s="199"/>
      <c r="B419" s="1128"/>
      <c r="C419" s="1128"/>
      <c r="D419" s="200"/>
      <c r="E419" s="453"/>
      <c r="F419" s="7"/>
      <c r="G419" s="7"/>
      <c r="H419" s="7"/>
      <c r="I419" s="7"/>
      <c r="J419" s="7"/>
      <c r="K419" s="7"/>
      <c r="L419" s="7"/>
      <c r="M419" s="7"/>
      <c r="N419" s="7"/>
      <c r="O419" s="7"/>
      <c r="P419" s="7"/>
      <c r="Q419" s="7"/>
      <c r="R419" s="7"/>
      <c r="S419" s="7"/>
      <c r="T419" s="7"/>
      <c r="U419" s="7"/>
      <c r="V419" s="7"/>
      <c r="W419" s="7"/>
      <c r="X419" s="7"/>
      <c r="Y419" s="7"/>
    </row>
    <row r="420" spans="1:25" ht="14.25" x14ac:dyDescent="0.2">
      <c r="A420" s="199"/>
      <c r="B420" s="1128"/>
      <c r="C420" s="1128"/>
      <c r="D420" s="200"/>
      <c r="E420" s="453"/>
      <c r="F420" s="7"/>
      <c r="G420" s="7"/>
      <c r="H420" s="7"/>
      <c r="I420" s="7"/>
      <c r="J420" s="7"/>
      <c r="K420" s="7"/>
      <c r="L420" s="7"/>
      <c r="M420" s="7"/>
      <c r="N420" s="7"/>
      <c r="O420" s="7"/>
      <c r="P420" s="7"/>
      <c r="Q420" s="7"/>
      <c r="R420" s="7"/>
      <c r="S420" s="7"/>
      <c r="T420" s="7"/>
      <c r="U420" s="7"/>
      <c r="V420" s="7"/>
      <c r="W420" s="7"/>
      <c r="X420" s="7"/>
      <c r="Y420" s="7"/>
    </row>
    <row r="421" spans="1:25" ht="14.25" x14ac:dyDescent="0.2">
      <c r="A421" s="199"/>
      <c r="B421" s="1129"/>
      <c r="C421" s="1129"/>
      <c r="D421" s="453"/>
      <c r="E421" s="453"/>
      <c r="F421" s="7"/>
      <c r="G421" s="7"/>
      <c r="H421" s="7"/>
      <c r="I421" s="7"/>
      <c r="J421" s="7"/>
      <c r="K421" s="7"/>
      <c r="L421" s="7"/>
      <c r="M421" s="7"/>
      <c r="N421" s="7"/>
      <c r="O421" s="7"/>
      <c r="P421" s="7"/>
      <c r="Q421" s="7"/>
      <c r="R421" s="7"/>
      <c r="S421" s="7"/>
      <c r="T421" s="7"/>
      <c r="U421" s="7"/>
      <c r="V421" s="7"/>
      <c r="W421" s="7"/>
      <c r="X421" s="7"/>
      <c r="Y421" s="7"/>
    </row>
    <row r="422" spans="1:25" ht="14.25" x14ac:dyDescent="0.2">
      <c r="A422" s="199"/>
      <c r="B422" s="1128"/>
      <c r="C422" s="1128"/>
      <c r="D422" s="452"/>
      <c r="E422" s="452"/>
      <c r="F422" s="7"/>
      <c r="G422" s="7"/>
      <c r="H422" s="7"/>
      <c r="I422" s="7"/>
      <c r="J422" s="7"/>
      <c r="K422" s="7"/>
      <c r="L422" s="7"/>
      <c r="M422" s="7"/>
      <c r="N422" s="7"/>
      <c r="O422" s="7"/>
      <c r="P422" s="7"/>
      <c r="Q422" s="7"/>
      <c r="R422" s="7"/>
      <c r="S422" s="7"/>
      <c r="T422" s="7"/>
      <c r="U422" s="7"/>
      <c r="V422" s="7"/>
      <c r="W422" s="7"/>
      <c r="X422" s="7"/>
      <c r="Y422" s="7"/>
    </row>
    <row r="423" spans="1:25" ht="14.25" x14ac:dyDescent="0.2">
      <c r="A423" s="452"/>
      <c r="B423" s="452"/>
      <c r="C423" s="452"/>
      <c r="D423" s="201"/>
      <c r="E423" s="201"/>
      <c r="F423" s="7"/>
      <c r="G423" s="7"/>
      <c r="H423" s="7"/>
      <c r="I423" s="7"/>
      <c r="J423" s="7"/>
      <c r="K423" s="7"/>
      <c r="L423" s="7"/>
      <c r="M423" s="7"/>
      <c r="N423" s="7"/>
      <c r="O423" s="7"/>
      <c r="P423" s="7"/>
      <c r="Q423" s="7"/>
      <c r="R423" s="7"/>
      <c r="S423" s="7"/>
      <c r="T423" s="7"/>
      <c r="U423" s="7"/>
      <c r="V423" s="7"/>
      <c r="W423" s="7"/>
      <c r="X423" s="7"/>
      <c r="Y423" s="7"/>
    </row>
    <row r="424" spans="1:25" ht="14.25" x14ac:dyDescent="0.2">
      <c r="A424" s="1127"/>
      <c r="B424" s="1127"/>
      <c r="C424" s="1127"/>
      <c r="D424" s="200"/>
      <c r="E424" s="453"/>
      <c r="F424" s="7"/>
      <c r="G424" s="7"/>
      <c r="H424" s="7"/>
      <c r="I424" s="7"/>
      <c r="J424" s="7"/>
      <c r="K424" s="7"/>
      <c r="L424" s="7"/>
      <c r="M424" s="7"/>
      <c r="N424" s="7"/>
      <c r="O424" s="7"/>
      <c r="P424" s="7"/>
      <c r="Q424" s="7"/>
      <c r="R424" s="7"/>
      <c r="S424" s="7"/>
      <c r="T424" s="7"/>
      <c r="U424" s="7"/>
      <c r="V424" s="7"/>
      <c r="W424" s="7"/>
      <c r="X424" s="7"/>
      <c r="Y424" s="7"/>
    </row>
    <row r="425" spans="1:25" ht="14.25" x14ac:dyDescent="0.2">
      <c r="A425" s="452"/>
      <c r="B425" s="452"/>
      <c r="C425" s="452"/>
      <c r="D425" s="452"/>
      <c r="E425" s="452"/>
      <c r="F425" s="7"/>
      <c r="G425" s="7"/>
      <c r="H425" s="7"/>
      <c r="I425" s="7"/>
      <c r="J425" s="7"/>
      <c r="K425" s="7"/>
      <c r="L425" s="7"/>
      <c r="M425" s="7"/>
      <c r="N425" s="7"/>
      <c r="O425" s="7"/>
      <c r="P425" s="7"/>
      <c r="Q425" s="7"/>
      <c r="R425" s="7"/>
      <c r="S425" s="7"/>
      <c r="T425" s="7"/>
      <c r="U425" s="7"/>
      <c r="V425" s="7"/>
      <c r="W425" s="7"/>
      <c r="X425" s="7"/>
      <c r="Y425" s="7"/>
    </row>
    <row r="426" spans="1:25" ht="14.25" x14ac:dyDescent="0.2">
      <c r="A426" s="452"/>
      <c r="B426" s="1128"/>
      <c r="C426" s="1128"/>
      <c r="D426" s="452"/>
      <c r="E426" s="452"/>
      <c r="F426" s="7"/>
      <c r="G426" s="7"/>
      <c r="H426" s="7"/>
      <c r="I426" s="7"/>
      <c r="J426" s="7"/>
      <c r="K426" s="7"/>
      <c r="L426" s="7"/>
      <c r="M426" s="7"/>
      <c r="N426" s="7"/>
      <c r="O426" s="7"/>
      <c r="P426" s="7"/>
      <c r="Q426" s="7"/>
      <c r="R426" s="7"/>
      <c r="S426" s="7"/>
      <c r="T426" s="7"/>
      <c r="U426" s="7"/>
      <c r="V426" s="7"/>
      <c r="W426" s="7"/>
      <c r="X426" s="7"/>
      <c r="Y426" s="7"/>
    </row>
    <row r="427" spans="1:25" ht="14.25" x14ac:dyDescent="0.2">
      <c r="A427" s="452"/>
      <c r="B427" s="452"/>
      <c r="C427" s="452"/>
      <c r="D427" s="452"/>
      <c r="E427" s="452"/>
      <c r="F427" s="7"/>
      <c r="G427" s="7"/>
      <c r="H427" s="7"/>
      <c r="I427" s="7"/>
      <c r="J427" s="7"/>
      <c r="K427" s="7"/>
      <c r="L427" s="7"/>
      <c r="M427" s="7"/>
      <c r="N427" s="7"/>
      <c r="O427" s="7"/>
      <c r="P427" s="7"/>
      <c r="Q427" s="7"/>
      <c r="R427" s="7"/>
      <c r="S427" s="7"/>
      <c r="T427" s="7"/>
      <c r="U427" s="7"/>
      <c r="V427" s="7"/>
      <c r="W427" s="7"/>
      <c r="X427" s="7"/>
      <c r="Y427" s="7"/>
    </row>
    <row r="428" spans="1:25" ht="14.25" x14ac:dyDescent="0.2">
      <c r="A428" s="1127"/>
      <c r="B428" s="1127"/>
      <c r="C428" s="1127"/>
      <c r="D428" s="454"/>
      <c r="E428" s="453"/>
      <c r="F428" s="7"/>
      <c r="G428" s="7"/>
      <c r="H428" s="7"/>
      <c r="I428" s="7"/>
      <c r="J428" s="7"/>
      <c r="K428" s="7"/>
      <c r="L428" s="7"/>
      <c r="M428" s="7"/>
      <c r="N428" s="7"/>
      <c r="O428" s="7"/>
      <c r="P428" s="7"/>
      <c r="Q428" s="7"/>
      <c r="R428" s="7"/>
      <c r="S428" s="7"/>
      <c r="T428" s="7"/>
      <c r="U428" s="7"/>
      <c r="V428" s="7"/>
      <c r="W428" s="7"/>
      <c r="X428" s="7"/>
      <c r="Y428" s="7"/>
    </row>
    <row r="429" spans="1:25" ht="14.25" x14ac:dyDescent="0.2">
      <c r="A429" s="452"/>
      <c r="B429" s="452"/>
      <c r="C429" s="452"/>
      <c r="D429" s="452"/>
      <c r="E429" s="452"/>
      <c r="F429" s="7"/>
      <c r="G429" s="7"/>
      <c r="H429" s="7"/>
      <c r="I429" s="7"/>
      <c r="J429" s="7"/>
      <c r="K429" s="7"/>
      <c r="L429" s="7"/>
      <c r="M429" s="7"/>
      <c r="N429" s="7"/>
      <c r="O429" s="7"/>
      <c r="P429" s="7"/>
      <c r="Q429" s="7"/>
      <c r="R429" s="7"/>
      <c r="S429" s="7"/>
      <c r="T429" s="7"/>
      <c r="U429" s="7"/>
      <c r="V429" s="7"/>
      <c r="W429" s="7"/>
      <c r="X429" s="7"/>
      <c r="Y429" s="7"/>
    </row>
    <row r="430" spans="1:25" ht="15" x14ac:dyDescent="0.25">
      <c r="A430" s="1121"/>
      <c r="B430" s="1121"/>
      <c r="C430" s="1121"/>
      <c r="D430" s="454"/>
      <c r="E430" s="194"/>
      <c r="F430" s="7"/>
      <c r="G430" s="7"/>
      <c r="H430" s="7"/>
      <c r="I430" s="7"/>
      <c r="J430" s="7"/>
      <c r="K430" s="7"/>
      <c r="L430" s="7"/>
      <c r="M430" s="7"/>
      <c r="N430" s="7"/>
      <c r="O430" s="7"/>
      <c r="P430" s="7"/>
      <c r="Q430" s="7"/>
      <c r="R430" s="7"/>
      <c r="S430" s="7"/>
      <c r="T430" s="7"/>
      <c r="U430" s="7"/>
      <c r="V430" s="7"/>
      <c r="W430" s="7"/>
      <c r="X430" s="7"/>
      <c r="Y430" s="7"/>
    </row>
    <row r="431" spans="1:25" ht="14.25" x14ac:dyDescent="0.2">
      <c r="A431" s="452"/>
      <c r="B431" s="452"/>
      <c r="C431" s="452"/>
      <c r="D431" s="452"/>
      <c r="E431" s="452"/>
      <c r="F431" s="7"/>
      <c r="G431" s="7"/>
      <c r="H431" s="7"/>
      <c r="I431" s="7"/>
      <c r="J431" s="7"/>
      <c r="K431" s="7"/>
      <c r="L431" s="7"/>
      <c r="M431" s="7"/>
      <c r="N431" s="7"/>
      <c r="O431" s="7"/>
      <c r="P431" s="7"/>
      <c r="Q431" s="7"/>
      <c r="R431" s="7"/>
      <c r="S431" s="7"/>
      <c r="T431" s="7"/>
      <c r="U431" s="7"/>
      <c r="V431" s="7"/>
      <c r="W431" s="7"/>
      <c r="X431" s="7"/>
      <c r="Y431" s="7"/>
    </row>
    <row r="432" spans="1:25" ht="14.25" x14ac:dyDescent="0.2">
      <c r="A432" s="452"/>
      <c r="B432" s="452"/>
      <c r="C432" s="452"/>
      <c r="D432" s="452"/>
      <c r="E432" s="452"/>
      <c r="F432" s="7"/>
      <c r="G432" s="7"/>
      <c r="H432" s="7"/>
      <c r="I432" s="7"/>
      <c r="J432" s="7"/>
      <c r="K432" s="7"/>
      <c r="L432" s="7"/>
      <c r="M432" s="7"/>
      <c r="N432" s="7"/>
      <c r="O432" s="7"/>
      <c r="P432" s="7"/>
      <c r="Q432" s="7"/>
      <c r="R432" s="7"/>
      <c r="S432" s="7"/>
      <c r="T432" s="7"/>
      <c r="U432" s="7"/>
      <c r="V432" s="7"/>
      <c r="W432" s="7"/>
      <c r="X432" s="7"/>
      <c r="Y432" s="7"/>
    </row>
    <row r="433" spans="1:25" ht="14.25" x14ac:dyDescent="0.2">
      <c r="A433" s="452"/>
      <c r="B433" s="452"/>
      <c r="C433" s="452"/>
      <c r="D433" s="452"/>
      <c r="E433" s="452"/>
      <c r="F433" s="7"/>
      <c r="G433" s="7"/>
      <c r="H433" s="7"/>
      <c r="I433" s="7"/>
      <c r="J433" s="7"/>
      <c r="K433" s="7"/>
      <c r="L433" s="7"/>
      <c r="M433" s="7"/>
      <c r="N433" s="7"/>
      <c r="O433" s="7"/>
      <c r="P433" s="7"/>
      <c r="Q433" s="7"/>
      <c r="R433" s="7"/>
      <c r="S433" s="7"/>
      <c r="T433" s="7"/>
      <c r="U433" s="7"/>
      <c r="V433" s="7"/>
      <c r="W433" s="7"/>
      <c r="X433" s="7"/>
      <c r="Y433" s="7"/>
    </row>
    <row r="434" spans="1:25" ht="14.25" x14ac:dyDescent="0.2">
      <c r="A434" s="452"/>
      <c r="B434" s="452"/>
      <c r="C434" s="452"/>
      <c r="D434" s="452"/>
      <c r="E434" s="452"/>
      <c r="F434" s="7"/>
      <c r="G434" s="7"/>
      <c r="H434" s="7"/>
      <c r="I434" s="7"/>
      <c r="J434" s="7"/>
      <c r="K434" s="7"/>
      <c r="L434" s="7"/>
      <c r="M434" s="7"/>
      <c r="N434" s="7"/>
      <c r="O434" s="7"/>
      <c r="P434" s="7"/>
      <c r="Q434" s="7"/>
      <c r="R434" s="7"/>
      <c r="S434" s="7"/>
      <c r="T434" s="7"/>
      <c r="U434" s="7"/>
      <c r="V434" s="7"/>
      <c r="W434" s="7"/>
      <c r="X434" s="7"/>
      <c r="Y434" s="7"/>
    </row>
    <row r="435" spans="1:25" ht="14.25" x14ac:dyDescent="0.2">
      <c r="A435" s="452"/>
      <c r="B435" s="452"/>
      <c r="C435" s="452"/>
      <c r="D435" s="452"/>
      <c r="E435" s="452"/>
      <c r="F435" s="7"/>
      <c r="G435" s="7"/>
      <c r="H435" s="7"/>
      <c r="I435" s="7"/>
      <c r="J435" s="7"/>
      <c r="K435" s="7"/>
      <c r="L435" s="7"/>
      <c r="M435" s="7"/>
      <c r="N435" s="7"/>
      <c r="O435" s="7"/>
      <c r="P435" s="7"/>
      <c r="Q435" s="7"/>
      <c r="R435" s="7"/>
      <c r="S435" s="7"/>
      <c r="T435" s="7"/>
      <c r="U435" s="7"/>
      <c r="V435" s="7"/>
      <c r="W435" s="7"/>
      <c r="X435" s="7"/>
      <c r="Y435" s="7"/>
    </row>
    <row r="436" spans="1:25" ht="14.25" x14ac:dyDescent="0.2">
      <c r="A436" s="452"/>
      <c r="B436" s="452"/>
      <c r="C436" s="452"/>
      <c r="D436" s="452"/>
      <c r="E436" s="452"/>
      <c r="F436" s="7"/>
      <c r="G436" s="7"/>
      <c r="H436" s="7"/>
      <c r="I436" s="7"/>
      <c r="J436" s="7"/>
      <c r="K436" s="7"/>
      <c r="L436" s="7"/>
      <c r="M436" s="7"/>
      <c r="N436" s="7"/>
      <c r="O436" s="7"/>
      <c r="P436" s="7"/>
      <c r="Q436" s="7"/>
      <c r="R436" s="7"/>
      <c r="S436" s="7"/>
      <c r="T436" s="7"/>
      <c r="U436" s="7"/>
      <c r="V436" s="7"/>
      <c r="W436" s="7"/>
      <c r="X436" s="7"/>
      <c r="Y436" s="7"/>
    </row>
    <row r="437" spans="1:25" ht="14.25" x14ac:dyDescent="0.2">
      <c r="A437" s="202"/>
      <c r="B437" s="202"/>
      <c r="C437" s="202"/>
      <c r="D437" s="202"/>
      <c r="E437" s="202"/>
      <c r="F437" s="7"/>
      <c r="G437" s="7"/>
      <c r="H437" s="7"/>
      <c r="I437" s="7"/>
      <c r="J437" s="7"/>
      <c r="K437" s="7"/>
      <c r="L437" s="7"/>
      <c r="M437" s="7"/>
      <c r="N437" s="7"/>
      <c r="O437" s="7"/>
      <c r="P437" s="7"/>
      <c r="Q437" s="7"/>
      <c r="R437" s="7"/>
      <c r="S437" s="7"/>
      <c r="T437" s="7"/>
      <c r="U437" s="7"/>
      <c r="V437" s="7"/>
      <c r="W437" s="7"/>
      <c r="X437" s="7"/>
      <c r="Y437" s="7"/>
    </row>
    <row r="438" spans="1:25" ht="14.25" x14ac:dyDescent="0.2">
      <c r="A438" s="202"/>
      <c r="B438" s="202"/>
      <c r="C438" s="202"/>
      <c r="D438" s="202"/>
      <c r="E438" s="202"/>
      <c r="F438" s="7"/>
      <c r="G438" s="7"/>
      <c r="H438" s="7"/>
      <c r="I438" s="7"/>
      <c r="J438" s="7"/>
      <c r="K438" s="7"/>
      <c r="L438" s="7"/>
      <c r="M438" s="7"/>
      <c r="N438" s="7"/>
      <c r="O438" s="7"/>
      <c r="P438" s="7"/>
      <c r="Q438" s="7"/>
      <c r="R438" s="7"/>
      <c r="S438" s="7"/>
      <c r="T438" s="7"/>
      <c r="U438" s="7"/>
      <c r="V438" s="7"/>
      <c r="W438" s="7"/>
      <c r="X438" s="7"/>
      <c r="Y438" s="7"/>
    </row>
    <row r="439" spans="1:25" ht="14.25" x14ac:dyDescent="0.2">
      <c r="A439" s="202"/>
      <c r="B439" s="202"/>
      <c r="C439" s="202"/>
      <c r="D439" s="202"/>
      <c r="E439" s="202"/>
      <c r="F439" s="7"/>
      <c r="G439" s="7"/>
      <c r="H439" s="7"/>
      <c r="I439" s="7"/>
      <c r="J439" s="7"/>
      <c r="K439" s="7"/>
      <c r="L439" s="7"/>
      <c r="M439" s="7"/>
      <c r="N439" s="7"/>
      <c r="O439" s="7"/>
      <c r="P439" s="7"/>
      <c r="Q439" s="7"/>
      <c r="R439" s="7"/>
      <c r="S439" s="7"/>
      <c r="T439" s="7"/>
      <c r="U439" s="7"/>
      <c r="V439" s="7"/>
      <c r="W439" s="7"/>
      <c r="X439" s="7"/>
      <c r="Y439" s="7"/>
    </row>
    <row r="440" spans="1:25" ht="14.25" x14ac:dyDescent="0.2">
      <c r="A440" s="202"/>
      <c r="B440" s="202"/>
      <c r="C440" s="202"/>
      <c r="D440" s="202"/>
      <c r="E440" s="202"/>
      <c r="F440" s="7"/>
      <c r="G440" s="7"/>
      <c r="H440" s="7"/>
      <c r="I440" s="7"/>
      <c r="J440" s="7"/>
      <c r="K440" s="7"/>
      <c r="L440" s="7"/>
      <c r="M440" s="7"/>
      <c r="N440" s="7"/>
      <c r="O440" s="7"/>
      <c r="P440" s="7"/>
      <c r="Q440" s="7"/>
      <c r="R440" s="7"/>
      <c r="S440" s="7"/>
      <c r="T440" s="7"/>
      <c r="U440" s="7"/>
      <c r="V440" s="7"/>
      <c r="W440" s="7"/>
      <c r="X440" s="7"/>
      <c r="Y440" s="7"/>
    </row>
    <row r="441" spans="1:25" ht="15" x14ac:dyDescent="0.25">
      <c r="A441" s="1126"/>
      <c r="B441" s="1126"/>
      <c r="C441" s="1126"/>
      <c r="D441" s="1126"/>
      <c r="E441" s="452"/>
      <c r="F441" s="7"/>
      <c r="G441" s="7"/>
      <c r="H441" s="7"/>
      <c r="I441" s="7"/>
      <c r="J441" s="7"/>
      <c r="K441" s="7"/>
      <c r="L441" s="7"/>
      <c r="M441" s="7"/>
      <c r="N441" s="7"/>
      <c r="O441" s="7"/>
      <c r="P441" s="7"/>
      <c r="Q441" s="7"/>
      <c r="R441" s="7"/>
      <c r="S441" s="7"/>
      <c r="T441" s="7"/>
      <c r="U441" s="7"/>
      <c r="V441" s="7"/>
      <c r="W441" s="7"/>
      <c r="X441" s="7"/>
      <c r="Y441" s="7"/>
    </row>
    <row r="442" spans="1:25" ht="14.25" x14ac:dyDescent="0.2">
      <c r="A442" s="452"/>
      <c r="B442" s="452"/>
      <c r="C442" s="452"/>
      <c r="D442" s="452"/>
      <c r="E442" s="452"/>
      <c r="F442" s="7"/>
      <c r="G442" s="7"/>
      <c r="H442" s="7"/>
      <c r="I442" s="7"/>
      <c r="J442" s="7"/>
      <c r="K442" s="7"/>
      <c r="L442" s="7"/>
      <c r="M442" s="7"/>
      <c r="N442" s="7"/>
      <c r="O442" s="7"/>
      <c r="P442" s="7"/>
      <c r="Q442" s="7"/>
      <c r="R442" s="7"/>
      <c r="S442" s="7"/>
      <c r="T442" s="7"/>
      <c r="U442" s="7"/>
      <c r="V442" s="7"/>
      <c r="W442" s="7"/>
      <c r="X442" s="7"/>
      <c r="Y442" s="7"/>
    </row>
    <row r="443" spans="1:25" ht="14.25" x14ac:dyDescent="0.2">
      <c r="A443" s="452"/>
      <c r="B443" s="452"/>
      <c r="C443" s="452"/>
      <c r="D443" s="452"/>
      <c r="E443" s="452"/>
      <c r="F443" s="7"/>
      <c r="G443" s="7"/>
      <c r="H443" s="7"/>
      <c r="I443" s="7"/>
      <c r="J443" s="7"/>
      <c r="K443" s="7"/>
      <c r="L443" s="7"/>
      <c r="M443" s="7"/>
      <c r="N443" s="7"/>
      <c r="O443" s="7"/>
      <c r="P443" s="7"/>
      <c r="Q443" s="7"/>
      <c r="R443" s="7"/>
      <c r="S443" s="7"/>
      <c r="T443" s="7"/>
      <c r="U443" s="7"/>
      <c r="V443" s="7"/>
      <c r="W443" s="7"/>
      <c r="X443" s="7"/>
      <c r="Y443" s="7"/>
    </row>
    <row r="444" spans="1:25" ht="14.25" x14ac:dyDescent="0.2">
      <c r="A444" s="452"/>
      <c r="B444" s="452"/>
      <c r="C444" s="452"/>
      <c r="D444" s="452"/>
      <c r="E444" s="452"/>
      <c r="F444" s="7"/>
      <c r="G444" s="7"/>
      <c r="H444" s="7"/>
      <c r="I444" s="7"/>
      <c r="J444" s="7"/>
      <c r="K444" s="7"/>
      <c r="L444" s="7"/>
      <c r="M444" s="7"/>
      <c r="N444" s="7"/>
      <c r="O444" s="7"/>
      <c r="P444" s="7"/>
      <c r="Q444" s="7"/>
      <c r="R444" s="7"/>
      <c r="S444" s="7"/>
      <c r="T444" s="7"/>
      <c r="U444" s="7"/>
      <c r="V444" s="7"/>
      <c r="W444" s="7"/>
      <c r="X444" s="7"/>
      <c r="Y444" s="7"/>
    </row>
    <row r="445" spans="1:25" ht="14.25" x14ac:dyDescent="0.2">
      <c r="A445" s="452"/>
      <c r="B445" s="452"/>
      <c r="C445" s="452"/>
      <c r="D445" s="452"/>
      <c r="E445" s="452"/>
      <c r="F445" s="7"/>
      <c r="G445" s="7"/>
      <c r="H445" s="7"/>
      <c r="I445" s="7"/>
      <c r="J445" s="7"/>
      <c r="K445" s="7"/>
      <c r="L445" s="7"/>
      <c r="M445" s="7"/>
      <c r="N445" s="7"/>
      <c r="O445" s="7"/>
      <c r="P445" s="7"/>
      <c r="Q445" s="7"/>
      <c r="R445" s="7"/>
      <c r="S445" s="7"/>
      <c r="T445" s="7"/>
      <c r="U445" s="7"/>
      <c r="V445" s="7"/>
      <c r="W445" s="7"/>
      <c r="X445" s="7"/>
      <c r="Y445" s="7"/>
    </row>
    <row r="446" spans="1:25" ht="15" x14ac:dyDescent="0.25">
      <c r="A446" s="1121"/>
      <c r="B446" s="1121"/>
      <c r="C446" s="452"/>
      <c r="D446" s="452"/>
      <c r="E446" s="452"/>
      <c r="F446" s="7"/>
      <c r="G446" s="7"/>
      <c r="H446" s="7"/>
      <c r="I446" s="7"/>
      <c r="J446" s="7"/>
      <c r="K446" s="7"/>
      <c r="L446" s="7"/>
      <c r="M446" s="7"/>
      <c r="N446" s="7"/>
      <c r="O446" s="7"/>
      <c r="P446" s="7"/>
      <c r="Q446" s="7"/>
      <c r="R446" s="7"/>
      <c r="S446" s="7"/>
      <c r="T446" s="7"/>
      <c r="U446" s="7"/>
      <c r="V446" s="7"/>
      <c r="W446" s="7"/>
      <c r="X446" s="7"/>
      <c r="Y446" s="7"/>
    </row>
    <row r="447" spans="1:25" ht="15" x14ac:dyDescent="0.25">
      <c r="A447" s="452"/>
      <c r="B447" s="451"/>
      <c r="C447" s="452"/>
      <c r="D447" s="452"/>
      <c r="E447" s="452"/>
      <c r="F447" s="7"/>
      <c r="G447" s="7"/>
      <c r="H447" s="7"/>
      <c r="I447" s="7"/>
      <c r="J447" s="7"/>
      <c r="K447" s="7"/>
      <c r="L447" s="7"/>
      <c r="M447" s="7"/>
      <c r="N447" s="7"/>
      <c r="O447" s="7"/>
      <c r="P447" s="7"/>
      <c r="Q447" s="7"/>
      <c r="R447" s="7"/>
      <c r="S447" s="7"/>
      <c r="T447" s="7"/>
      <c r="U447" s="7"/>
      <c r="V447" s="7"/>
      <c r="W447" s="7"/>
      <c r="X447" s="7"/>
      <c r="Y447" s="7"/>
    </row>
    <row r="448" spans="1:25" ht="15" x14ac:dyDescent="0.25">
      <c r="A448" s="452"/>
      <c r="B448" s="455"/>
      <c r="C448" s="204"/>
      <c r="D448" s="204"/>
      <c r="E448" s="452"/>
      <c r="F448" s="7"/>
      <c r="G448" s="7"/>
      <c r="H448" s="7"/>
      <c r="I448" s="7"/>
      <c r="J448" s="7"/>
      <c r="K448" s="7"/>
      <c r="L448" s="7"/>
      <c r="M448" s="7"/>
      <c r="N448" s="7"/>
      <c r="O448" s="7"/>
      <c r="P448" s="7"/>
      <c r="Q448" s="7"/>
      <c r="R448" s="7"/>
      <c r="S448" s="7"/>
      <c r="T448" s="7"/>
      <c r="U448" s="7"/>
      <c r="V448" s="7"/>
      <c r="W448" s="7"/>
      <c r="X448" s="7"/>
      <c r="Y448" s="7"/>
    </row>
    <row r="449" spans="1:25" ht="14.25" x14ac:dyDescent="0.2">
      <c r="A449" s="452"/>
      <c r="B449" s="204"/>
      <c r="C449" s="204"/>
      <c r="D449" s="204"/>
      <c r="E449" s="452"/>
      <c r="F449" s="7"/>
      <c r="G449" s="7"/>
      <c r="H449" s="7"/>
      <c r="I449" s="7"/>
      <c r="J449" s="7"/>
      <c r="K449" s="7"/>
      <c r="L449" s="7"/>
      <c r="M449" s="7"/>
      <c r="N449" s="7"/>
      <c r="O449" s="7"/>
      <c r="P449" s="7"/>
      <c r="Q449" s="7"/>
      <c r="R449" s="7"/>
      <c r="S449" s="7"/>
      <c r="T449" s="7"/>
      <c r="U449" s="7"/>
      <c r="V449" s="7"/>
      <c r="W449" s="7"/>
      <c r="X449" s="7"/>
      <c r="Y449" s="7"/>
    </row>
    <row r="450" spans="1:25" ht="14.25" x14ac:dyDescent="0.2">
      <c r="A450" s="1121"/>
      <c r="B450" s="1131"/>
      <c r="C450" s="1131"/>
      <c r="D450" s="1131"/>
      <c r="E450" s="452"/>
      <c r="F450" s="7"/>
      <c r="G450" s="7"/>
      <c r="H450" s="7"/>
      <c r="I450" s="7"/>
      <c r="J450" s="7"/>
      <c r="K450" s="7"/>
      <c r="L450" s="7"/>
      <c r="M450" s="7"/>
      <c r="N450" s="7"/>
      <c r="O450" s="7"/>
      <c r="P450" s="7"/>
      <c r="Q450" s="7"/>
      <c r="R450" s="7"/>
      <c r="S450" s="7"/>
      <c r="T450" s="7"/>
      <c r="U450" s="7"/>
      <c r="V450" s="7"/>
      <c r="W450" s="7"/>
      <c r="X450" s="7"/>
      <c r="Y450" s="7"/>
    </row>
    <row r="451" spans="1:25" ht="14.25" x14ac:dyDescent="0.2">
      <c r="A451" s="1121"/>
      <c r="B451" s="1121"/>
      <c r="C451" s="1121"/>
      <c r="D451" s="1121"/>
      <c r="E451" s="452"/>
      <c r="F451" s="7"/>
      <c r="G451" s="7"/>
      <c r="H451" s="7"/>
      <c r="I451" s="7"/>
      <c r="J451" s="7"/>
      <c r="K451" s="7"/>
      <c r="L451" s="7"/>
      <c r="M451" s="7"/>
      <c r="N451" s="7"/>
      <c r="O451" s="7"/>
      <c r="P451" s="7"/>
      <c r="Q451" s="7"/>
      <c r="R451" s="7"/>
      <c r="S451" s="7"/>
      <c r="T451" s="7"/>
      <c r="U451" s="7"/>
      <c r="V451" s="7"/>
      <c r="W451" s="7"/>
      <c r="X451" s="7"/>
      <c r="Y451" s="7"/>
    </row>
    <row r="452" spans="1:25" x14ac:dyDescent="0.2">
      <c r="A452" s="18"/>
      <c r="B452" s="437"/>
      <c r="C452" s="460"/>
      <c r="D452" s="460"/>
      <c r="E452" s="459"/>
      <c r="F452" s="7"/>
      <c r="G452" s="7"/>
      <c r="H452" s="7"/>
      <c r="I452" s="7"/>
      <c r="J452" s="7"/>
      <c r="K452" s="7"/>
      <c r="L452" s="7"/>
      <c r="M452" s="7"/>
      <c r="N452" s="7"/>
      <c r="O452" s="7"/>
      <c r="P452" s="7"/>
      <c r="Q452" s="7"/>
      <c r="R452" s="7"/>
      <c r="S452" s="7"/>
      <c r="T452" s="7"/>
      <c r="U452" s="7"/>
      <c r="V452" s="7"/>
      <c r="W452" s="7"/>
      <c r="X452" s="7"/>
      <c r="Y452" s="7"/>
    </row>
    <row r="453" spans="1:25" x14ac:dyDescent="0.2">
      <c r="A453" s="459"/>
      <c r="B453" s="437"/>
      <c r="C453" s="460"/>
      <c r="D453" s="460"/>
      <c r="E453" s="459"/>
      <c r="F453" s="7"/>
      <c r="G453" s="7"/>
      <c r="H453" s="7"/>
      <c r="I453" s="7"/>
      <c r="J453" s="7"/>
      <c r="K453" s="7"/>
      <c r="L453" s="7"/>
      <c r="M453" s="7"/>
      <c r="N453" s="7"/>
      <c r="O453" s="7"/>
      <c r="P453" s="7"/>
      <c r="Q453" s="7"/>
      <c r="R453" s="7"/>
      <c r="S453" s="7"/>
      <c r="T453" s="7"/>
      <c r="U453" s="7"/>
      <c r="V453" s="7"/>
      <c r="W453" s="7"/>
      <c r="X453" s="7"/>
      <c r="Y453" s="7"/>
    </row>
    <row r="454" spans="1:25" x14ac:dyDescent="0.2">
      <c r="A454" s="18"/>
      <c r="B454" s="437"/>
      <c r="C454" s="460"/>
      <c r="D454" s="460"/>
      <c r="E454" s="459"/>
      <c r="F454" s="7"/>
      <c r="G454" s="7"/>
      <c r="H454" s="7"/>
      <c r="I454" s="7"/>
      <c r="J454" s="7"/>
      <c r="K454" s="7"/>
      <c r="L454" s="7"/>
      <c r="M454" s="7"/>
      <c r="N454" s="7"/>
      <c r="O454" s="7"/>
      <c r="P454" s="7"/>
      <c r="Q454" s="7"/>
      <c r="R454" s="7"/>
      <c r="S454" s="7"/>
      <c r="T454" s="7"/>
      <c r="U454" s="7"/>
      <c r="V454" s="7"/>
      <c r="W454" s="7"/>
      <c r="X454" s="7"/>
      <c r="Y454" s="7"/>
    </row>
    <row r="455" spans="1:25" x14ac:dyDescent="0.2">
      <c r="A455" s="18"/>
      <c r="B455" s="437"/>
      <c r="C455" s="460"/>
      <c r="D455" s="460"/>
      <c r="E455" s="459"/>
      <c r="F455" s="7"/>
      <c r="G455" s="7"/>
      <c r="H455" s="7"/>
      <c r="I455" s="7"/>
      <c r="J455" s="7"/>
      <c r="K455" s="7"/>
      <c r="L455" s="7"/>
      <c r="M455" s="7"/>
      <c r="N455" s="7"/>
      <c r="O455" s="7"/>
      <c r="P455" s="7"/>
      <c r="Q455" s="7"/>
      <c r="R455" s="7"/>
      <c r="S455" s="7"/>
      <c r="T455" s="7"/>
      <c r="U455" s="7"/>
      <c r="V455" s="7"/>
      <c r="W455" s="7"/>
      <c r="X455" s="7"/>
      <c r="Y455" s="7"/>
    </row>
    <row r="456" spans="1:25" x14ac:dyDescent="0.2">
      <c r="A456" s="459"/>
      <c r="B456" s="437"/>
      <c r="C456" s="460"/>
      <c r="D456" s="460"/>
      <c r="E456" s="459"/>
      <c r="F456" s="7"/>
      <c r="G456" s="7"/>
      <c r="H456" s="7"/>
      <c r="I456" s="7"/>
      <c r="J456" s="7"/>
      <c r="K456" s="7"/>
      <c r="L456" s="7"/>
      <c r="M456" s="7"/>
      <c r="N456" s="7"/>
      <c r="O456" s="7"/>
      <c r="P456" s="7"/>
      <c r="Q456" s="7"/>
      <c r="R456" s="7"/>
      <c r="S456" s="7"/>
      <c r="T456" s="7"/>
      <c r="U456" s="7"/>
      <c r="V456" s="7"/>
      <c r="W456" s="7"/>
      <c r="X456" s="7"/>
      <c r="Y456" s="7"/>
    </row>
    <row r="457" spans="1:25" x14ac:dyDescent="0.2">
      <c r="A457" s="459"/>
      <c r="B457" s="437"/>
      <c r="C457" s="460"/>
      <c r="D457" s="460"/>
      <c r="E457" s="459"/>
      <c r="F457" s="7"/>
      <c r="G457" s="7"/>
      <c r="H457" s="7"/>
      <c r="I457" s="7"/>
      <c r="J457" s="7"/>
      <c r="K457" s="7"/>
      <c r="L457" s="7"/>
      <c r="M457" s="7"/>
      <c r="N457" s="7"/>
      <c r="O457" s="7"/>
      <c r="P457" s="7"/>
      <c r="Q457" s="7"/>
      <c r="R457" s="7"/>
      <c r="S457" s="7"/>
      <c r="T457" s="7"/>
      <c r="U457" s="7"/>
      <c r="V457" s="7"/>
      <c r="W457" s="7"/>
      <c r="X457" s="7"/>
      <c r="Y457" s="7"/>
    </row>
    <row r="458" spans="1:25" x14ac:dyDescent="0.2">
      <c r="A458" s="459"/>
      <c r="B458" s="456"/>
      <c r="C458" s="456"/>
      <c r="D458" s="460"/>
      <c r="E458" s="459"/>
      <c r="F458" s="7"/>
      <c r="G458" s="7"/>
      <c r="H458" s="7"/>
      <c r="I458" s="7"/>
      <c r="J458" s="7"/>
      <c r="K458" s="7"/>
      <c r="L458" s="7"/>
      <c r="M458" s="7"/>
      <c r="N458" s="7"/>
      <c r="O458" s="7"/>
      <c r="P458" s="7"/>
      <c r="Q458" s="7"/>
      <c r="R458" s="7"/>
      <c r="S458" s="7"/>
      <c r="T458" s="7"/>
      <c r="U458" s="7"/>
      <c r="V458" s="7"/>
      <c r="W458" s="7"/>
      <c r="X458" s="7"/>
      <c r="Y458" s="7"/>
    </row>
    <row r="459" spans="1:25" x14ac:dyDescent="0.2">
      <c r="A459" s="1132"/>
      <c r="B459" s="1132"/>
      <c r="C459" s="1132"/>
      <c r="D459" s="20"/>
      <c r="E459" s="459"/>
      <c r="F459" s="7"/>
      <c r="G459" s="7"/>
      <c r="H459" s="7"/>
      <c r="I459" s="7"/>
      <c r="J459" s="7"/>
      <c r="K459" s="7"/>
      <c r="L459" s="7"/>
      <c r="M459" s="7"/>
      <c r="N459" s="7"/>
      <c r="O459" s="7"/>
      <c r="P459" s="7"/>
      <c r="Q459" s="7"/>
      <c r="R459" s="7"/>
      <c r="S459" s="7"/>
      <c r="T459" s="7"/>
      <c r="U459" s="7"/>
      <c r="V459" s="7"/>
      <c r="W459" s="7"/>
      <c r="X459" s="7"/>
      <c r="Y459" s="7"/>
    </row>
    <row r="460" spans="1:25" x14ac:dyDescent="0.2">
      <c r="A460" s="1133"/>
      <c r="B460" s="1133"/>
      <c r="C460" s="1133"/>
      <c r="D460" s="1133"/>
      <c r="E460" s="459"/>
      <c r="F460" s="7"/>
      <c r="G460" s="7"/>
      <c r="H460" s="7"/>
      <c r="I460" s="7"/>
      <c r="J460" s="7"/>
      <c r="K460" s="7"/>
      <c r="L460" s="7"/>
      <c r="M460" s="7"/>
      <c r="N460" s="7"/>
      <c r="O460" s="7"/>
      <c r="P460" s="7"/>
      <c r="Q460" s="7"/>
      <c r="R460" s="7"/>
      <c r="S460" s="7"/>
      <c r="T460" s="7"/>
      <c r="U460" s="7"/>
      <c r="V460" s="7"/>
      <c r="W460" s="7"/>
      <c r="X460" s="7"/>
      <c r="Y460" s="7"/>
    </row>
    <row r="461" spans="1:25" x14ac:dyDescent="0.2">
      <c r="A461" s="456"/>
      <c r="B461" s="457"/>
      <c r="C461" s="457"/>
      <c r="D461" s="20"/>
      <c r="E461" s="459"/>
      <c r="F461" s="7"/>
      <c r="G461" s="7"/>
      <c r="H461" s="7"/>
      <c r="I461" s="7"/>
      <c r="J461" s="7"/>
      <c r="K461" s="7"/>
      <c r="L461" s="7"/>
      <c r="M461" s="7"/>
      <c r="N461" s="7"/>
      <c r="O461" s="7"/>
      <c r="P461" s="7"/>
      <c r="Q461" s="7"/>
      <c r="R461" s="7"/>
      <c r="S461" s="7"/>
      <c r="T461" s="7"/>
      <c r="U461" s="7"/>
      <c r="V461" s="7"/>
      <c r="W461" s="7"/>
      <c r="X461" s="7"/>
      <c r="Y461" s="7"/>
    </row>
    <row r="462" spans="1:25" x14ac:dyDescent="0.2">
      <c r="A462" s="459"/>
      <c r="B462" s="459"/>
      <c r="C462" s="459"/>
      <c r="D462" s="459"/>
      <c r="E462" s="459"/>
      <c r="F462" s="7"/>
      <c r="G462" s="7"/>
      <c r="H462" s="7"/>
      <c r="I462" s="7"/>
      <c r="J462" s="7"/>
      <c r="K462" s="7"/>
      <c r="L462" s="7"/>
      <c r="M462" s="7"/>
      <c r="N462" s="7"/>
      <c r="O462" s="7"/>
      <c r="P462" s="7"/>
      <c r="Q462" s="7"/>
      <c r="R462" s="7"/>
      <c r="S462" s="7"/>
      <c r="T462" s="7"/>
      <c r="U462" s="7"/>
      <c r="V462" s="7"/>
      <c r="W462" s="7"/>
      <c r="X462" s="7"/>
      <c r="Y462" s="7"/>
    </row>
    <row r="463" spans="1:25" x14ac:dyDescent="0.2">
      <c r="A463" s="459"/>
      <c r="B463" s="459"/>
      <c r="C463" s="459"/>
      <c r="D463" s="459"/>
      <c r="E463" s="459"/>
      <c r="F463" s="7"/>
      <c r="G463" s="7"/>
      <c r="H463" s="7"/>
      <c r="I463" s="7"/>
      <c r="J463" s="7"/>
      <c r="K463" s="7"/>
      <c r="L463" s="7"/>
      <c r="M463" s="7"/>
      <c r="N463" s="7"/>
      <c r="O463" s="7"/>
      <c r="P463" s="7"/>
      <c r="Q463" s="7"/>
      <c r="R463" s="7"/>
      <c r="S463" s="7"/>
      <c r="T463" s="7"/>
      <c r="U463" s="7"/>
      <c r="V463" s="7"/>
      <c r="W463" s="7"/>
      <c r="X463" s="7"/>
      <c r="Y463" s="7"/>
    </row>
    <row r="464" spans="1:25" x14ac:dyDescent="0.2">
      <c r="A464" s="456"/>
      <c r="B464" s="458"/>
      <c r="C464" s="458"/>
      <c r="D464" s="458"/>
      <c r="E464" s="459"/>
      <c r="F464" s="7"/>
      <c r="G464" s="7"/>
      <c r="H464" s="7"/>
      <c r="I464" s="7"/>
      <c r="J464" s="7"/>
      <c r="K464" s="7"/>
      <c r="L464" s="7"/>
      <c r="M464" s="7"/>
      <c r="N464" s="7"/>
      <c r="O464" s="7"/>
      <c r="P464" s="7"/>
      <c r="Q464" s="7"/>
      <c r="R464" s="7"/>
      <c r="S464" s="7"/>
      <c r="T464" s="7"/>
      <c r="U464" s="7"/>
      <c r="V464" s="7"/>
      <c r="W464" s="7"/>
      <c r="X464" s="7"/>
      <c r="Y464" s="7"/>
    </row>
    <row r="465" spans="1:25" x14ac:dyDescent="0.2">
      <c r="A465" s="1134"/>
      <c r="B465" s="1135"/>
      <c r="C465" s="1136"/>
      <c r="D465" s="1136"/>
      <c r="E465" s="22"/>
      <c r="F465" s="7"/>
      <c r="G465" s="7"/>
      <c r="H465" s="7"/>
      <c r="I465" s="7"/>
      <c r="J465" s="7"/>
      <c r="K465" s="7"/>
      <c r="L465" s="7"/>
      <c r="M465" s="7"/>
      <c r="N465" s="7"/>
      <c r="O465" s="7"/>
      <c r="P465" s="7"/>
      <c r="Q465" s="7"/>
      <c r="R465" s="7"/>
      <c r="S465" s="7"/>
      <c r="T465" s="7"/>
      <c r="U465" s="7"/>
      <c r="V465" s="7"/>
      <c r="W465" s="7"/>
      <c r="X465" s="7"/>
      <c r="Y465" s="7"/>
    </row>
    <row r="466" spans="1:25" x14ac:dyDescent="0.2">
      <c r="A466" s="1134"/>
      <c r="B466" s="1134"/>
      <c r="C466" s="1134"/>
      <c r="D466" s="1134"/>
      <c r="E466" s="22"/>
      <c r="F466" s="7"/>
      <c r="G466" s="7"/>
      <c r="H466" s="7"/>
      <c r="I466" s="7"/>
      <c r="J466" s="7"/>
      <c r="K466" s="7"/>
      <c r="L466" s="7"/>
      <c r="M466" s="7"/>
      <c r="N466" s="7"/>
      <c r="O466" s="7"/>
      <c r="P466" s="7"/>
      <c r="Q466" s="7"/>
      <c r="R466" s="7"/>
      <c r="S466" s="7"/>
      <c r="T466" s="7"/>
      <c r="U466" s="7"/>
      <c r="V466" s="7"/>
      <c r="W466" s="7"/>
      <c r="X466" s="7"/>
      <c r="Y466" s="7"/>
    </row>
    <row r="467" spans="1:25" x14ac:dyDescent="0.2">
      <c r="A467" s="1132"/>
      <c r="B467" s="1132"/>
      <c r="C467" s="1132"/>
      <c r="D467" s="20"/>
      <c r="E467" s="459"/>
      <c r="F467" s="7"/>
      <c r="G467" s="7"/>
      <c r="H467" s="7"/>
      <c r="I467" s="7"/>
      <c r="J467" s="7"/>
      <c r="K467" s="7"/>
      <c r="L467" s="7"/>
      <c r="M467" s="7"/>
      <c r="N467" s="7"/>
      <c r="O467" s="7"/>
      <c r="P467" s="7"/>
      <c r="Q467" s="7"/>
      <c r="R467" s="7"/>
      <c r="S467" s="7"/>
      <c r="T467" s="7"/>
      <c r="U467" s="7"/>
      <c r="V467" s="7"/>
      <c r="W467" s="7"/>
      <c r="X467" s="7"/>
      <c r="Y467" s="7"/>
    </row>
    <row r="468" spans="1:25" x14ac:dyDescent="0.2">
      <c r="A468" s="1133"/>
      <c r="B468" s="1133"/>
      <c r="C468" s="1133"/>
      <c r="D468" s="1133"/>
      <c r="E468" s="459"/>
      <c r="F468" s="7"/>
      <c r="G468" s="7"/>
      <c r="H468" s="7"/>
      <c r="I468" s="7"/>
      <c r="J468" s="7"/>
      <c r="K468" s="7"/>
      <c r="L468" s="7"/>
      <c r="M468" s="7"/>
      <c r="N468" s="7"/>
      <c r="O468" s="7"/>
      <c r="P468" s="7"/>
      <c r="Q468" s="7"/>
      <c r="R468" s="7"/>
      <c r="S468" s="7"/>
      <c r="T468" s="7"/>
      <c r="U468" s="7"/>
      <c r="V468" s="7"/>
      <c r="W468" s="7"/>
      <c r="X468" s="7"/>
      <c r="Y468" s="7"/>
    </row>
    <row r="469" spans="1:25" x14ac:dyDescent="0.2">
      <c r="A469" s="1132"/>
      <c r="B469" s="1132"/>
      <c r="C469" s="1132"/>
      <c r="D469" s="20"/>
      <c r="E469" s="459"/>
      <c r="F469" s="7"/>
      <c r="G469" s="7"/>
      <c r="H469" s="7"/>
      <c r="I469" s="7"/>
      <c r="J469" s="7"/>
      <c r="K469" s="7"/>
      <c r="L469" s="7"/>
      <c r="M469" s="7"/>
      <c r="N469" s="7"/>
      <c r="O469" s="7"/>
      <c r="P469" s="7"/>
      <c r="Q469" s="7"/>
      <c r="R469" s="7"/>
      <c r="S469" s="7"/>
      <c r="T469" s="7"/>
      <c r="U469" s="7"/>
      <c r="V469" s="7"/>
      <c r="W469" s="7"/>
      <c r="X469" s="7"/>
      <c r="Y469" s="7"/>
    </row>
    <row r="470" spans="1:25" x14ac:dyDescent="0.2">
      <c r="A470" s="459"/>
      <c r="B470" s="459"/>
      <c r="C470" s="459"/>
      <c r="D470" s="459"/>
      <c r="E470" s="459"/>
      <c r="F470" s="7"/>
      <c r="G470" s="7"/>
      <c r="H470" s="7"/>
      <c r="I470" s="7"/>
      <c r="J470" s="7"/>
      <c r="K470" s="7"/>
      <c r="L470" s="7"/>
      <c r="M470" s="7"/>
      <c r="N470" s="7"/>
      <c r="O470" s="7"/>
      <c r="P470" s="7"/>
      <c r="Q470" s="7"/>
      <c r="R470" s="7"/>
      <c r="S470" s="7"/>
      <c r="T470" s="7"/>
      <c r="U470" s="7"/>
      <c r="V470" s="7"/>
      <c r="W470" s="7"/>
      <c r="X470" s="7"/>
      <c r="Y470" s="7"/>
    </row>
    <row r="471" spans="1:25" x14ac:dyDescent="0.2">
      <c r="A471" s="459"/>
      <c r="B471" s="459"/>
      <c r="C471" s="459"/>
      <c r="D471" s="459"/>
      <c r="E471" s="459"/>
      <c r="F471" s="7"/>
      <c r="G471" s="7"/>
      <c r="H471" s="7"/>
      <c r="I471" s="7"/>
      <c r="J471" s="7"/>
      <c r="K471" s="7"/>
      <c r="L471" s="7"/>
      <c r="M471" s="7"/>
      <c r="N471" s="7"/>
      <c r="O471" s="7"/>
      <c r="P471" s="7"/>
      <c r="Q471" s="7"/>
      <c r="R471" s="7"/>
      <c r="S471" s="7"/>
      <c r="T471" s="7"/>
      <c r="U471" s="7"/>
      <c r="V471" s="7"/>
      <c r="W471" s="7"/>
      <c r="X471" s="7"/>
      <c r="Y471" s="7"/>
    </row>
    <row r="472" spans="1:25" x14ac:dyDescent="0.2">
      <c r="A472" s="1132"/>
      <c r="B472" s="1132"/>
      <c r="C472" s="1137"/>
      <c r="D472" s="1137"/>
      <c r="E472" s="459"/>
      <c r="F472" s="7"/>
      <c r="G472" s="7"/>
      <c r="H472" s="7"/>
      <c r="I472" s="7"/>
      <c r="J472" s="7"/>
      <c r="K472" s="7"/>
      <c r="L472" s="7"/>
      <c r="M472" s="7"/>
      <c r="N472" s="7"/>
      <c r="O472" s="7"/>
      <c r="P472" s="7"/>
      <c r="Q472" s="7"/>
      <c r="R472" s="7"/>
      <c r="S472" s="7"/>
      <c r="T472" s="7"/>
      <c r="U472" s="7"/>
      <c r="V472" s="7"/>
      <c r="W472" s="7"/>
      <c r="X472" s="7"/>
      <c r="Y472" s="7"/>
    </row>
    <row r="473" spans="1:25" x14ac:dyDescent="0.2">
      <c r="A473" s="459"/>
      <c r="B473" s="459"/>
      <c r="C473" s="459"/>
      <c r="D473" s="459"/>
      <c r="E473" s="459"/>
      <c r="F473" s="7"/>
      <c r="G473" s="7"/>
      <c r="H473" s="7"/>
      <c r="I473" s="7"/>
      <c r="J473" s="7"/>
      <c r="K473" s="7"/>
      <c r="L473" s="7"/>
      <c r="M473" s="7"/>
      <c r="N473" s="7"/>
      <c r="O473" s="7"/>
      <c r="P473" s="7"/>
      <c r="Q473" s="7"/>
      <c r="R473" s="7"/>
      <c r="S473" s="7"/>
      <c r="T473" s="7"/>
      <c r="U473" s="7"/>
      <c r="V473" s="7"/>
      <c r="W473" s="7"/>
      <c r="X473" s="7"/>
      <c r="Y473" s="7"/>
    </row>
    <row r="474" spans="1:25" x14ac:dyDescent="0.2">
      <c r="A474" s="1138"/>
      <c r="B474" s="1138"/>
      <c r="C474" s="1139"/>
      <c r="D474" s="1139"/>
      <c r="E474" s="459"/>
      <c r="F474" s="7"/>
      <c r="G474" s="7"/>
      <c r="H474" s="7"/>
      <c r="I474" s="7"/>
      <c r="J474" s="7"/>
      <c r="K474" s="7"/>
      <c r="L474" s="7"/>
      <c r="M474" s="7"/>
      <c r="N474" s="7"/>
      <c r="O474" s="7"/>
      <c r="P474" s="7"/>
      <c r="Q474" s="7"/>
      <c r="R474" s="7"/>
      <c r="S474" s="7"/>
      <c r="T474" s="7"/>
      <c r="U474" s="7"/>
      <c r="V474" s="7"/>
      <c r="W474" s="7"/>
      <c r="X474" s="7"/>
      <c r="Y474" s="7"/>
    </row>
    <row r="475" spans="1:25" x14ac:dyDescent="0.2">
      <c r="A475" s="1138"/>
      <c r="B475" s="1138"/>
      <c r="C475" s="1139"/>
      <c r="D475" s="1139"/>
      <c r="E475" s="459"/>
      <c r="F475" s="7"/>
      <c r="G475" s="7"/>
      <c r="H475" s="7"/>
      <c r="I475" s="7"/>
      <c r="J475" s="7"/>
      <c r="K475" s="7"/>
      <c r="L475" s="7"/>
      <c r="M475" s="7"/>
      <c r="N475" s="7"/>
      <c r="O475" s="7"/>
      <c r="P475" s="7"/>
      <c r="Q475" s="7"/>
      <c r="R475" s="7"/>
      <c r="S475" s="7"/>
      <c r="T475" s="7"/>
      <c r="U475" s="7"/>
      <c r="V475" s="7"/>
      <c r="W475" s="7"/>
      <c r="X475" s="7"/>
      <c r="Y475" s="7"/>
    </row>
    <row r="476" spans="1:25" ht="14.25" x14ac:dyDescent="0.2">
      <c r="A476" s="459"/>
      <c r="B476" s="23"/>
      <c r="C476" s="1139"/>
      <c r="D476" s="1139"/>
      <c r="E476" s="459"/>
      <c r="F476" s="7"/>
      <c r="G476" s="7"/>
      <c r="H476" s="7"/>
      <c r="I476" s="7"/>
      <c r="J476" s="7"/>
      <c r="K476" s="7"/>
      <c r="L476" s="7"/>
      <c r="M476" s="7"/>
      <c r="N476" s="7"/>
      <c r="O476" s="7"/>
      <c r="P476" s="7"/>
      <c r="Q476" s="7"/>
      <c r="R476" s="7"/>
      <c r="S476" s="7"/>
      <c r="T476" s="7"/>
      <c r="U476" s="7"/>
      <c r="V476" s="7"/>
      <c r="W476" s="7"/>
      <c r="X476" s="7"/>
      <c r="Y476" s="7"/>
    </row>
    <row r="477" spans="1:25" x14ac:dyDescent="0.2">
      <c r="A477" s="459"/>
      <c r="B477" s="24"/>
      <c r="C477" s="1139"/>
      <c r="D477" s="1139"/>
      <c r="E477" s="459"/>
      <c r="F477" s="7"/>
      <c r="G477" s="7"/>
      <c r="H477" s="7"/>
      <c r="I477" s="7"/>
      <c r="J477" s="7"/>
      <c r="K477" s="7"/>
      <c r="L477" s="7"/>
      <c r="M477" s="7"/>
      <c r="N477" s="7"/>
      <c r="O477" s="7"/>
      <c r="P477" s="7"/>
      <c r="Q477" s="7"/>
      <c r="R477" s="7"/>
      <c r="S477" s="7"/>
      <c r="T477" s="7"/>
      <c r="U477" s="7"/>
      <c r="V477" s="7"/>
      <c r="W477" s="7"/>
      <c r="X477" s="7"/>
      <c r="Y477" s="7"/>
    </row>
    <row r="478" spans="1:25" x14ac:dyDescent="0.2">
      <c r="A478" s="1138"/>
      <c r="B478" s="1138"/>
      <c r="C478" s="1139"/>
      <c r="D478" s="1139"/>
      <c r="E478" s="459"/>
      <c r="F478" s="7"/>
      <c r="G478" s="7"/>
      <c r="H478" s="7"/>
      <c r="I478" s="7"/>
      <c r="J478" s="7"/>
      <c r="K478" s="7"/>
      <c r="L478" s="7"/>
      <c r="M478" s="7"/>
      <c r="N478" s="7"/>
      <c r="O478" s="7"/>
      <c r="P478" s="7"/>
      <c r="Q478" s="7"/>
      <c r="R478" s="7"/>
      <c r="S478" s="7"/>
      <c r="T478" s="7"/>
      <c r="U478" s="7"/>
      <c r="V478" s="7"/>
      <c r="W478" s="7"/>
      <c r="X478" s="7"/>
      <c r="Y478" s="7"/>
    </row>
    <row r="479" spans="1:25" x14ac:dyDescent="0.2">
      <c r="A479" s="1138"/>
      <c r="B479" s="1138"/>
      <c r="C479" s="1139"/>
      <c r="D479" s="1139"/>
      <c r="E479" s="459"/>
      <c r="F479" s="7"/>
      <c r="G479" s="7"/>
      <c r="H479" s="7"/>
      <c r="I479" s="7"/>
      <c r="J479" s="7"/>
      <c r="K479" s="7"/>
      <c r="L479" s="7"/>
      <c r="M479" s="7"/>
      <c r="N479" s="7"/>
      <c r="O479" s="7"/>
      <c r="P479" s="7"/>
      <c r="Q479" s="7"/>
      <c r="R479" s="7"/>
      <c r="S479" s="7"/>
      <c r="T479" s="7"/>
      <c r="U479" s="7"/>
      <c r="V479" s="7"/>
      <c r="W479" s="7"/>
      <c r="X479" s="7"/>
      <c r="Y479" s="7"/>
    </row>
    <row r="480" spans="1:25" x14ac:dyDescent="0.2">
      <c r="A480" s="1138"/>
      <c r="B480" s="1138"/>
      <c r="C480" s="1139"/>
      <c r="D480" s="1139"/>
      <c r="E480" s="459"/>
      <c r="F480" s="7"/>
      <c r="G480" s="7"/>
      <c r="H480" s="7"/>
      <c r="I480" s="7"/>
      <c r="J480" s="7"/>
      <c r="K480" s="7"/>
      <c r="L480" s="7"/>
      <c r="M480" s="7"/>
      <c r="N480" s="7"/>
      <c r="O480" s="7"/>
      <c r="P480" s="7"/>
      <c r="Q480" s="7"/>
      <c r="R480" s="7"/>
      <c r="S480" s="7"/>
      <c r="T480" s="7"/>
      <c r="U480" s="7"/>
      <c r="V480" s="7"/>
      <c r="W480" s="7"/>
      <c r="X480" s="7"/>
      <c r="Y480" s="7"/>
    </row>
    <row r="481" spans="1:25" x14ac:dyDescent="0.2">
      <c r="A481" s="1138"/>
      <c r="B481" s="1138"/>
      <c r="C481" s="1139"/>
      <c r="D481" s="1139"/>
      <c r="E481" s="459"/>
      <c r="F481" s="7"/>
      <c r="G481" s="7"/>
      <c r="H481" s="7"/>
      <c r="I481" s="7"/>
      <c r="J481" s="7"/>
      <c r="K481" s="7"/>
      <c r="L481" s="7"/>
      <c r="M481" s="7"/>
      <c r="N481" s="7"/>
      <c r="O481" s="7"/>
      <c r="P481" s="7"/>
      <c r="Q481" s="7"/>
      <c r="R481" s="7"/>
      <c r="S481" s="7"/>
      <c r="T481" s="7"/>
      <c r="U481" s="7"/>
      <c r="V481" s="7"/>
      <c r="W481" s="7"/>
      <c r="X481" s="7"/>
      <c r="Y481" s="7"/>
    </row>
    <row r="482" spans="1:25" x14ac:dyDescent="0.2">
      <c r="A482" s="1138"/>
      <c r="B482" s="1138"/>
      <c r="C482" s="1139"/>
      <c r="D482" s="1139"/>
      <c r="E482" s="459"/>
      <c r="F482" s="7"/>
      <c r="G482" s="7"/>
      <c r="H482" s="7"/>
      <c r="I482" s="7"/>
      <c r="J482" s="7"/>
      <c r="K482" s="7"/>
      <c r="L482" s="7"/>
      <c r="M482" s="7"/>
      <c r="N482" s="7"/>
      <c r="O482" s="7"/>
      <c r="P482" s="7"/>
      <c r="Q482" s="7"/>
      <c r="R482" s="7"/>
      <c r="S482" s="7"/>
      <c r="T482" s="7"/>
      <c r="U482" s="7"/>
      <c r="V482" s="7"/>
      <c r="W482" s="7"/>
      <c r="X482" s="7"/>
      <c r="Y482" s="7"/>
    </row>
    <row r="483" spans="1:25" x14ac:dyDescent="0.2">
      <c r="A483" s="1138"/>
      <c r="B483" s="1138"/>
      <c r="C483" s="1138"/>
      <c r="D483" s="1138"/>
      <c r="E483" s="459"/>
      <c r="F483" s="7"/>
      <c r="G483" s="7"/>
      <c r="H483" s="7"/>
      <c r="I483" s="7"/>
      <c r="J483" s="7"/>
      <c r="K483" s="7"/>
      <c r="L483" s="7"/>
      <c r="M483" s="7"/>
      <c r="N483" s="7"/>
      <c r="O483" s="7"/>
      <c r="P483" s="7"/>
      <c r="Q483" s="7"/>
      <c r="R483" s="7"/>
      <c r="S483" s="7"/>
      <c r="T483" s="7"/>
      <c r="U483" s="7"/>
      <c r="V483" s="7"/>
      <c r="W483" s="7"/>
      <c r="X483" s="7"/>
      <c r="Y483" s="7"/>
    </row>
    <row r="484" spans="1:25" x14ac:dyDescent="0.2">
      <c r="A484" s="1138"/>
      <c r="B484" s="1138"/>
      <c r="C484" s="1138"/>
      <c r="D484" s="1138"/>
      <c r="E484" s="459"/>
      <c r="F484" s="7"/>
      <c r="G484" s="7"/>
      <c r="H484" s="7"/>
      <c r="I484" s="7"/>
      <c r="J484" s="7"/>
      <c r="K484" s="7"/>
      <c r="L484" s="7"/>
      <c r="M484" s="7"/>
      <c r="N484" s="7"/>
      <c r="O484" s="7"/>
      <c r="P484" s="7"/>
      <c r="Q484" s="7"/>
      <c r="R484" s="7"/>
      <c r="S484" s="7"/>
      <c r="T484" s="7"/>
      <c r="U484" s="7"/>
      <c r="V484" s="7"/>
      <c r="W484" s="7"/>
      <c r="X484" s="7"/>
      <c r="Y484" s="7"/>
    </row>
    <row r="485" spans="1:25" x14ac:dyDescent="0.2">
      <c r="A485" s="1138"/>
      <c r="B485" s="1138"/>
      <c r="C485" s="1138"/>
      <c r="D485" s="1138"/>
      <c r="E485" s="459"/>
      <c r="F485" s="7"/>
      <c r="G485" s="7"/>
      <c r="H485" s="7"/>
      <c r="I485" s="7"/>
      <c r="J485" s="7"/>
      <c r="K485" s="7"/>
      <c r="L485" s="7"/>
      <c r="M485" s="7"/>
      <c r="N485" s="7"/>
      <c r="O485" s="7"/>
      <c r="P485" s="7"/>
      <c r="Q485" s="7"/>
      <c r="R485" s="7"/>
      <c r="S485" s="7"/>
      <c r="T485" s="7"/>
      <c r="U485" s="7"/>
      <c r="V485" s="7"/>
      <c r="W485" s="7"/>
      <c r="X485" s="7"/>
      <c r="Y485" s="7"/>
    </row>
    <row r="486" spans="1:25" x14ac:dyDescent="0.2">
      <c r="A486" s="1138"/>
      <c r="B486" s="1138"/>
      <c r="C486" s="1138"/>
      <c r="D486" s="1138"/>
      <c r="E486" s="459"/>
      <c r="F486" s="7"/>
      <c r="G486" s="7"/>
      <c r="H486" s="7"/>
      <c r="I486" s="7"/>
      <c r="J486" s="7"/>
      <c r="K486" s="7"/>
      <c r="L486" s="7"/>
      <c r="M486" s="7"/>
      <c r="N486" s="7"/>
      <c r="O486" s="7"/>
      <c r="P486" s="7"/>
      <c r="Q486" s="7"/>
      <c r="R486" s="7"/>
      <c r="S486" s="7"/>
      <c r="T486" s="7"/>
      <c r="U486" s="7"/>
      <c r="V486" s="7"/>
      <c r="W486" s="7"/>
      <c r="X486" s="7"/>
      <c r="Y486" s="7"/>
    </row>
    <row r="487" spans="1:25" x14ac:dyDescent="0.2">
      <c r="A487" s="1138"/>
      <c r="B487" s="1138"/>
      <c r="C487" s="1138"/>
      <c r="D487" s="1138"/>
      <c r="E487" s="459"/>
      <c r="F487" s="7"/>
      <c r="G487" s="7"/>
      <c r="H487" s="7"/>
      <c r="I487" s="7"/>
      <c r="J487" s="7"/>
      <c r="K487" s="7"/>
      <c r="L487" s="7"/>
      <c r="M487" s="7"/>
      <c r="N487" s="7"/>
      <c r="O487" s="7"/>
      <c r="P487" s="7"/>
      <c r="Q487" s="7"/>
      <c r="R487" s="7"/>
      <c r="S487" s="7"/>
      <c r="T487" s="7"/>
      <c r="U487" s="7"/>
      <c r="V487" s="7"/>
      <c r="W487" s="7"/>
      <c r="X487" s="7"/>
      <c r="Y487" s="7"/>
    </row>
    <row r="488" spans="1:25" x14ac:dyDescent="0.2">
      <c r="A488" s="456"/>
      <c r="B488" s="456"/>
      <c r="C488" s="677"/>
      <c r="D488" s="677"/>
      <c r="E488" s="459"/>
      <c r="F488" s="7"/>
      <c r="G488" s="7"/>
      <c r="H488" s="7"/>
      <c r="I488" s="7"/>
      <c r="J488" s="7"/>
      <c r="K488" s="7"/>
      <c r="L488" s="7"/>
      <c r="M488" s="7"/>
      <c r="N488" s="7"/>
      <c r="O488" s="7"/>
      <c r="P488" s="7"/>
      <c r="Q488" s="7"/>
      <c r="R488" s="7"/>
      <c r="S488" s="7"/>
      <c r="T488" s="7"/>
      <c r="U488" s="7"/>
      <c r="V488" s="7"/>
      <c r="W488" s="7"/>
      <c r="X488" s="7"/>
      <c r="Y488" s="7"/>
    </row>
    <row r="489" spans="1:25" x14ac:dyDescent="0.2">
      <c r="A489" s="1132"/>
      <c r="B489" s="1132"/>
      <c r="C489" s="1139"/>
      <c r="D489" s="1139"/>
      <c r="E489" s="459"/>
      <c r="F489" s="7"/>
      <c r="G489" s="7"/>
      <c r="H489" s="7"/>
      <c r="I489" s="7"/>
      <c r="J489" s="7"/>
      <c r="K489" s="7"/>
      <c r="L489" s="7"/>
      <c r="M489" s="7"/>
      <c r="N489" s="7"/>
      <c r="O489" s="7"/>
      <c r="P489" s="7"/>
      <c r="Q489" s="7"/>
      <c r="R489" s="7"/>
      <c r="S489" s="7"/>
      <c r="T489" s="7"/>
      <c r="U489" s="7"/>
      <c r="V489" s="7"/>
      <c r="W489" s="7"/>
      <c r="X489" s="7"/>
      <c r="Y489" s="7"/>
    </row>
    <row r="490" spans="1:25" x14ac:dyDescent="0.2">
      <c r="A490" s="459"/>
      <c r="B490" s="459"/>
      <c r="C490" s="437"/>
      <c r="D490" s="437"/>
      <c r="E490" s="459"/>
      <c r="F490" s="7"/>
      <c r="G490" s="7"/>
      <c r="H490" s="7"/>
      <c r="I490" s="7"/>
      <c r="J490" s="7"/>
      <c r="K490" s="7"/>
      <c r="L490" s="7"/>
      <c r="M490" s="7"/>
      <c r="N490" s="7"/>
      <c r="O490" s="7"/>
      <c r="P490" s="7"/>
      <c r="Q490" s="7"/>
      <c r="R490" s="7"/>
      <c r="S490" s="7"/>
      <c r="T490" s="7"/>
      <c r="U490" s="7"/>
      <c r="V490" s="7"/>
      <c r="W490" s="7"/>
      <c r="X490" s="7"/>
      <c r="Y490" s="7"/>
    </row>
    <row r="491" spans="1:25" x14ac:dyDescent="0.2">
      <c r="A491" s="1140"/>
      <c r="B491" s="1140"/>
      <c r="C491" s="1137"/>
      <c r="D491" s="1137"/>
      <c r="E491" s="459"/>
      <c r="F491" s="7"/>
      <c r="G491" s="7"/>
      <c r="H491" s="7"/>
      <c r="I491" s="7"/>
      <c r="J491" s="7"/>
      <c r="K491" s="7"/>
      <c r="L491" s="7"/>
      <c r="M491" s="7"/>
      <c r="N491" s="7"/>
      <c r="O491" s="7"/>
      <c r="P491" s="7"/>
      <c r="Q491" s="7"/>
      <c r="R491" s="7"/>
      <c r="S491" s="7"/>
      <c r="T491" s="7"/>
      <c r="U491" s="7"/>
      <c r="V491" s="7"/>
      <c r="W491" s="7"/>
      <c r="X491" s="7"/>
      <c r="Y491" s="7"/>
    </row>
    <row r="492" spans="1:25" x14ac:dyDescent="0.2">
      <c r="A492" s="459"/>
      <c r="B492" s="459"/>
      <c r="C492" s="437"/>
      <c r="D492" s="437"/>
      <c r="E492" s="459"/>
      <c r="F492" s="7"/>
      <c r="G492" s="7"/>
      <c r="H492" s="7"/>
      <c r="I492" s="7"/>
      <c r="J492" s="7"/>
      <c r="K492" s="7"/>
      <c r="L492" s="7"/>
      <c r="M492" s="7"/>
      <c r="N492" s="7"/>
      <c r="O492" s="7"/>
      <c r="P492" s="7"/>
      <c r="Q492" s="7"/>
      <c r="R492" s="7"/>
      <c r="S492" s="7"/>
      <c r="T492" s="7"/>
      <c r="U492" s="7"/>
      <c r="V492" s="7"/>
      <c r="W492" s="7"/>
      <c r="X492" s="7"/>
      <c r="Y492" s="7"/>
    </row>
    <row r="493" spans="1:25" x14ac:dyDescent="0.2">
      <c r="A493" s="1132"/>
      <c r="B493" s="1132"/>
      <c r="C493" s="1139"/>
      <c r="D493" s="1139"/>
      <c r="E493" s="459"/>
      <c r="F493" s="7"/>
      <c r="G493" s="7"/>
      <c r="H493" s="7"/>
      <c r="I493" s="7"/>
      <c r="J493" s="7"/>
      <c r="K493" s="7"/>
      <c r="L493" s="7"/>
      <c r="M493" s="7"/>
      <c r="N493" s="7"/>
      <c r="O493" s="7"/>
      <c r="P493" s="7"/>
      <c r="Q493" s="7"/>
      <c r="R493" s="7"/>
      <c r="S493" s="7"/>
      <c r="T493" s="7"/>
      <c r="U493" s="7"/>
      <c r="V493" s="7"/>
      <c r="W493" s="7"/>
      <c r="X493" s="7"/>
      <c r="Y493" s="7"/>
    </row>
    <row r="494" spans="1:25" x14ac:dyDescent="0.2">
      <c r="A494" s="456"/>
      <c r="B494" s="459"/>
      <c r="C494" s="25"/>
      <c r="D494" s="25"/>
      <c r="E494" s="459"/>
      <c r="F494" s="7"/>
      <c r="G494" s="7"/>
      <c r="H494" s="7"/>
      <c r="I494" s="7"/>
      <c r="J494" s="7"/>
      <c r="K494" s="7"/>
      <c r="L494" s="7"/>
      <c r="M494" s="7"/>
      <c r="N494" s="7"/>
      <c r="O494" s="7"/>
      <c r="P494" s="7"/>
      <c r="Q494" s="7"/>
      <c r="R494" s="7"/>
      <c r="S494" s="7"/>
      <c r="T494" s="7"/>
      <c r="U494" s="7"/>
      <c r="V494" s="7"/>
      <c r="W494" s="7"/>
      <c r="X494" s="7"/>
      <c r="Y494" s="7"/>
    </row>
    <row r="495" spans="1:25" x14ac:dyDescent="0.2">
      <c r="A495" s="1141"/>
      <c r="B495" s="1141"/>
      <c r="C495" s="1139"/>
      <c r="D495" s="1139"/>
      <c r="E495" s="459"/>
      <c r="F495" s="7"/>
      <c r="G495" s="7"/>
      <c r="H495" s="7"/>
      <c r="I495" s="7"/>
      <c r="J495" s="7"/>
      <c r="K495" s="7"/>
      <c r="L495" s="7"/>
      <c r="M495" s="7"/>
      <c r="N495" s="7"/>
      <c r="O495" s="7"/>
      <c r="P495" s="7"/>
      <c r="Q495" s="7"/>
      <c r="R495" s="7"/>
      <c r="S495" s="7"/>
      <c r="T495" s="7"/>
      <c r="U495" s="7"/>
      <c r="V495" s="7"/>
      <c r="W495" s="7"/>
      <c r="X495" s="7"/>
      <c r="Y495" s="7"/>
    </row>
    <row r="496" spans="1:25" x14ac:dyDescent="0.2">
      <c r="A496" s="459"/>
      <c r="B496" s="25"/>
      <c r="C496" s="459"/>
      <c r="D496" s="25"/>
      <c r="E496" s="25"/>
      <c r="F496" s="7"/>
      <c r="G496" s="7"/>
      <c r="H496" s="7"/>
      <c r="I496" s="7"/>
      <c r="J496" s="7"/>
      <c r="K496" s="7"/>
      <c r="L496" s="7"/>
      <c r="M496" s="7"/>
      <c r="N496" s="7"/>
      <c r="O496" s="7"/>
      <c r="P496" s="7"/>
      <c r="Q496" s="7"/>
      <c r="R496" s="7"/>
      <c r="S496" s="7"/>
      <c r="T496" s="7"/>
      <c r="U496" s="7"/>
      <c r="V496" s="7"/>
      <c r="W496" s="7"/>
      <c r="X496" s="7"/>
      <c r="Y496" s="7"/>
    </row>
    <row r="497" spans="1:25" x14ac:dyDescent="0.2">
      <c r="A497" s="1132"/>
      <c r="B497" s="1132"/>
      <c r="C497" s="1137"/>
      <c r="D497" s="1137"/>
      <c r="E497" s="459"/>
      <c r="F497" s="7"/>
      <c r="G497" s="7"/>
      <c r="H497" s="7"/>
      <c r="I497" s="7"/>
      <c r="J497" s="7"/>
      <c r="K497" s="7"/>
      <c r="L497" s="7"/>
      <c r="M497" s="7"/>
      <c r="N497" s="7"/>
      <c r="O497" s="7"/>
      <c r="P497" s="7"/>
      <c r="Q497" s="7"/>
      <c r="R497" s="7"/>
      <c r="S497" s="7"/>
      <c r="T497" s="7"/>
      <c r="U497" s="7"/>
      <c r="V497" s="7"/>
      <c r="W497" s="7"/>
      <c r="X497" s="7"/>
      <c r="Y497" s="7"/>
    </row>
    <row r="498" spans="1:25" x14ac:dyDescent="0.2">
      <c r="A498" s="459"/>
      <c r="B498" s="459"/>
      <c r="C498" s="459"/>
      <c r="D498" s="459"/>
      <c r="E498" s="459"/>
      <c r="F498" s="7"/>
      <c r="G498" s="7"/>
      <c r="H498" s="7"/>
      <c r="I498" s="7"/>
      <c r="J498" s="7"/>
      <c r="K498" s="7"/>
      <c r="L498" s="7"/>
      <c r="M498" s="7"/>
      <c r="N498" s="7"/>
      <c r="O498" s="7"/>
      <c r="P498" s="7"/>
      <c r="Q498" s="7"/>
      <c r="R498" s="7"/>
      <c r="S498" s="7"/>
      <c r="T498" s="7"/>
      <c r="U498" s="7"/>
      <c r="V498" s="7"/>
      <c r="W498" s="7"/>
      <c r="X498" s="7"/>
      <c r="Y498" s="7"/>
    </row>
    <row r="499" spans="1:25" x14ac:dyDescent="0.2">
      <c r="A499" s="1138"/>
      <c r="B499" s="1138"/>
      <c r="C499" s="1139"/>
      <c r="D499" s="1139"/>
      <c r="E499" s="459"/>
      <c r="F499" s="7"/>
      <c r="G499" s="7"/>
      <c r="H499" s="7"/>
      <c r="I499" s="7"/>
      <c r="J499" s="7"/>
      <c r="K499" s="7"/>
      <c r="L499" s="7"/>
      <c r="M499" s="7"/>
      <c r="N499" s="7"/>
      <c r="O499" s="7"/>
      <c r="P499" s="7"/>
      <c r="Q499" s="7"/>
      <c r="R499" s="7"/>
      <c r="S499" s="7"/>
      <c r="T499" s="7"/>
      <c r="U499" s="7"/>
      <c r="V499" s="7"/>
      <c r="W499" s="7"/>
      <c r="X499" s="7"/>
      <c r="Y499" s="7"/>
    </row>
    <row r="500" spans="1:25" x14ac:dyDescent="0.2">
      <c r="A500" s="1138"/>
      <c r="B500" s="1138"/>
      <c r="C500" s="1139"/>
      <c r="D500" s="1139"/>
      <c r="E500" s="459"/>
      <c r="F500" s="7"/>
      <c r="G500" s="7"/>
      <c r="H500" s="7"/>
      <c r="I500" s="7"/>
      <c r="J500" s="7"/>
      <c r="K500" s="7"/>
      <c r="L500" s="7"/>
      <c r="M500" s="7"/>
      <c r="N500" s="7"/>
      <c r="O500" s="7"/>
      <c r="P500" s="7"/>
      <c r="Q500" s="7"/>
      <c r="R500" s="7"/>
      <c r="S500" s="7"/>
      <c r="T500" s="7"/>
      <c r="U500" s="7"/>
      <c r="V500" s="7"/>
      <c r="W500" s="7"/>
      <c r="X500" s="7"/>
      <c r="Y500" s="7"/>
    </row>
    <row r="501" spans="1:25" x14ac:dyDescent="0.2">
      <c r="A501" s="456"/>
      <c r="B501" s="459"/>
      <c r="C501" s="460"/>
      <c r="D501" s="460"/>
      <c r="E501" s="459"/>
      <c r="F501" s="7"/>
      <c r="G501" s="7"/>
      <c r="H501" s="7"/>
      <c r="I501" s="7"/>
      <c r="J501" s="7"/>
      <c r="K501" s="7"/>
      <c r="L501" s="7"/>
      <c r="M501" s="7"/>
      <c r="N501" s="7"/>
      <c r="O501" s="7"/>
      <c r="P501" s="7"/>
      <c r="Q501" s="7"/>
      <c r="R501" s="7"/>
      <c r="S501" s="7"/>
      <c r="T501" s="7"/>
      <c r="U501" s="7"/>
      <c r="V501" s="7"/>
      <c r="W501" s="7"/>
      <c r="X501" s="7"/>
      <c r="Y501" s="7"/>
    </row>
    <row r="502" spans="1:25" x14ac:dyDescent="0.2">
      <c r="A502" s="456"/>
      <c r="B502" s="459"/>
      <c r="C502" s="1139"/>
      <c r="D502" s="1139"/>
      <c r="E502" s="459"/>
      <c r="F502" s="7"/>
      <c r="G502" s="7"/>
      <c r="H502" s="7"/>
      <c r="I502" s="7"/>
      <c r="J502" s="7"/>
      <c r="K502" s="7"/>
      <c r="L502" s="7"/>
      <c r="M502" s="7"/>
      <c r="N502" s="7"/>
      <c r="O502" s="7"/>
      <c r="P502" s="7"/>
      <c r="Q502" s="7"/>
      <c r="R502" s="7"/>
      <c r="S502" s="7"/>
      <c r="T502" s="7"/>
      <c r="U502" s="7"/>
      <c r="V502" s="7"/>
      <c r="W502" s="7"/>
      <c r="X502" s="7"/>
      <c r="Y502" s="7"/>
    </row>
    <row r="503" spans="1:25" x14ac:dyDescent="0.2">
      <c r="A503" s="459"/>
      <c r="B503" s="459"/>
      <c r="C503" s="459"/>
      <c r="D503" s="459"/>
      <c r="E503" s="459"/>
      <c r="F503" s="7"/>
      <c r="G503" s="7"/>
      <c r="H503" s="7"/>
      <c r="I503" s="7"/>
      <c r="J503" s="7"/>
      <c r="K503" s="7"/>
      <c r="L503" s="7"/>
      <c r="M503" s="7"/>
      <c r="N503" s="7"/>
      <c r="O503" s="7"/>
      <c r="P503" s="7"/>
      <c r="Q503" s="7"/>
      <c r="R503" s="7"/>
      <c r="S503" s="7"/>
      <c r="T503" s="7"/>
      <c r="U503" s="7"/>
      <c r="V503" s="7"/>
      <c r="W503" s="7"/>
      <c r="X503" s="7"/>
      <c r="Y503" s="7"/>
    </row>
    <row r="504" spans="1:25" x14ac:dyDescent="0.2">
      <c r="A504" s="456"/>
      <c r="B504" s="457"/>
      <c r="C504" s="1139"/>
      <c r="D504" s="1139"/>
      <c r="E504" s="459"/>
      <c r="F504" s="7"/>
      <c r="G504" s="7"/>
      <c r="H504" s="7"/>
      <c r="I504" s="7"/>
      <c r="J504" s="7"/>
      <c r="K504" s="7"/>
      <c r="L504" s="7"/>
      <c r="M504" s="7"/>
      <c r="N504" s="7"/>
      <c r="O504" s="7"/>
      <c r="P504" s="7"/>
      <c r="Q504" s="7"/>
      <c r="R504" s="7"/>
      <c r="S504" s="7"/>
      <c r="T504" s="7"/>
      <c r="U504" s="7"/>
      <c r="V504" s="7"/>
      <c r="W504" s="7"/>
      <c r="X504" s="7"/>
      <c r="Y504" s="7"/>
    </row>
    <row r="505" spans="1:25" x14ac:dyDescent="0.2">
      <c r="A505" s="459"/>
      <c r="B505" s="459"/>
      <c r="C505" s="459"/>
      <c r="D505" s="459"/>
      <c r="E505" s="459"/>
      <c r="F505" s="7"/>
      <c r="G505" s="7"/>
      <c r="H505" s="7"/>
      <c r="I505" s="7"/>
      <c r="J505" s="7"/>
      <c r="K505" s="7"/>
      <c r="L505" s="7"/>
      <c r="M505" s="7"/>
      <c r="N505" s="7"/>
      <c r="O505" s="7"/>
      <c r="P505" s="7"/>
      <c r="Q505" s="7"/>
      <c r="R505" s="7"/>
      <c r="S505" s="7"/>
      <c r="T505" s="7"/>
      <c r="U505" s="7"/>
      <c r="V505" s="7"/>
      <c r="W505" s="7"/>
      <c r="X505" s="7"/>
      <c r="Y505" s="7"/>
    </row>
    <row r="506" spans="1:25" x14ac:dyDescent="0.2">
      <c r="A506" s="3"/>
      <c r="B506" s="677"/>
      <c r="C506" s="677"/>
      <c r="D506" s="437"/>
      <c r="E506" s="437"/>
      <c r="F506" s="7"/>
      <c r="G506" s="7"/>
      <c r="H506" s="7"/>
      <c r="I506" s="7"/>
      <c r="J506" s="7"/>
      <c r="K506" s="7"/>
      <c r="L506" s="7"/>
      <c r="M506" s="7"/>
      <c r="N506" s="7"/>
      <c r="O506" s="7"/>
      <c r="P506" s="7"/>
      <c r="Q506" s="7"/>
      <c r="R506" s="7"/>
      <c r="S506" s="7"/>
      <c r="T506" s="7"/>
      <c r="U506" s="7"/>
      <c r="V506" s="7"/>
      <c r="W506" s="7"/>
      <c r="X506" s="7"/>
      <c r="Y506" s="7"/>
    </row>
    <row r="507" spans="1:25" x14ac:dyDescent="0.2">
      <c r="A507" s="3"/>
      <c r="B507" s="1139"/>
      <c r="C507" s="1139"/>
      <c r="D507" s="26"/>
      <c r="E507" s="460"/>
      <c r="F507" s="7"/>
      <c r="G507" s="7"/>
      <c r="H507" s="7"/>
      <c r="I507" s="7"/>
      <c r="J507" s="7"/>
      <c r="K507" s="7"/>
      <c r="L507" s="7"/>
      <c r="M507" s="7"/>
      <c r="N507" s="7"/>
      <c r="O507" s="7"/>
      <c r="P507" s="7"/>
      <c r="Q507" s="7"/>
      <c r="R507" s="7"/>
      <c r="S507" s="7"/>
      <c r="T507" s="7"/>
      <c r="U507" s="7"/>
      <c r="V507" s="7"/>
      <c r="W507" s="7"/>
      <c r="X507" s="7"/>
      <c r="Y507" s="7"/>
    </row>
    <row r="508" spans="1:25" x14ac:dyDescent="0.2">
      <c r="A508" s="3"/>
      <c r="B508" s="1139"/>
      <c r="C508" s="1139"/>
      <c r="D508" s="26"/>
      <c r="E508" s="460"/>
      <c r="F508" s="7"/>
      <c r="G508" s="7"/>
      <c r="H508" s="7"/>
      <c r="I508" s="7"/>
      <c r="J508" s="7"/>
      <c r="K508" s="7"/>
      <c r="L508" s="7"/>
      <c r="M508" s="7"/>
      <c r="N508" s="7"/>
      <c r="O508" s="7"/>
      <c r="P508" s="7"/>
      <c r="Q508" s="7"/>
      <c r="R508" s="7"/>
      <c r="S508" s="7"/>
      <c r="T508" s="7"/>
      <c r="U508" s="7"/>
      <c r="V508" s="7"/>
      <c r="W508" s="7"/>
      <c r="X508" s="7"/>
      <c r="Y508" s="7"/>
    </row>
    <row r="509" spans="1:25" x14ac:dyDescent="0.2">
      <c r="A509" s="3"/>
      <c r="B509" s="1139"/>
      <c r="C509" s="1139"/>
      <c r="D509" s="26"/>
      <c r="E509" s="460"/>
      <c r="F509" s="7"/>
      <c r="G509" s="7"/>
      <c r="H509" s="7"/>
      <c r="I509" s="7"/>
      <c r="J509" s="7"/>
      <c r="K509" s="7"/>
      <c r="L509" s="7"/>
      <c r="M509" s="7"/>
      <c r="N509" s="7"/>
      <c r="O509" s="7"/>
      <c r="P509" s="7"/>
      <c r="Q509" s="7"/>
      <c r="R509" s="7"/>
      <c r="S509" s="7"/>
      <c r="T509" s="7"/>
      <c r="U509" s="7"/>
      <c r="V509" s="7"/>
      <c r="W509" s="7"/>
      <c r="X509" s="7"/>
      <c r="Y509" s="7"/>
    </row>
    <row r="510" spans="1:25" x14ac:dyDescent="0.2">
      <c r="A510" s="3"/>
      <c r="B510" s="677"/>
      <c r="C510" s="677"/>
      <c r="D510" s="460"/>
      <c r="E510" s="460"/>
      <c r="F510" s="7"/>
      <c r="G510" s="7"/>
      <c r="H510" s="7"/>
      <c r="I510" s="7"/>
      <c r="J510" s="7"/>
      <c r="K510" s="7"/>
      <c r="L510" s="7"/>
      <c r="M510" s="7"/>
      <c r="N510" s="7"/>
      <c r="O510" s="7"/>
      <c r="P510" s="7"/>
      <c r="Q510" s="7"/>
      <c r="R510" s="7"/>
      <c r="S510" s="7"/>
      <c r="T510" s="7"/>
      <c r="U510" s="7"/>
      <c r="V510" s="7"/>
      <c r="W510" s="7"/>
      <c r="X510" s="7"/>
      <c r="Y510" s="7"/>
    </row>
    <row r="511" spans="1:25" x14ac:dyDescent="0.2">
      <c r="A511" s="3"/>
      <c r="B511" s="1139"/>
      <c r="C511" s="1139"/>
      <c r="D511" s="459"/>
      <c r="E511" s="459"/>
      <c r="F511" s="7"/>
      <c r="G511" s="7"/>
      <c r="H511" s="7"/>
      <c r="I511" s="7"/>
      <c r="J511" s="7"/>
      <c r="K511" s="7"/>
      <c r="L511" s="7"/>
      <c r="M511" s="7"/>
      <c r="N511" s="7"/>
      <c r="O511" s="7"/>
      <c r="P511" s="7"/>
      <c r="Q511" s="7"/>
      <c r="R511" s="7"/>
      <c r="S511" s="7"/>
      <c r="T511" s="7"/>
      <c r="U511" s="7"/>
      <c r="V511" s="7"/>
      <c r="W511" s="7"/>
      <c r="X511" s="7"/>
      <c r="Y511" s="7"/>
    </row>
    <row r="512" spans="1:25" x14ac:dyDescent="0.2">
      <c r="A512" s="459"/>
      <c r="B512" s="459"/>
      <c r="C512" s="459"/>
      <c r="D512" s="27"/>
      <c r="E512" s="27"/>
      <c r="F512" s="7"/>
      <c r="G512" s="7"/>
      <c r="H512" s="7"/>
      <c r="I512" s="7"/>
      <c r="J512" s="7"/>
      <c r="K512" s="7"/>
      <c r="L512" s="7"/>
      <c r="M512" s="7"/>
      <c r="N512" s="7"/>
      <c r="O512" s="7"/>
      <c r="P512" s="7"/>
      <c r="Q512" s="7"/>
      <c r="R512" s="7"/>
      <c r="S512" s="7"/>
      <c r="T512" s="7"/>
      <c r="U512" s="7"/>
      <c r="V512" s="7"/>
      <c r="W512" s="7"/>
      <c r="X512" s="7"/>
      <c r="Y512" s="7"/>
    </row>
    <row r="513" spans="1:25" x14ac:dyDescent="0.2">
      <c r="A513" s="1138"/>
      <c r="B513" s="1138"/>
      <c r="C513" s="1138"/>
      <c r="D513" s="26"/>
      <c r="E513" s="460"/>
      <c r="F513" s="7"/>
      <c r="G513" s="7"/>
      <c r="H513" s="7"/>
      <c r="I513" s="7"/>
      <c r="J513" s="7"/>
      <c r="K513" s="7"/>
      <c r="L513" s="7"/>
      <c r="M513" s="7"/>
      <c r="N513" s="7"/>
      <c r="O513" s="7"/>
      <c r="P513" s="7"/>
      <c r="Q513" s="7"/>
      <c r="R513" s="7"/>
      <c r="S513" s="7"/>
      <c r="T513" s="7"/>
      <c r="U513" s="7"/>
      <c r="V513" s="7"/>
      <c r="W513" s="7"/>
      <c r="X513" s="7"/>
      <c r="Y513" s="7"/>
    </row>
    <row r="514" spans="1:25" x14ac:dyDescent="0.2">
      <c r="A514" s="459"/>
      <c r="B514" s="459"/>
      <c r="C514" s="459"/>
      <c r="D514" s="459"/>
      <c r="E514" s="459"/>
      <c r="F514" s="7"/>
      <c r="G514" s="7"/>
      <c r="H514" s="7"/>
      <c r="I514" s="7"/>
      <c r="J514" s="7"/>
      <c r="K514" s="7"/>
      <c r="L514" s="7"/>
      <c r="M514" s="7"/>
      <c r="N514" s="7"/>
      <c r="O514" s="7"/>
      <c r="P514" s="7"/>
      <c r="Q514" s="7"/>
      <c r="R514" s="7"/>
      <c r="S514" s="7"/>
      <c r="T514" s="7"/>
      <c r="U514" s="7"/>
      <c r="V514" s="7"/>
      <c r="W514" s="7"/>
      <c r="X514" s="7"/>
      <c r="Y514" s="7"/>
    </row>
    <row r="515" spans="1:25" x14ac:dyDescent="0.2">
      <c r="A515" s="459"/>
      <c r="B515" s="1139"/>
      <c r="C515" s="1139"/>
      <c r="D515" s="459"/>
      <c r="E515" s="459"/>
      <c r="F515" s="7"/>
      <c r="G515" s="7"/>
      <c r="H515" s="7"/>
      <c r="I515" s="7"/>
      <c r="J515" s="7"/>
      <c r="K515" s="7"/>
      <c r="L515" s="7"/>
      <c r="M515" s="7"/>
      <c r="N515" s="7"/>
      <c r="O515" s="7"/>
      <c r="P515" s="7"/>
      <c r="Q515" s="7"/>
      <c r="R515" s="7"/>
      <c r="S515" s="7"/>
      <c r="T515" s="7"/>
      <c r="U515" s="7"/>
      <c r="V515" s="7"/>
      <c r="W515" s="7"/>
      <c r="X515" s="7"/>
      <c r="Y515" s="7"/>
    </row>
    <row r="516" spans="1:25" x14ac:dyDescent="0.2">
      <c r="A516" s="459"/>
      <c r="B516" s="459"/>
      <c r="C516" s="459"/>
      <c r="D516" s="459"/>
      <c r="E516" s="459"/>
      <c r="F516" s="7"/>
      <c r="G516" s="7"/>
      <c r="H516" s="7"/>
      <c r="I516" s="7"/>
      <c r="J516" s="7"/>
      <c r="K516" s="7"/>
      <c r="L516" s="7"/>
      <c r="M516" s="7"/>
      <c r="N516" s="7"/>
      <c r="O516" s="7"/>
      <c r="P516" s="7"/>
      <c r="Q516" s="7"/>
      <c r="R516" s="7"/>
      <c r="S516" s="7"/>
      <c r="T516" s="7"/>
      <c r="U516" s="7"/>
      <c r="V516" s="7"/>
      <c r="W516" s="7"/>
      <c r="X516" s="7"/>
      <c r="Y516" s="7"/>
    </row>
    <row r="517" spans="1:25" x14ac:dyDescent="0.2">
      <c r="A517" s="1138"/>
      <c r="B517" s="1138"/>
      <c r="C517" s="1138"/>
      <c r="D517" s="437"/>
      <c r="E517" s="460"/>
      <c r="F517" s="7"/>
      <c r="G517" s="7"/>
      <c r="H517" s="7"/>
      <c r="I517" s="7"/>
      <c r="J517" s="7"/>
      <c r="K517" s="7"/>
      <c r="L517" s="7"/>
      <c r="M517" s="7"/>
      <c r="N517" s="7"/>
      <c r="O517" s="7"/>
      <c r="P517" s="7"/>
      <c r="Q517" s="7"/>
      <c r="R517" s="7"/>
      <c r="S517" s="7"/>
      <c r="T517" s="7"/>
      <c r="U517" s="7"/>
      <c r="V517" s="7"/>
      <c r="W517" s="7"/>
      <c r="X517" s="7"/>
      <c r="Y517" s="7"/>
    </row>
    <row r="518" spans="1:25" x14ac:dyDescent="0.2">
      <c r="A518" s="459"/>
      <c r="B518" s="459"/>
      <c r="C518" s="459"/>
      <c r="D518" s="459"/>
      <c r="E518" s="459"/>
      <c r="F518" s="7"/>
      <c r="G518" s="7"/>
      <c r="H518" s="7"/>
      <c r="I518" s="7"/>
      <c r="J518" s="7"/>
      <c r="K518" s="7"/>
      <c r="L518" s="7"/>
      <c r="M518" s="7"/>
      <c r="N518" s="7"/>
      <c r="O518" s="7"/>
      <c r="P518" s="7"/>
      <c r="Q518" s="7"/>
      <c r="R518" s="7"/>
      <c r="S518" s="7"/>
      <c r="T518" s="7"/>
      <c r="U518" s="7"/>
      <c r="V518" s="7"/>
      <c r="W518" s="7"/>
      <c r="X518" s="7"/>
      <c r="Y518" s="7"/>
    </row>
    <row r="519" spans="1:25" x14ac:dyDescent="0.2">
      <c r="A519" s="1132"/>
      <c r="B519" s="1132"/>
      <c r="C519" s="1132"/>
      <c r="D519" s="437"/>
      <c r="E519" s="20"/>
      <c r="F519" s="7"/>
      <c r="G519" s="7"/>
      <c r="H519" s="7"/>
      <c r="I519" s="7"/>
      <c r="J519" s="7"/>
      <c r="K519" s="7"/>
      <c r="L519" s="7"/>
      <c r="M519" s="7"/>
      <c r="N519" s="7"/>
      <c r="O519" s="7"/>
      <c r="P519" s="7"/>
      <c r="Q519" s="7"/>
      <c r="R519" s="7"/>
      <c r="S519" s="7"/>
      <c r="T519" s="7"/>
      <c r="U519" s="7"/>
      <c r="V519" s="7"/>
      <c r="W519" s="7"/>
      <c r="X519" s="7"/>
      <c r="Y519" s="7"/>
    </row>
    <row r="520" spans="1:25" x14ac:dyDescent="0.2">
      <c r="A520" s="459"/>
      <c r="B520" s="459"/>
      <c r="C520" s="459"/>
      <c r="D520" s="459"/>
      <c r="E520" s="459"/>
      <c r="F520" s="7"/>
      <c r="G520" s="7"/>
      <c r="H520" s="7"/>
      <c r="I520" s="7"/>
      <c r="J520" s="7"/>
      <c r="K520" s="7"/>
      <c r="L520" s="7"/>
      <c r="M520" s="7"/>
      <c r="N520" s="7"/>
      <c r="O520" s="7"/>
      <c r="P520" s="7"/>
      <c r="Q520" s="7"/>
      <c r="R520" s="7"/>
      <c r="S520" s="7"/>
      <c r="T520" s="7"/>
      <c r="U520" s="7"/>
      <c r="V520" s="7"/>
      <c r="W520" s="7"/>
      <c r="X520" s="7"/>
      <c r="Y520" s="7"/>
    </row>
    <row r="521" spans="1:25" x14ac:dyDescent="0.2">
      <c r="A521" s="459"/>
      <c r="B521" s="459"/>
      <c r="C521" s="459"/>
      <c r="D521" s="459"/>
      <c r="E521" s="459"/>
      <c r="F521" s="7"/>
      <c r="G521" s="7"/>
      <c r="H521" s="7"/>
      <c r="I521" s="7"/>
      <c r="J521" s="7"/>
      <c r="K521" s="7"/>
      <c r="L521" s="7"/>
      <c r="M521" s="7"/>
      <c r="N521" s="7"/>
      <c r="O521" s="7"/>
      <c r="P521" s="7"/>
      <c r="Q521" s="7"/>
      <c r="R521" s="7"/>
      <c r="S521" s="7"/>
      <c r="T521" s="7"/>
      <c r="U521" s="7"/>
      <c r="V521" s="7"/>
      <c r="W521" s="7"/>
      <c r="X521" s="7"/>
      <c r="Y521" s="7"/>
    </row>
    <row r="522" spans="1:25" x14ac:dyDescent="0.2">
      <c r="A522" s="459"/>
      <c r="B522" s="459"/>
      <c r="C522" s="459"/>
      <c r="D522" s="459"/>
      <c r="E522" s="459"/>
      <c r="F522" s="7"/>
      <c r="G522" s="7"/>
      <c r="H522" s="7"/>
      <c r="I522" s="7"/>
      <c r="J522" s="7"/>
      <c r="K522" s="7"/>
      <c r="L522" s="7"/>
      <c r="M522" s="7"/>
      <c r="N522" s="7"/>
      <c r="O522" s="7"/>
      <c r="P522" s="7"/>
      <c r="Q522" s="7"/>
      <c r="R522" s="7"/>
      <c r="S522" s="7"/>
      <c r="T522" s="7"/>
      <c r="U522" s="7"/>
      <c r="V522" s="7"/>
      <c r="W522" s="7"/>
      <c r="X522" s="7"/>
      <c r="Y522" s="7"/>
    </row>
    <row r="523" spans="1:25" x14ac:dyDescent="0.2">
      <c r="A523" s="459"/>
      <c r="B523" s="459"/>
      <c r="C523" s="459"/>
      <c r="D523" s="459"/>
      <c r="E523" s="459"/>
      <c r="F523" s="7"/>
      <c r="G523" s="7"/>
      <c r="H523" s="7"/>
      <c r="I523" s="7"/>
      <c r="J523" s="7"/>
      <c r="K523" s="7"/>
      <c r="L523" s="7"/>
      <c r="M523" s="7"/>
      <c r="N523" s="7"/>
      <c r="O523" s="7"/>
      <c r="P523" s="7"/>
      <c r="Q523" s="7"/>
      <c r="R523" s="7"/>
      <c r="S523" s="7"/>
      <c r="T523" s="7"/>
      <c r="U523" s="7"/>
      <c r="V523" s="7"/>
      <c r="W523" s="7"/>
      <c r="X523" s="7"/>
      <c r="Y523" s="7"/>
    </row>
    <row r="524" spans="1:25" x14ac:dyDescent="0.2">
      <c r="A524" s="459"/>
      <c r="B524" s="459"/>
      <c r="C524" s="459"/>
      <c r="D524" s="459"/>
      <c r="E524" s="459"/>
      <c r="F524" s="7"/>
      <c r="G524" s="7"/>
      <c r="H524" s="7"/>
      <c r="I524" s="7"/>
      <c r="J524" s="7"/>
      <c r="K524" s="7"/>
      <c r="L524" s="7"/>
      <c r="M524" s="7"/>
      <c r="N524" s="7"/>
      <c r="O524" s="7"/>
      <c r="P524" s="7"/>
      <c r="Q524" s="7"/>
      <c r="R524" s="7"/>
      <c r="S524" s="7"/>
      <c r="T524" s="7"/>
      <c r="U524" s="7"/>
      <c r="V524" s="7"/>
      <c r="W524" s="7"/>
      <c r="X524" s="7"/>
      <c r="Y524" s="7"/>
    </row>
    <row r="525" spans="1:25" x14ac:dyDescent="0.2">
      <c r="A525" s="459"/>
      <c r="B525" s="459"/>
      <c r="C525" s="459"/>
      <c r="D525" s="459"/>
      <c r="E525" s="459"/>
      <c r="F525" s="7"/>
      <c r="G525" s="7"/>
      <c r="H525" s="7"/>
      <c r="I525" s="7"/>
      <c r="J525" s="7"/>
      <c r="K525" s="7"/>
      <c r="L525" s="7"/>
      <c r="M525" s="7"/>
      <c r="N525" s="7"/>
      <c r="O525" s="7"/>
      <c r="P525" s="7"/>
      <c r="Q525" s="7"/>
      <c r="R525" s="7"/>
      <c r="S525" s="7"/>
      <c r="T525" s="7"/>
      <c r="U525" s="7"/>
      <c r="V525" s="7"/>
      <c r="W525" s="7"/>
      <c r="X525" s="7"/>
      <c r="Y525" s="7"/>
    </row>
    <row r="526" spans="1:25" x14ac:dyDescent="0.2">
      <c r="A526" s="7"/>
      <c r="B526" s="7"/>
      <c r="C526" s="7"/>
      <c r="D526" s="7"/>
      <c r="E526" s="7"/>
      <c r="F526" s="7"/>
      <c r="G526" s="7"/>
      <c r="H526" s="7"/>
      <c r="I526" s="7"/>
      <c r="J526" s="7"/>
      <c r="K526" s="7"/>
      <c r="L526" s="7"/>
      <c r="M526" s="7"/>
      <c r="N526" s="7"/>
      <c r="O526" s="7"/>
      <c r="P526" s="7"/>
      <c r="Q526" s="7"/>
      <c r="R526" s="7"/>
      <c r="S526" s="7"/>
      <c r="T526" s="7"/>
      <c r="U526" s="7"/>
      <c r="V526" s="7"/>
      <c r="W526" s="7"/>
      <c r="X526" s="7"/>
      <c r="Y526" s="7"/>
    </row>
    <row r="527" spans="1:25" x14ac:dyDescent="0.2">
      <c r="A527" s="7"/>
      <c r="B527" s="7"/>
      <c r="C527" s="7"/>
      <c r="D527" s="7"/>
      <c r="E527" s="7"/>
      <c r="F527" s="7"/>
      <c r="G527" s="7"/>
      <c r="H527" s="7"/>
      <c r="I527" s="7"/>
      <c r="J527" s="7"/>
      <c r="K527" s="7"/>
      <c r="L527" s="7"/>
      <c r="M527" s="7"/>
      <c r="N527" s="7"/>
      <c r="O527" s="7"/>
      <c r="P527" s="7"/>
      <c r="Q527" s="7"/>
      <c r="R527" s="7"/>
      <c r="S527" s="7"/>
      <c r="T527" s="7"/>
      <c r="U527" s="7"/>
      <c r="V527" s="7"/>
      <c r="W527" s="7"/>
      <c r="X527" s="7"/>
      <c r="Y527" s="7"/>
    </row>
    <row r="528" spans="1:25" x14ac:dyDescent="0.2">
      <c r="A528" s="7"/>
      <c r="B528" s="7"/>
      <c r="C528" s="7"/>
      <c r="D528" s="7"/>
      <c r="E528" s="7"/>
      <c r="F528" s="7"/>
      <c r="G528" s="7"/>
      <c r="H528" s="7"/>
      <c r="I528" s="7"/>
      <c r="J528" s="7"/>
      <c r="K528" s="7"/>
      <c r="L528" s="7"/>
      <c r="M528" s="7"/>
      <c r="N528" s="7"/>
      <c r="O528" s="7"/>
      <c r="P528" s="7"/>
      <c r="Q528" s="7"/>
      <c r="R528" s="7"/>
      <c r="S528" s="7"/>
      <c r="T528" s="7"/>
      <c r="U528" s="7"/>
      <c r="V528" s="7"/>
      <c r="W528" s="7"/>
      <c r="X528" s="7"/>
      <c r="Y528" s="7"/>
    </row>
    <row r="529" spans="1:25" x14ac:dyDescent="0.2">
      <c r="A529" s="7"/>
      <c r="B529" s="7"/>
      <c r="C529" s="7"/>
      <c r="D529" s="7"/>
      <c r="E529" s="7"/>
      <c r="F529" s="7"/>
      <c r="G529" s="7"/>
      <c r="H529" s="7"/>
      <c r="I529" s="7"/>
      <c r="J529" s="7"/>
      <c r="K529" s="7"/>
      <c r="L529" s="7"/>
      <c r="M529" s="7"/>
      <c r="N529" s="7"/>
      <c r="O529" s="7"/>
      <c r="P529" s="7"/>
      <c r="Q529" s="7"/>
      <c r="R529" s="7"/>
      <c r="S529" s="7"/>
      <c r="T529" s="7"/>
      <c r="U529" s="7"/>
      <c r="V529" s="7"/>
      <c r="W529" s="7"/>
      <c r="X529" s="7"/>
      <c r="Y529" s="7"/>
    </row>
    <row r="530" spans="1:25" x14ac:dyDescent="0.2">
      <c r="A530" s="7"/>
      <c r="B530" s="7"/>
      <c r="C530" s="7"/>
      <c r="D530" s="7"/>
      <c r="E530" s="7"/>
      <c r="F530" s="7"/>
      <c r="G530" s="7"/>
      <c r="H530" s="7"/>
      <c r="I530" s="7"/>
      <c r="J530" s="7"/>
      <c r="K530" s="7"/>
      <c r="L530" s="7"/>
      <c r="M530" s="7"/>
      <c r="N530" s="7"/>
      <c r="O530" s="7"/>
      <c r="P530" s="7"/>
      <c r="Q530" s="7"/>
      <c r="R530" s="7"/>
      <c r="S530" s="7"/>
      <c r="T530" s="7"/>
      <c r="U530" s="7"/>
      <c r="V530" s="7"/>
      <c r="W530" s="7"/>
      <c r="X530" s="7"/>
      <c r="Y530" s="7"/>
    </row>
    <row r="531" spans="1:25" x14ac:dyDescent="0.2">
      <c r="A531" s="1137"/>
      <c r="B531" s="1137"/>
      <c r="C531" s="1137"/>
      <c r="D531" s="1137"/>
      <c r="E531" s="459"/>
      <c r="F531" s="7"/>
      <c r="G531" s="7"/>
      <c r="H531" s="7"/>
      <c r="I531" s="7"/>
      <c r="J531" s="7"/>
      <c r="K531" s="7"/>
      <c r="L531" s="7"/>
      <c r="M531" s="7"/>
      <c r="N531" s="7"/>
      <c r="O531" s="7"/>
      <c r="P531" s="7"/>
      <c r="Q531" s="7"/>
      <c r="R531" s="7"/>
      <c r="S531" s="7"/>
      <c r="T531" s="7"/>
      <c r="U531" s="7"/>
      <c r="V531" s="7"/>
      <c r="W531" s="7"/>
      <c r="X531" s="7"/>
      <c r="Y531" s="7"/>
    </row>
    <row r="532" spans="1:25" x14ac:dyDescent="0.2">
      <c r="A532" s="459"/>
      <c r="B532" s="459"/>
      <c r="C532" s="459"/>
      <c r="D532" s="459"/>
      <c r="E532" s="459"/>
      <c r="F532" s="7"/>
      <c r="G532" s="7"/>
      <c r="H532" s="7"/>
      <c r="I532" s="7"/>
      <c r="J532" s="7"/>
      <c r="K532" s="7"/>
      <c r="L532" s="7"/>
      <c r="M532" s="7"/>
      <c r="N532" s="7"/>
      <c r="O532" s="7"/>
      <c r="P532" s="7"/>
      <c r="Q532" s="7"/>
      <c r="R532" s="7"/>
      <c r="S532" s="7"/>
      <c r="T532" s="7"/>
      <c r="U532" s="7"/>
      <c r="V532" s="7"/>
      <c r="W532" s="7"/>
      <c r="X532" s="7"/>
      <c r="Y532" s="7"/>
    </row>
    <row r="533" spans="1:25" x14ac:dyDescent="0.2">
      <c r="A533" s="459"/>
      <c r="B533" s="459"/>
      <c r="C533" s="459"/>
      <c r="D533" s="459"/>
      <c r="E533" s="459"/>
      <c r="F533" s="7"/>
      <c r="G533" s="7"/>
      <c r="H533" s="7"/>
      <c r="I533" s="7"/>
      <c r="J533" s="7"/>
      <c r="K533" s="7"/>
      <c r="L533" s="7"/>
      <c r="M533" s="7"/>
      <c r="N533" s="7"/>
      <c r="O533" s="7"/>
      <c r="P533" s="7"/>
      <c r="Q533" s="7"/>
      <c r="R533" s="7"/>
      <c r="S533" s="7"/>
      <c r="T533" s="7"/>
      <c r="U533" s="7"/>
      <c r="V533" s="7"/>
      <c r="W533" s="7"/>
      <c r="X533" s="7"/>
      <c r="Y533" s="7"/>
    </row>
    <row r="534" spans="1:25" x14ac:dyDescent="0.2">
      <c r="A534" s="459"/>
      <c r="B534" s="459"/>
      <c r="C534" s="459"/>
      <c r="D534" s="459"/>
      <c r="E534" s="459"/>
      <c r="F534" s="7"/>
      <c r="G534" s="7"/>
      <c r="H534" s="7"/>
      <c r="I534" s="7"/>
      <c r="J534" s="7"/>
      <c r="K534" s="7"/>
      <c r="L534" s="7"/>
      <c r="M534" s="7"/>
      <c r="N534" s="7"/>
      <c r="O534" s="7"/>
      <c r="P534" s="7"/>
      <c r="Q534" s="7"/>
      <c r="R534" s="7"/>
      <c r="S534" s="7"/>
      <c r="T534" s="7"/>
      <c r="U534" s="7"/>
      <c r="V534" s="7"/>
      <c r="W534" s="7"/>
      <c r="X534" s="7"/>
      <c r="Y534" s="7"/>
    </row>
    <row r="535" spans="1:25" x14ac:dyDescent="0.2">
      <c r="A535" s="459"/>
      <c r="B535" s="459"/>
      <c r="C535" s="459"/>
      <c r="D535" s="459"/>
      <c r="E535" s="459"/>
      <c r="F535" s="7"/>
      <c r="G535" s="7"/>
      <c r="H535" s="7"/>
      <c r="I535" s="7"/>
      <c r="J535" s="7"/>
      <c r="K535" s="7"/>
      <c r="L535" s="7"/>
      <c r="M535" s="7"/>
      <c r="N535" s="7"/>
      <c r="O535" s="7"/>
      <c r="P535" s="7"/>
      <c r="Q535" s="7"/>
      <c r="R535" s="7"/>
      <c r="S535" s="7"/>
      <c r="T535" s="7"/>
      <c r="U535" s="7"/>
      <c r="V535" s="7"/>
      <c r="W535" s="7"/>
      <c r="X535" s="7"/>
      <c r="Y535" s="7"/>
    </row>
    <row r="536" spans="1:25" x14ac:dyDescent="0.2">
      <c r="A536" s="1141"/>
      <c r="B536" s="1141"/>
      <c r="C536" s="459"/>
      <c r="D536" s="459"/>
      <c r="E536" s="459"/>
      <c r="F536" s="7"/>
      <c r="G536" s="7"/>
      <c r="H536" s="7"/>
      <c r="I536" s="7"/>
      <c r="J536" s="7"/>
      <c r="K536" s="7"/>
      <c r="L536" s="7"/>
      <c r="M536" s="7"/>
      <c r="N536" s="7"/>
      <c r="O536" s="7"/>
      <c r="P536" s="7"/>
      <c r="Q536" s="7"/>
      <c r="R536" s="7"/>
      <c r="S536" s="7"/>
      <c r="T536" s="7"/>
      <c r="U536" s="7"/>
      <c r="V536" s="7"/>
      <c r="W536" s="7"/>
      <c r="X536" s="7"/>
      <c r="Y536" s="7"/>
    </row>
    <row r="537" spans="1:25" x14ac:dyDescent="0.2">
      <c r="A537" s="459"/>
      <c r="B537" s="458"/>
      <c r="C537" s="459"/>
      <c r="D537" s="459"/>
      <c r="E537" s="459"/>
      <c r="F537" s="7"/>
      <c r="G537" s="7"/>
      <c r="H537" s="7"/>
      <c r="I537" s="7"/>
      <c r="J537" s="7"/>
      <c r="K537" s="7"/>
      <c r="L537" s="7"/>
      <c r="M537" s="7"/>
      <c r="N537" s="7"/>
      <c r="O537" s="7"/>
      <c r="P537" s="7"/>
      <c r="Q537" s="7"/>
      <c r="R537" s="7"/>
      <c r="S537" s="7"/>
      <c r="T537" s="7"/>
      <c r="U537" s="7"/>
      <c r="V537" s="7"/>
      <c r="W537" s="7"/>
      <c r="X537" s="7"/>
      <c r="Y537" s="7"/>
    </row>
    <row r="538" spans="1:25" x14ac:dyDescent="0.2">
      <c r="A538" s="459"/>
      <c r="B538" s="461"/>
      <c r="C538" s="438"/>
      <c r="D538" s="438"/>
      <c r="E538" s="459"/>
      <c r="F538" s="7"/>
      <c r="G538" s="7"/>
      <c r="H538" s="7"/>
      <c r="I538" s="7"/>
      <c r="J538" s="7"/>
      <c r="K538" s="7"/>
      <c r="L538" s="7"/>
      <c r="M538" s="7"/>
      <c r="N538" s="7"/>
      <c r="O538" s="7"/>
      <c r="P538" s="7"/>
      <c r="Q538" s="7"/>
      <c r="R538" s="7"/>
      <c r="S538" s="7"/>
      <c r="T538" s="7"/>
      <c r="U538" s="7"/>
      <c r="V538" s="7"/>
      <c r="W538" s="7"/>
      <c r="X538" s="7"/>
      <c r="Y538" s="7"/>
    </row>
    <row r="539" spans="1:25" x14ac:dyDescent="0.2">
      <c r="A539" s="459"/>
      <c r="B539" s="438"/>
      <c r="C539" s="438"/>
      <c r="D539" s="438"/>
      <c r="E539" s="459"/>
      <c r="F539" s="7"/>
      <c r="G539" s="7"/>
      <c r="H539" s="7"/>
      <c r="I539" s="7"/>
      <c r="J539" s="7"/>
      <c r="K539" s="7"/>
      <c r="L539" s="7"/>
      <c r="M539" s="7"/>
      <c r="N539" s="7"/>
      <c r="O539" s="7"/>
      <c r="P539" s="7"/>
      <c r="Q539" s="7"/>
      <c r="R539" s="7"/>
      <c r="S539" s="7"/>
      <c r="T539" s="7"/>
      <c r="U539" s="7"/>
      <c r="V539" s="7"/>
      <c r="W539" s="7"/>
      <c r="X539" s="7"/>
      <c r="Y539" s="7"/>
    </row>
    <row r="540" spans="1:25" x14ac:dyDescent="0.2">
      <c r="A540" s="1132"/>
      <c r="B540" s="1142"/>
      <c r="C540" s="1142"/>
      <c r="D540" s="1142"/>
      <c r="E540" s="459"/>
      <c r="F540" s="7"/>
      <c r="G540" s="7"/>
      <c r="H540" s="7"/>
      <c r="I540" s="7"/>
      <c r="J540" s="7"/>
      <c r="K540" s="7"/>
      <c r="L540" s="7"/>
      <c r="M540" s="7"/>
      <c r="N540" s="7"/>
      <c r="O540" s="7"/>
      <c r="P540" s="7"/>
      <c r="Q540" s="7"/>
      <c r="R540" s="7"/>
      <c r="S540" s="7"/>
      <c r="T540" s="7"/>
      <c r="U540" s="7"/>
      <c r="V540" s="7"/>
      <c r="W540" s="7"/>
      <c r="X540" s="7"/>
      <c r="Y540" s="7"/>
    </row>
    <row r="541" spans="1:25" x14ac:dyDescent="0.2">
      <c r="A541" s="1132"/>
      <c r="B541" s="1132"/>
      <c r="C541" s="1132"/>
      <c r="D541" s="1132"/>
      <c r="E541" s="459"/>
      <c r="F541" s="7"/>
      <c r="G541" s="7"/>
      <c r="H541" s="7"/>
      <c r="I541" s="7"/>
      <c r="J541" s="7"/>
      <c r="K541" s="7"/>
      <c r="L541" s="7"/>
      <c r="M541" s="7"/>
      <c r="N541" s="7"/>
      <c r="O541" s="7"/>
      <c r="P541" s="7"/>
      <c r="Q541" s="7"/>
      <c r="R541" s="7"/>
      <c r="S541" s="7"/>
      <c r="T541" s="7"/>
      <c r="U541" s="7"/>
      <c r="V541" s="7"/>
      <c r="W541" s="7"/>
      <c r="X541" s="7"/>
      <c r="Y541" s="7"/>
    </row>
    <row r="542" spans="1:25" x14ac:dyDescent="0.2">
      <c r="A542" s="18"/>
      <c r="B542" s="437"/>
      <c r="C542" s="460"/>
      <c r="D542" s="460"/>
      <c r="E542" s="459"/>
      <c r="F542" s="7"/>
      <c r="G542" s="7"/>
      <c r="H542" s="7"/>
      <c r="I542" s="7"/>
      <c r="J542" s="7"/>
      <c r="K542" s="7"/>
      <c r="L542" s="7"/>
      <c r="M542" s="7"/>
      <c r="N542" s="7"/>
      <c r="O542" s="7"/>
      <c r="P542" s="7"/>
      <c r="Q542" s="7"/>
      <c r="R542" s="7"/>
      <c r="S542" s="7"/>
      <c r="T542" s="7"/>
      <c r="U542" s="7"/>
      <c r="V542" s="7"/>
      <c r="W542" s="7"/>
      <c r="X542" s="7"/>
      <c r="Y542" s="7"/>
    </row>
    <row r="543" spans="1:25" x14ac:dyDescent="0.2">
      <c r="A543" s="459"/>
      <c r="B543" s="437"/>
      <c r="C543" s="460"/>
      <c r="D543" s="460"/>
      <c r="E543" s="459"/>
      <c r="F543" s="7"/>
      <c r="G543" s="7"/>
      <c r="H543" s="7"/>
      <c r="I543" s="7"/>
      <c r="J543" s="7"/>
      <c r="K543" s="7"/>
      <c r="L543" s="7"/>
      <c r="M543" s="7"/>
      <c r="N543" s="7"/>
      <c r="O543" s="7"/>
      <c r="P543" s="7"/>
      <c r="Q543" s="7"/>
      <c r="R543" s="7"/>
      <c r="S543" s="7"/>
      <c r="T543" s="7"/>
      <c r="U543" s="7"/>
      <c r="V543" s="7"/>
      <c r="W543" s="7"/>
      <c r="X543" s="7"/>
      <c r="Y543" s="7"/>
    </row>
    <row r="544" spans="1:25" x14ac:dyDescent="0.2">
      <c r="A544" s="18"/>
      <c r="B544" s="437"/>
      <c r="C544" s="460"/>
      <c r="D544" s="460"/>
      <c r="E544" s="459"/>
      <c r="F544" s="7"/>
      <c r="G544" s="7"/>
      <c r="H544" s="7"/>
      <c r="I544" s="7"/>
      <c r="J544" s="7"/>
      <c r="K544" s="7"/>
      <c r="L544" s="7"/>
      <c r="M544" s="7"/>
      <c r="N544" s="7"/>
      <c r="O544" s="7"/>
      <c r="P544" s="7"/>
      <c r="Q544" s="7"/>
      <c r="R544" s="7"/>
      <c r="S544" s="7"/>
      <c r="T544" s="7"/>
      <c r="U544" s="7"/>
      <c r="V544" s="7"/>
      <c r="W544" s="7"/>
      <c r="X544" s="7"/>
      <c r="Y544" s="7"/>
    </row>
    <row r="545" spans="1:25" x14ac:dyDescent="0.2">
      <c r="A545" s="18"/>
      <c r="B545" s="437"/>
      <c r="C545" s="460"/>
      <c r="D545" s="460"/>
      <c r="E545" s="459"/>
      <c r="F545" s="7"/>
      <c r="G545" s="7"/>
      <c r="H545" s="7"/>
      <c r="I545" s="7"/>
      <c r="J545" s="7"/>
      <c r="K545" s="7"/>
      <c r="L545" s="7"/>
      <c r="M545" s="7"/>
      <c r="N545" s="7"/>
      <c r="O545" s="7"/>
      <c r="P545" s="7"/>
      <c r="Q545" s="7"/>
      <c r="R545" s="7"/>
      <c r="S545" s="7"/>
      <c r="T545" s="7"/>
      <c r="U545" s="7"/>
      <c r="V545" s="7"/>
      <c r="W545" s="7"/>
      <c r="X545" s="7"/>
      <c r="Y545" s="7"/>
    </row>
    <row r="546" spans="1:25" x14ac:dyDescent="0.2">
      <c r="A546" s="459"/>
      <c r="B546" s="437"/>
      <c r="C546" s="460"/>
      <c r="D546" s="460"/>
      <c r="E546" s="459"/>
      <c r="F546" s="7"/>
      <c r="G546" s="7"/>
      <c r="H546" s="7"/>
      <c r="I546" s="7"/>
      <c r="J546" s="7"/>
      <c r="K546" s="7"/>
      <c r="L546" s="7"/>
      <c r="M546" s="7"/>
      <c r="N546" s="7"/>
      <c r="O546" s="7"/>
      <c r="P546" s="7"/>
      <c r="Q546" s="7"/>
      <c r="R546" s="7"/>
      <c r="S546" s="7"/>
      <c r="T546" s="7"/>
      <c r="U546" s="7"/>
      <c r="V546" s="7"/>
      <c r="W546" s="7"/>
      <c r="X546" s="7"/>
      <c r="Y546" s="7"/>
    </row>
    <row r="547" spans="1:25" x14ac:dyDescent="0.2">
      <c r="A547" s="459"/>
      <c r="B547" s="437"/>
      <c r="C547" s="460"/>
      <c r="D547" s="460"/>
      <c r="E547" s="459"/>
      <c r="F547" s="7"/>
      <c r="G547" s="7"/>
      <c r="H547" s="7"/>
      <c r="I547" s="7"/>
      <c r="J547" s="7"/>
      <c r="K547" s="7"/>
      <c r="L547" s="7"/>
      <c r="M547" s="7"/>
      <c r="N547" s="7"/>
      <c r="O547" s="7"/>
      <c r="P547" s="7"/>
      <c r="Q547" s="7"/>
      <c r="R547" s="7"/>
      <c r="S547" s="7"/>
      <c r="T547" s="7"/>
      <c r="U547" s="7"/>
      <c r="V547" s="7"/>
      <c r="W547" s="7"/>
      <c r="X547" s="7"/>
      <c r="Y547" s="7"/>
    </row>
    <row r="548" spans="1:25" x14ac:dyDescent="0.2">
      <c r="A548" s="459"/>
      <c r="B548" s="456"/>
      <c r="C548" s="456"/>
      <c r="D548" s="460"/>
      <c r="E548" s="459"/>
      <c r="F548" s="7"/>
      <c r="G548" s="7"/>
      <c r="H548" s="7"/>
      <c r="I548" s="7"/>
      <c r="J548" s="7"/>
      <c r="K548" s="7"/>
      <c r="L548" s="7"/>
      <c r="M548" s="7"/>
      <c r="N548" s="7"/>
      <c r="O548" s="7"/>
      <c r="P548" s="7"/>
      <c r="Q548" s="7"/>
      <c r="R548" s="7"/>
      <c r="S548" s="7"/>
      <c r="T548" s="7"/>
      <c r="U548" s="7"/>
      <c r="V548" s="7"/>
      <c r="W548" s="7"/>
      <c r="X548" s="7"/>
      <c r="Y548" s="7"/>
    </row>
    <row r="549" spans="1:25" x14ac:dyDescent="0.2">
      <c r="A549" s="1132"/>
      <c r="B549" s="1132"/>
      <c r="C549" s="1132"/>
      <c r="D549" s="20"/>
      <c r="E549" s="459"/>
      <c r="F549" s="7"/>
      <c r="G549" s="7"/>
      <c r="H549" s="7"/>
      <c r="I549" s="7"/>
      <c r="J549" s="7"/>
      <c r="K549" s="7"/>
      <c r="L549" s="7"/>
      <c r="M549" s="7"/>
      <c r="N549" s="7"/>
      <c r="O549" s="7"/>
      <c r="P549" s="7"/>
      <c r="Q549" s="7"/>
      <c r="R549" s="7"/>
      <c r="S549" s="7"/>
      <c r="T549" s="7"/>
      <c r="U549" s="7"/>
      <c r="V549" s="7"/>
      <c r="W549" s="7"/>
      <c r="X549" s="7"/>
      <c r="Y549" s="7"/>
    </row>
    <row r="550" spans="1:25" x14ac:dyDescent="0.2">
      <c r="A550" s="1133"/>
      <c r="B550" s="1133"/>
      <c r="C550" s="1133"/>
      <c r="D550" s="1133"/>
      <c r="E550" s="459"/>
      <c r="F550" s="7"/>
      <c r="G550" s="7"/>
      <c r="H550" s="7"/>
      <c r="I550" s="7"/>
      <c r="J550" s="7"/>
      <c r="K550" s="7"/>
      <c r="L550" s="7"/>
      <c r="M550" s="7"/>
      <c r="N550" s="7"/>
      <c r="O550" s="7"/>
      <c r="P550" s="7"/>
      <c r="Q550" s="7"/>
      <c r="R550" s="7"/>
      <c r="S550" s="7"/>
      <c r="T550" s="7"/>
      <c r="U550" s="7"/>
      <c r="V550" s="7"/>
      <c r="W550" s="7"/>
      <c r="X550" s="7"/>
      <c r="Y550" s="7"/>
    </row>
    <row r="551" spans="1:25" x14ac:dyDescent="0.2">
      <c r="A551" s="456"/>
      <c r="B551" s="457"/>
      <c r="C551" s="457"/>
      <c r="D551" s="20"/>
      <c r="E551" s="459"/>
      <c r="F551" s="7"/>
      <c r="G551" s="7"/>
      <c r="H551" s="7"/>
      <c r="I551" s="7"/>
      <c r="J551" s="7"/>
      <c r="K551" s="7"/>
      <c r="L551" s="7"/>
      <c r="M551" s="7"/>
      <c r="N551" s="7"/>
      <c r="O551" s="7"/>
      <c r="P551" s="7"/>
      <c r="Q551" s="7"/>
      <c r="R551" s="7"/>
      <c r="S551" s="7"/>
      <c r="T551" s="7"/>
      <c r="U551" s="7"/>
      <c r="V551" s="7"/>
      <c r="W551" s="7"/>
      <c r="X551" s="7"/>
      <c r="Y551" s="7"/>
    </row>
    <row r="552" spans="1:25" x14ac:dyDescent="0.2">
      <c r="A552" s="459"/>
      <c r="B552" s="459"/>
      <c r="C552" s="459"/>
      <c r="D552" s="459"/>
      <c r="E552" s="459"/>
      <c r="F552" s="7"/>
      <c r="G552" s="7"/>
      <c r="H552" s="7"/>
      <c r="I552" s="7"/>
      <c r="J552" s="7"/>
      <c r="K552" s="7"/>
      <c r="L552" s="7"/>
      <c r="M552" s="7"/>
      <c r="N552" s="7"/>
      <c r="O552" s="7"/>
      <c r="P552" s="7"/>
      <c r="Q552" s="7"/>
      <c r="R552" s="7"/>
      <c r="S552" s="7"/>
      <c r="T552" s="7"/>
      <c r="U552" s="7"/>
      <c r="V552" s="7"/>
      <c r="W552" s="7"/>
      <c r="X552" s="7"/>
      <c r="Y552" s="7"/>
    </row>
    <row r="553" spans="1:25" x14ac:dyDescent="0.2">
      <c r="A553" s="459"/>
      <c r="B553" s="459"/>
      <c r="C553" s="459"/>
      <c r="D553" s="459"/>
      <c r="E553" s="459"/>
      <c r="F553" s="7"/>
      <c r="G553" s="7"/>
      <c r="H553" s="7"/>
      <c r="I553" s="7"/>
      <c r="J553" s="7"/>
      <c r="K553" s="7"/>
      <c r="L553" s="7"/>
      <c r="M553" s="7"/>
      <c r="N553" s="7"/>
      <c r="O553" s="7"/>
      <c r="P553" s="7"/>
      <c r="Q553" s="7"/>
      <c r="R553" s="7"/>
      <c r="S553" s="7"/>
      <c r="T553" s="7"/>
      <c r="U553" s="7"/>
      <c r="V553" s="7"/>
      <c r="W553" s="7"/>
      <c r="X553" s="7"/>
      <c r="Y553" s="7"/>
    </row>
    <row r="554" spans="1:25" x14ac:dyDescent="0.2">
      <c r="A554" s="456"/>
      <c r="B554" s="458"/>
      <c r="C554" s="458"/>
      <c r="D554" s="458"/>
      <c r="E554" s="459"/>
      <c r="F554" s="7"/>
      <c r="G554" s="7"/>
      <c r="H554" s="7"/>
      <c r="I554" s="7"/>
      <c r="J554" s="7"/>
      <c r="K554" s="7"/>
      <c r="L554" s="7"/>
      <c r="M554" s="7"/>
      <c r="N554" s="7"/>
      <c r="O554" s="7"/>
      <c r="P554" s="7"/>
      <c r="Q554" s="7"/>
      <c r="R554" s="7"/>
      <c r="S554" s="7"/>
      <c r="T554" s="7"/>
      <c r="U554" s="7"/>
      <c r="V554" s="7"/>
      <c r="W554" s="7"/>
      <c r="X554" s="7"/>
      <c r="Y554" s="7"/>
    </row>
    <row r="555" spans="1:25" x14ac:dyDescent="0.2">
      <c r="A555" s="1134"/>
      <c r="B555" s="1135"/>
      <c r="C555" s="1136"/>
      <c r="D555" s="1136"/>
      <c r="E555" s="22"/>
      <c r="F555" s="7"/>
      <c r="G555" s="7"/>
      <c r="H555" s="7"/>
      <c r="I555" s="7"/>
      <c r="J555" s="7"/>
      <c r="K555" s="7"/>
      <c r="L555" s="7"/>
      <c r="M555" s="7"/>
      <c r="N555" s="7"/>
      <c r="O555" s="7"/>
      <c r="P555" s="7"/>
      <c r="Q555" s="7"/>
      <c r="R555" s="7"/>
      <c r="S555" s="7"/>
      <c r="T555" s="7"/>
      <c r="U555" s="7"/>
      <c r="V555" s="7"/>
      <c r="W555" s="7"/>
      <c r="X555" s="7"/>
      <c r="Y555" s="7"/>
    </row>
    <row r="556" spans="1:25" x14ac:dyDescent="0.2">
      <c r="A556" s="1134"/>
      <c r="B556" s="1134"/>
      <c r="C556" s="1134"/>
      <c r="D556" s="1134"/>
      <c r="E556" s="22"/>
      <c r="F556" s="7"/>
      <c r="G556" s="7"/>
      <c r="H556" s="7"/>
      <c r="I556" s="7"/>
      <c r="J556" s="7"/>
      <c r="K556" s="7"/>
      <c r="L556" s="7"/>
      <c r="M556" s="7"/>
      <c r="N556" s="7"/>
      <c r="O556" s="7"/>
      <c r="P556" s="7"/>
      <c r="Q556" s="7"/>
      <c r="R556" s="7"/>
      <c r="S556" s="7"/>
      <c r="T556" s="7"/>
      <c r="U556" s="7"/>
      <c r="V556" s="7"/>
      <c r="W556" s="7"/>
      <c r="X556" s="7"/>
      <c r="Y556" s="7"/>
    </row>
    <row r="557" spans="1:25" x14ac:dyDescent="0.2">
      <c r="A557" s="1132"/>
      <c r="B557" s="1132"/>
      <c r="C557" s="1132"/>
      <c r="D557" s="20"/>
      <c r="E557" s="459"/>
      <c r="F557" s="7"/>
      <c r="G557" s="7"/>
      <c r="H557" s="7"/>
      <c r="I557" s="7"/>
      <c r="J557" s="7"/>
      <c r="K557" s="7"/>
      <c r="L557" s="7"/>
      <c r="M557" s="7"/>
      <c r="N557" s="7"/>
      <c r="O557" s="7"/>
      <c r="P557" s="7"/>
      <c r="Q557" s="7"/>
      <c r="R557" s="7"/>
      <c r="S557" s="7"/>
      <c r="T557" s="7"/>
      <c r="U557" s="7"/>
      <c r="V557" s="7"/>
      <c r="W557" s="7"/>
      <c r="X557" s="7"/>
      <c r="Y557" s="7"/>
    </row>
    <row r="558" spans="1:25" x14ac:dyDescent="0.2">
      <c r="A558" s="1133"/>
      <c r="B558" s="1133"/>
      <c r="C558" s="1133"/>
      <c r="D558" s="1133"/>
      <c r="E558" s="459"/>
      <c r="F558" s="7"/>
      <c r="G558" s="7"/>
      <c r="H558" s="7"/>
      <c r="I558" s="7"/>
      <c r="J558" s="7"/>
      <c r="K558" s="7"/>
      <c r="L558" s="7"/>
      <c r="M558" s="7"/>
      <c r="N558" s="7"/>
      <c r="O558" s="7"/>
      <c r="P558" s="7"/>
      <c r="Q558" s="7"/>
      <c r="R558" s="7"/>
      <c r="S558" s="7"/>
      <c r="T558" s="7"/>
      <c r="U558" s="7"/>
      <c r="V558" s="7"/>
      <c r="W558" s="7"/>
      <c r="X558" s="7"/>
      <c r="Y558" s="7"/>
    </row>
    <row r="559" spans="1:25" x14ac:dyDescent="0.2">
      <c r="A559" s="1132"/>
      <c r="B559" s="1132"/>
      <c r="C559" s="1132"/>
      <c r="D559" s="20"/>
      <c r="E559" s="459"/>
      <c r="F559" s="7"/>
      <c r="G559" s="7"/>
      <c r="H559" s="7"/>
      <c r="I559" s="7"/>
      <c r="J559" s="7"/>
      <c r="K559" s="7"/>
      <c r="L559" s="7"/>
      <c r="M559" s="7"/>
      <c r="N559" s="7"/>
      <c r="O559" s="7"/>
      <c r="P559" s="7"/>
      <c r="Q559" s="7"/>
      <c r="R559" s="7"/>
      <c r="S559" s="7"/>
      <c r="T559" s="7"/>
      <c r="U559" s="7"/>
      <c r="V559" s="7"/>
      <c r="W559" s="7"/>
      <c r="X559" s="7"/>
      <c r="Y559" s="7"/>
    </row>
    <row r="560" spans="1:25" x14ac:dyDescent="0.2">
      <c r="A560" s="459"/>
      <c r="B560" s="459"/>
      <c r="C560" s="459"/>
      <c r="D560" s="459"/>
      <c r="E560" s="459"/>
      <c r="F560" s="7"/>
      <c r="G560" s="7"/>
      <c r="H560" s="7"/>
      <c r="I560" s="7"/>
      <c r="J560" s="7"/>
      <c r="K560" s="7"/>
      <c r="L560" s="7"/>
      <c r="M560" s="7"/>
      <c r="N560" s="7"/>
      <c r="O560" s="7"/>
      <c r="P560" s="7"/>
      <c r="Q560" s="7"/>
      <c r="R560" s="7"/>
      <c r="S560" s="7"/>
      <c r="T560" s="7"/>
      <c r="U560" s="7"/>
      <c r="V560" s="7"/>
      <c r="W560" s="7"/>
      <c r="X560" s="7"/>
      <c r="Y560" s="7"/>
    </row>
    <row r="561" spans="1:25" x14ac:dyDescent="0.2">
      <c r="A561" s="459"/>
      <c r="B561" s="459"/>
      <c r="C561" s="459"/>
      <c r="D561" s="459"/>
      <c r="E561" s="459"/>
      <c r="F561" s="7"/>
      <c r="G561" s="7"/>
      <c r="H561" s="7"/>
      <c r="I561" s="7"/>
      <c r="J561" s="7"/>
      <c r="K561" s="7"/>
      <c r="L561" s="7"/>
      <c r="M561" s="7"/>
      <c r="N561" s="7"/>
      <c r="O561" s="7"/>
      <c r="P561" s="7"/>
      <c r="Q561" s="7"/>
      <c r="R561" s="7"/>
      <c r="S561" s="7"/>
      <c r="T561" s="7"/>
      <c r="U561" s="7"/>
      <c r="V561" s="7"/>
      <c r="W561" s="7"/>
      <c r="X561" s="7"/>
      <c r="Y561" s="7"/>
    </row>
    <row r="562" spans="1:25" x14ac:dyDescent="0.2">
      <c r="A562" s="1132"/>
      <c r="B562" s="1132"/>
      <c r="C562" s="1137"/>
      <c r="D562" s="1137"/>
      <c r="E562" s="459"/>
      <c r="F562" s="7"/>
      <c r="G562" s="7"/>
      <c r="H562" s="7"/>
      <c r="I562" s="7"/>
      <c r="J562" s="7"/>
      <c r="K562" s="7"/>
      <c r="L562" s="7"/>
      <c r="M562" s="7"/>
      <c r="N562" s="7"/>
      <c r="O562" s="7"/>
      <c r="P562" s="7"/>
      <c r="Q562" s="7"/>
      <c r="R562" s="7"/>
      <c r="S562" s="7"/>
      <c r="T562" s="7"/>
      <c r="U562" s="7"/>
      <c r="V562" s="7"/>
      <c r="W562" s="7"/>
      <c r="X562" s="7"/>
      <c r="Y562" s="7"/>
    </row>
    <row r="563" spans="1:25" x14ac:dyDescent="0.2">
      <c r="A563" s="459"/>
      <c r="B563" s="459"/>
      <c r="C563" s="459"/>
      <c r="D563" s="459"/>
      <c r="E563" s="459"/>
      <c r="F563" s="7"/>
      <c r="G563" s="7"/>
      <c r="H563" s="7"/>
      <c r="I563" s="7"/>
      <c r="J563" s="7"/>
      <c r="K563" s="7"/>
      <c r="L563" s="7"/>
      <c r="M563" s="7"/>
      <c r="N563" s="7"/>
      <c r="O563" s="7"/>
      <c r="P563" s="7"/>
      <c r="Q563" s="7"/>
      <c r="R563" s="7"/>
      <c r="S563" s="7"/>
      <c r="T563" s="7"/>
      <c r="U563" s="7"/>
      <c r="V563" s="7"/>
      <c r="W563" s="7"/>
      <c r="X563" s="7"/>
      <c r="Y563" s="7"/>
    </row>
    <row r="564" spans="1:25" x14ac:dyDescent="0.2">
      <c r="A564" s="1138"/>
      <c r="B564" s="1138"/>
      <c r="C564" s="1139"/>
      <c r="D564" s="1139"/>
      <c r="E564" s="459"/>
      <c r="F564" s="7"/>
      <c r="G564" s="7"/>
      <c r="H564" s="7"/>
      <c r="I564" s="7"/>
      <c r="J564" s="7"/>
      <c r="K564" s="7"/>
      <c r="L564" s="7"/>
      <c r="M564" s="7"/>
      <c r="N564" s="7"/>
      <c r="O564" s="7"/>
      <c r="P564" s="7"/>
      <c r="Q564" s="7"/>
      <c r="R564" s="7"/>
      <c r="S564" s="7"/>
      <c r="T564" s="7"/>
      <c r="U564" s="7"/>
      <c r="V564" s="7"/>
      <c r="W564" s="7"/>
      <c r="X564" s="7"/>
      <c r="Y564" s="7"/>
    </row>
    <row r="565" spans="1:25" x14ac:dyDescent="0.2">
      <c r="A565" s="1138"/>
      <c r="B565" s="1138"/>
      <c r="C565" s="1139"/>
      <c r="D565" s="1139"/>
      <c r="E565" s="459"/>
      <c r="F565" s="7"/>
      <c r="G565" s="7"/>
      <c r="H565" s="7"/>
      <c r="I565" s="7"/>
      <c r="J565" s="7"/>
      <c r="K565" s="7"/>
      <c r="L565" s="7"/>
      <c r="M565" s="7"/>
      <c r="N565" s="7"/>
      <c r="O565" s="7"/>
      <c r="P565" s="7"/>
      <c r="Q565" s="7"/>
      <c r="R565" s="7"/>
      <c r="S565" s="7"/>
      <c r="T565" s="7"/>
      <c r="U565" s="7"/>
      <c r="V565" s="7"/>
      <c r="W565" s="7"/>
      <c r="X565" s="7"/>
      <c r="Y565" s="7"/>
    </row>
    <row r="566" spans="1:25" ht="14.25" x14ac:dyDescent="0.2">
      <c r="A566" s="459"/>
      <c r="B566" s="23"/>
      <c r="C566" s="1139"/>
      <c r="D566" s="1139"/>
      <c r="E566" s="459"/>
      <c r="F566" s="7"/>
      <c r="G566" s="7"/>
      <c r="H566" s="7"/>
      <c r="I566" s="7"/>
      <c r="J566" s="7"/>
      <c r="K566" s="7"/>
      <c r="L566" s="7"/>
      <c r="M566" s="7"/>
      <c r="N566" s="7"/>
      <c r="O566" s="7"/>
      <c r="P566" s="7"/>
      <c r="Q566" s="7"/>
      <c r="R566" s="7"/>
      <c r="S566" s="7"/>
      <c r="T566" s="7"/>
      <c r="U566" s="7"/>
      <c r="V566" s="7"/>
      <c r="W566" s="7"/>
      <c r="X566" s="7"/>
      <c r="Y566" s="7"/>
    </row>
    <row r="567" spans="1:25" x14ac:dyDescent="0.2">
      <c r="A567" s="459"/>
      <c r="B567" s="24"/>
      <c r="C567" s="1139"/>
      <c r="D567" s="1139"/>
      <c r="E567" s="459"/>
      <c r="F567" s="7"/>
      <c r="G567" s="7"/>
      <c r="H567" s="7"/>
      <c r="I567" s="7"/>
      <c r="J567" s="7"/>
      <c r="K567" s="7"/>
      <c r="L567" s="7"/>
      <c r="M567" s="7"/>
      <c r="N567" s="7"/>
      <c r="O567" s="7"/>
      <c r="P567" s="7"/>
      <c r="Q567" s="7"/>
      <c r="R567" s="7"/>
      <c r="S567" s="7"/>
      <c r="T567" s="7"/>
      <c r="U567" s="7"/>
      <c r="V567" s="7"/>
      <c r="W567" s="7"/>
      <c r="X567" s="7"/>
      <c r="Y567" s="7"/>
    </row>
    <row r="568" spans="1:25" x14ac:dyDescent="0.2">
      <c r="A568" s="1138"/>
      <c r="B568" s="1138"/>
      <c r="C568" s="1139"/>
      <c r="D568" s="1139"/>
      <c r="E568" s="459"/>
      <c r="F568" s="7"/>
      <c r="G568" s="7"/>
      <c r="H568" s="7"/>
      <c r="I568" s="7"/>
      <c r="J568" s="7"/>
      <c r="K568" s="7"/>
      <c r="L568" s="7"/>
      <c r="M568" s="7"/>
      <c r="N568" s="7"/>
      <c r="O568" s="7"/>
      <c r="P568" s="7"/>
      <c r="Q568" s="7"/>
      <c r="R568" s="7"/>
      <c r="S568" s="7"/>
      <c r="T568" s="7"/>
      <c r="U568" s="7"/>
      <c r="V568" s="7"/>
      <c r="W568" s="7"/>
      <c r="X568" s="7"/>
      <c r="Y568" s="7"/>
    </row>
    <row r="569" spans="1:25" x14ac:dyDescent="0.2">
      <c r="A569" s="1138"/>
      <c r="B569" s="1138"/>
      <c r="C569" s="1139"/>
      <c r="D569" s="1139"/>
      <c r="E569" s="459"/>
      <c r="F569" s="7"/>
      <c r="G569" s="7"/>
      <c r="H569" s="7"/>
      <c r="I569" s="7"/>
      <c r="J569" s="7"/>
      <c r="K569" s="7"/>
      <c r="L569" s="7"/>
      <c r="M569" s="7"/>
      <c r="N569" s="7"/>
      <c r="O569" s="7"/>
      <c r="P569" s="7"/>
      <c r="Q569" s="7"/>
      <c r="R569" s="7"/>
      <c r="S569" s="7"/>
      <c r="T569" s="7"/>
      <c r="U569" s="7"/>
      <c r="V569" s="7"/>
      <c r="W569" s="7"/>
      <c r="X569" s="7"/>
      <c r="Y569" s="7"/>
    </row>
    <row r="570" spans="1:25" x14ac:dyDescent="0.2">
      <c r="A570" s="1138"/>
      <c r="B570" s="1138"/>
      <c r="C570" s="1139"/>
      <c r="D570" s="1139"/>
      <c r="E570" s="459"/>
      <c r="F570" s="7"/>
      <c r="G570" s="7"/>
      <c r="H570" s="7"/>
      <c r="I570" s="7"/>
      <c r="J570" s="7"/>
      <c r="K570" s="7"/>
      <c r="L570" s="7"/>
      <c r="M570" s="7"/>
      <c r="N570" s="7"/>
      <c r="O570" s="7"/>
      <c r="P570" s="7"/>
      <c r="Q570" s="7"/>
      <c r="R570" s="7"/>
      <c r="S570" s="7"/>
      <c r="T570" s="7"/>
      <c r="U570" s="7"/>
      <c r="V570" s="7"/>
      <c r="W570" s="7"/>
      <c r="X570" s="7"/>
      <c r="Y570" s="7"/>
    </row>
    <row r="571" spans="1:25" x14ac:dyDescent="0.2">
      <c r="A571" s="1138"/>
      <c r="B571" s="1138"/>
      <c r="C571" s="1139"/>
      <c r="D571" s="1139"/>
      <c r="E571" s="459"/>
      <c r="F571" s="7"/>
      <c r="G571" s="7"/>
      <c r="H571" s="7"/>
      <c r="I571" s="7"/>
      <c r="J571" s="7"/>
      <c r="K571" s="7"/>
      <c r="L571" s="7"/>
      <c r="M571" s="7"/>
      <c r="N571" s="7"/>
      <c r="O571" s="7"/>
      <c r="P571" s="7"/>
      <c r="Q571" s="7"/>
      <c r="R571" s="7"/>
      <c r="S571" s="7"/>
      <c r="T571" s="7"/>
      <c r="U571" s="7"/>
      <c r="V571" s="7"/>
      <c r="W571" s="7"/>
      <c r="X571" s="7"/>
      <c r="Y571" s="7"/>
    </row>
    <row r="572" spans="1:25" x14ac:dyDescent="0.2">
      <c r="A572" s="1138"/>
      <c r="B572" s="1138"/>
      <c r="C572" s="1139"/>
      <c r="D572" s="1139"/>
      <c r="E572" s="459"/>
      <c r="F572" s="7"/>
      <c r="G572" s="7"/>
      <c r="H572" s="7"/>
      <c r="I572" s="7"/>
      <c r="J572" s="7"/>
      <c r="K572" s="7"/>
      <c r="L572" s="7"/>
      <c r="M572" s="7"/>
      <c r="N572" s="7"/>
      <c r="O572" s="7"/>
      <c r="P572" s="7"/>
      <c r="Q572" s="7"/>
      <c r="R572" s="7"/>
      <c r="S572" s="7"/>
      <c r="T572" s="7"/>
      <c r="U572" s="7"/>
      <c r="V572" s="7"/>
      <c r="W572" s="7"/>
      <c r="X572" s="7"/>
      <c r="Y572" s="7"/>
    </row>
    <row r="573" spans="1:25" x14ac:dyDescent="0.2">
      <c r="A573" s="1138"/>
      <c r="B573" s="1138"/>
      <c r="C573" s="1138"/>
      <c r="D573" s="1138"/>
      <c r="E573" s="459"/>
      <c r="F573" s="7"/>
      <c r="G573" s="7"/>
      <c r="H573" s="7"/>
      <c r="I573" s="7"/>
      <c r="J573" s="7"/>
      <c r="K573" s="7"/>
      <c r="L573" s="7"/>
      <c r="M573" s="7"/>
      <c r="N573" s="7"/>
      <c r="O573" s="7"/>
      <c r="P573" s="7"/>
      <c r="Q573" s="7"/>
      <c r="R573" s="7"/>
      <c r="S573" s="7"/>
      <c r="T573" s="7"/>
      <c r="U573" s="7"/>
      <c r="V573" s="7"/>
      <c r="W573" s="7"/>
      <c r="X573" s="7"/>
      <c r="Y573" s="7"/>
    </row>
    <row r="574" spans="1:25" x14ac:dyDescent="0.2">
      <c r="A574" s="1138"/>
      <c r="B574" s="1138"/>
      <c r="C574" s="1138"/>
      <c r="D574" s="1138"/>
      <c r="E574" s="459"/>
      <c r="F574" s="7"/>
      <c r="G574" s="7"/>
      <c r="H574" s="7"/>
      <c r="I574" s="7"/>
      <c r="J574" s="7"/>
      <c r="K574" s="7"/>
      <c r="L574" s="7"/>
      <c r="M574" s="7"/>
      <c r="N574" s="7"/>
      <c r="O574" s="7"/>
      <c r="P574" s="7"/>
      <c r="Q574" s="7"/>
      <c r="R574" s="7"/>
      <c r="S574" s="7"/>
      <c r="T574" s="7"/>
      <c r="U574" s="7"/>
      <c r="V574" s="7"/>
      <c r="W574" s="7"/>
      <c r="X574" s="7"/>
      <c r="Y574" s="7"/>
    </row>
    <row r="575" spans="1:25" x14ac:dyDescent="0.2">
      <c r="A575" s="1138"/>
      <c r="B575" s="1138"/>
      <c r="C575" s="1138"/>
      <c r="D575" s="1138"/>
      <c r="E575" s="459"/>
      <c r="F575" s="7"/>
      <c r="G575" s="7"/>
      <c r="H575" s="7"/>
      <c r="I575" s="7"/>
      <c r="J575" s="7"/>
      <c r="K575" s="7"/>
      <c r="L575" s="7"/>
      <c r="M575" s="7"/>
      <c r="N575" s="7"/>
      <c r="O575" s="7"/>
      <c r="P575" s="7"/>
      <c r="Q575" s="7"/>
      <c r="R575" s="7"/>
      <c r="S575" s="7"/>
      <c r="T575" s="7"/>
      <c r="U575" s="7"/>
      <c r="V575" s="7"/>
      <c r="W575" s="7"/>
      <c r="X575" s="7"/>
      <c r="Y575" s="7"/>
    </row>
    <row r="576" spans="1:25" x14ac:dyDescent="0.2">
      <c r="A576" s="1138"/>
      <c r="B576" s="1138"/>
      <c r="C576" s="1138"/>
      <c r="D576" s="1138"/>
      <c r="E576" s="459"/>
      <c r="F576" s="7"/>
      <c r="G576" s="7"/>
      <c r="H576" s="7"/>
      <c r="I576" s="7"/>
      <c r="J576" s="7"/>
      <c r="K576" s="7"/>
      <c r="L576" s="7"/>
      <c r="M576" s="7"/>
      <c r="N576" s="7"/>
      <c r="O576" s="7"/>
      <c r="P576" s="7"/>
      <c r="Q576" s="7"/>
      <c r="R576" s="7"/>
      <c r="S576" s="7"/>
      <c r="T576" s="7"/>
      <c r="U576" s="7"/>
      <c r="V576" s="7"/>
      <c r="W576" s="7"/>
      <c r="X576" s="7"/>
      <c r="Y576" s="7"/>
    </row>
    <row r="577" spans="1:25" x14ac:dyDescent="0.2">
      <c r="A577" s="1138"/>
      <c r="B577" s="1138"/>
      <c r="C577" s="1138"/>
      <c r="D577" s="1138"/>
      <c r="E577" s="459"/>
      <c r="F577" s="7"/>
      <c r="G577" s="7"/>
      <c r="H577" s="7"/>
      <c r="I577" s="7"/>
      <c r="J577" s="7"/>
      <c r="K577" s="7"/>
      <c r="L577" s="7"/>
      <c r="M577" s="7"/>
      <c r="N577" s="7"/>
      <c r="O577" s="7"/>
      <c r="P577" s="7"/>
      <c r="Q577" s="7"/>
      <c r="R577" s="7"/>
      <c r="S577" s="7"/>
      <c r="T577" s="7"/>
      <c r="U577" s="7"/>
      <c r="V577" s="7"/>
      <c r="W577" s="7"/>
      <c r="X577" s="7"/>
      <c r="Y577" s="7"/>
    </row>
    <row r="578" spans="1:25" x14ac:dyDescent="0.2">
      <c r="A578" s="456"/>
      <c r="B578" s="456"/>
      <c r="C578" s="677"/>
      <c r="D578" s="677"/>
      <c r="E578" s="459"/>
      <c r="F578" s="7"/>
      <c r="G578" s="7"/>
      <c r="H578" s="7"/>
      <c r="I578" s="7"/>
      <c r="J578" s="7"/>
      <c r="K578" s="7"/>
      <c r="L578" s="7"/>
      <c r="M578" s="7"/>
      <c r="N578" s="7"/>
      <c r="O578" s="7"/>
      <c r="P578" s="7"/>
      <c r="Q578" s="7"/>
      <c r="R578" s="7"/>
      <c r="S578" s="7"/>
      <c r="T578" s="7"/>
      <c r="U578" s="7"/>
      <c r="V578" s="7"/>
      <c r="W578" s="7"/>
      <c r="X578" s="7"/>
      <c r="Y578" s="7"/>
    </row>
    <row r="579" spans="1:25" x14ac:dyDescent="0.2">
      <c r="A579" s="1132"/>
      <c r="B579" s="1132"/>
      <c r="C579" s="1139"/>
      <c r="D579" s="1139"/>
      <c r="E579" s="459"/>
      <c r="F579" s="7"/>
      <c r="G579" s="7"/>
      <c r="H579" s="7"/>
      <c r="I579" s="7"/>
      <c r="J579" s="7"/>
      <c r="K579" s="7"/>
      <c r="L579" s="7"/>
      <c r="M579" s="7"/>
      <c r="N579" s="7"/>
      <c r="O579" s="7"/>
      <c r="P579" s="7"/>
      <c r="Q579" s="7"/>
      <c r="R579" s="7"/>
      <c r="S579" s="7"/>
      <c r="T579" s="7"/>
      <c r="U579" s="7"/>
      <c r="V579" s="7"/>
      <c r="W579" s="7"/>
      <c r="X579" s="7"/>
      <c r="Y579" s="7"/>
    </row>
    <row r="580" spans="1:25" x14ac:dyDescent="0.2">
      <c r="A580" s="459"/>
      <c r="B580" s="459"/>
      <c r="C580" s="437"/>
      <c r="D580" s="437"/>
      <c r="E580" s="459"/>
      <c r="F580" s="7"/>
      <c r="G580" s="7"/>
      <c r="H580" s="7"/>
      <c r="I580" s="7"/>
      <c r="J580" s="7"/>
      <c r="K580" s="7"/>
      <c r="L580" s="7"/>
      <c r="M580" s="7"/>
      <c r="N580" s="7"/>
      <c r="O580" s="7"/>
      <c r="P580" s="7"/>
      <c r="Q580" s="7"/>
      <c r="R580" s="7"/>
      <c r="S580" s="7"/>
      <c r="T580" s="7"/>
      <c r="U580" s="7"/>
      <c r="V580" s="7"/>
      <c r="W580" s="7"/>
      <c r="X580" s="7"/>
      <c r="Y580" s="7"/>
    </row>
    <row r="581" spans="1:25" x14ac:dyDescent="0.2">
      <c r="A581" s="1140"/>
      <c r="B581" s="1140"/>
      <c r="C581" s="1137"/>
      <c r="D581" s="1137"/>
      <c r="E581" s="459"/>
      <c r="F581" s="7"/>
      <c r="G581" s="7"/>
      <c r="H581" s="7"/>
      <c r="I581" s="7"/>
      <c r="J581" s="7"/>
      <c r="K581" s="7"/>
      <c r="L581" s="7"/>
      <c r="M581" s="7"/>
      <c r="N581" s="7"/>
      <c r="O581" s="7"/>
      <c r="P581" s="7"/>
      <c r="Q581" s="7"/>
      <c r="R581" s="7"/>
      <c r="S581" s="7"/>
      <c r="T581" s="7"/>
      <c r="U581" s="7"/>
      <c r="V581" s="7"/>
      <c r="W581" s="7"/>
      <c r="X581" s="7"/>
      <c r="Y581" s="7"/>
    </row>
    <row r="582" spans="1:25" x14ac:dyDescent="0.2">
      <c r="A582" s="459"/>
      <c r="B582" s="459"/>
      <c r="C582" s="437"/>
      <c r="D582" s="437"/>
      <c r="E582" s="459"/>
      <c r="F582" s="7"/>
      <c r="G582" s="7"/>
      <c r="H582" s="7"/>
      <c r="I582" s="7"/>
      <c r="J582" s="7"/>
      <c r="K582" s="7"/>
      <c r="L582" s="7"/>
      <c r="M582" s="7"/>
      <c r="N582" s="7"/>
      <c r="O582" s="7"/>
      <c r="P582" s="7"/>
      <c r="Q582" s="7"/>
      <c r="R582" s="7"/>
      <c r="S582" s="7"/>
      <c r="T582" s="7"/>
      <c r="U582" s="7"/>
      <c r="V582" s="7"/>
      <c r="W582" s="7"/>
      <c r="X582" s="7"/>
      <c r="Y582" s="7"/>
    </row>
    <row r="583" spans="1:25" x14ac:dyDescent="0.2">
      <c r="A583" s="1132"/>
      <c r="B583" s="1132"/>
      <c r="C583" s="1139"/>
      <c r="D583" s="1139"/>
      <c r="E583" s="459"/>
      <c r="F583" s="7"/>
      <c r="G583" s="7"/>
      <c r="H583" s="7"/>
      <c r="I583" s="7"/>
      <c r="J583" s="7"/>
      <c r="K583" s="7"/>
      <c r="L583" s="7"/>
      <c r="M583" s="7"/>
      <c r="N583" s="7"/>
      <c r="O583" s="7"/>
      <c r="P583" s="7"/>
      <c r="Q583" s="7"/>
      <c r="R583" s="7"/>
      <c r="S583" s="7"/>
      <c r="T583" s="7"/>
      <c r="U583" s="7"/>
      <c r="V583" s="7"/>
      <c r="W583" s="7"/>
      <c r="X583" s="7"/>
      <c r="Y583" s="7"/>
    </row>
    <row r="584" spans="1:25" x14ac:dyDescent="0.2">
      <c r="A584" s="456"/>
      <c r="B584" s="459"/>
      <c r="C584" s="25"/>
      <c r="D584" s="25"/>
      <c r="E584" s="459"/>
      <c r="F584" s="7"/>
      <c r="G584" s="7"/>
      <c r="H584" s="7"/>
      <c r="I584" s="7"/>
      <c r="J584" s="7"/>
      <c r="K584" s="7"/>
      <c r="L584" s="7"/>
      <c r="M584" s="7"/>
      <c r="N584" s="7"/>
      <c r="O584" s="7"/>
      <c r="P584" s="7"/>
      <c r="Q584" s="7"/>
      <c r="R584" s="7"/>
      <c r="S584" s="7"/>
      <c r="T584" s="7"/>
      <c r="U584" s="7"/>
      <c r="V584" s="7"/>
      <c r="W584" s="7"/>
      <c r="X584" s="7"/>
      <c r="Y584" s="7"/>
    </row>
    <row r="585" spans="1:25" x14ac:dyDescent="0.2">
      <c r="A585" s="1141"/>
      <c r="B585" s="1141"/>
      <c r="C585" s="1139"/>
      <c r="D585" s="1139"/>
      <c r="E585" s="459"/>
      <c r="F585" s="7"/>
      <c r="G585" s="7"/>
      <c r="H585" s="7"/>
      <c r="I585" s="7"/>
      <c r="J585" s="7"/>
      <c r="K585" s="7"/>
      <c r="L585" s="7"/>
      <c r="M585" s="7"/>
      <c r="N585" s="7"/>
      <c r="O585" s="7"/>
      <c r="P585" s="7"/>
      <c r="Q585" s="7"/>
      <c r="R585" s="7"/>
      <c r="S585" s="7"/>
      <c r="T585" s="7"/>
      <c r="U585" s="7"/>
      <c r="V585" s="7"/>
      <c r="W585" s="7"/>
      <c r="X585" s="7"/>
      <c r="Y585" s="7"/>
    </row>
    <row r="586" spans="1:25" x14ac:dyDescent="0.2">
      <c r="A586" s="459"/>
      <c r="B586" s="25"/>
      <c r="C586" s="459"/>
      <c r="D586" s="25"/>
      <c r="E586" s="25"/>
      <c r="F586" s="7"/>
      <c r="G586" s="7"/>
      <c r="H586" s="7"/>
      <c r="I586" s="7"/>
      <c r="J586" s="7"/>
      <c r="K586" s="7"/>
      <c r="L586" s="7"/>
      <c r="M586" s="7"/>
      <c r="N586" s="7"/>
      <c r="O586" s="7"/>
      <c r="P586" s="7"/>
      <c r="Q586" s="7"/>
      <c r="R586" s="7"/>
      <c r="S586" s="7"/>
      <c r="T586" s="7"/>
      <c r="U586" s="7"/>
      <c r="V586" s="7"/>
      <c r="W586" s="7"/>
      <c r="X586" s="7"/>
      <c r="Y586" s="7"/>
    </row>
    <row r="587" spans="1:25" x14ac:dyDescent="0.2">
      <c r="A587" s="1132"/>
      <c r="B587" s="1132"/>
      <c r="C587" s="1137"/>
      <c r="D587" s="1137"/>
      <c r="E587" s="459"/>
      <c r="F587" s="7"/>
      <c r="G587" s="7"/>
      <c r="H587" s="7"/>
      <c r="I587" s="7"/>
      <c r="J587" s="7"/>
      <c r="K587" s="7"/>
      <c r="L587" s="7"/>
      <c r="M587" s="7"/>
      <c r="N587" s="7"/>
      <c r="O587" s="7"/>
      <c r="P587" s="7"/>
      <c r="Q587" s="7"/>
      <c r="R587" s="7"/>
      <c r="S587" s="7"/>
      <c r="T587" s="7"/>
      <c r="U587" s="7"/>
      <c r="V587" s="7"/>
      <c r="W587" s="7"/>
      <c r="X587" s="7"/>
      <c r="Y587" s="7"/>
    </row>
    <row r="588" spans="1:25" x14ac:dyDescent="0.2">
      <c r="A588" s="459"/>
      <c r="B588" s="459"/>
      <c r="C588" s="459"/>
      <c r="D588" s="459"/>
      <c r="E588" s="459"/>
      <c r="F588" s="7"/>
      <c r="G588" s="7"/>
      <c r="H588" s="7"/>
      <c r="I588" s="7"/>
      <c r="J588" s="7"/>
      <c r="K588" s="7"/>
      <c r="L588" s="7"/>
      <c r="M588" s="7"/>
      <c r="N588" s="7"/>
      <c r="O588" s="7"/>
      <c r="P588" s="7"/>
      <c r="Q588" s="7"/>
      <c r="R588" s="7"/>
      <c r="S588" s="7"/>
      <c r="T588" s="7"/>
      <c r="U588" s="7"/>
      <c r="V588" s="7"/>
      <c r="W588" s="7"/>
      <c r="X588" s="7"/>
      <c r="Y588" s="7"/>
    </row>
    <row r="589" spans="1:25" x14ac:dyDescent="0.2">
      <c r="A589" s="1138"/>
      <c r="B589" s="1138"/>
      <c r="C589" s="1139"/>
      <c r="D589" s="1139"/>
      <c r="E589" s="459"/>
      <c r="F589" s="7"/>
      <c r="G589" s="7"/>
      <c r="H589" s="7"/>
      <c r="I589" s="7"/>
      <c r="J589" s="7"/>
      <c r="K589" s="7"/>
      <c r="L589" s="7"/>
      <c r="M589" s="7"/>
      <c r="N589" s="7"/>
      <c r="O589" s="7"/>
      <c r="P589" s="7"/>
      <c r="Q589" s="7"/>
      <c r="R589" s="7"/>
      <c r="S589" s="7"/>
      <c r="T589" s="7"/>
      <c r="U589" s="7"/>
      <c r="V589" s="7"/>
      <c r="W589" s="7"/>
      <c r="X589" s="7"/>
      <c r="Y589" s="7"/>
    </row>
    <row r="590" spans="1:25" x14ac:dyDescent="0.2">
      <c r="A590" s="1138"/>
      <c r="B590" s="1138"/>
      <c r="C590" s="1139"/>
      <c r="D590" s="1139"/>
      <c r="E590" s="459"/>
      <c r="F590" s="7"/>
      <c r="G590" s="7"/>
      <c r="H590" s="7"/>
      <c r="I590" s="7"/>
      <c r="J590" s="7"/>
      <c r="K590" s="7"/>
      <c r="L590" s="7"/>
      <c r="M590" s="7"/>
      <c r="N590" s="7"/>
      <c r="O590" s="7"/>
      <c r="P590" s="7"/>
      <c r="Q590" s="7"/>
      <c r="R590" s="7"/>
      <c r="S590" s="7"/>
      <c r="T590" s="7"/>
      <c r="U590" s="7"/>
      <c r="V590" s="7"/>
      <c r="W590" s="7"/>
      <c r="X590" s="7"/>
      <c r="Y590" s="7"/>
    </row>
    <row r="591" spans="1:25" x14ac:dyDescent="0.2">
      <c r="A591" s="456"/>
      <c r="B591" s="459"/>
      <c r="C591" s="460"/>
      <c r="D591" s="460"/>
      <c r="E591" s="459"/>
      <c r="F591" s="7"/>
      <c r="G591" s="7"/>
      <c r="H591" s="7"/>
      <c r="I591" s="7"/>
      <c r="J591" s="7"/>
      <c r="K591" s="7"/>
      <c r="L591" s="7"/>
      <c r="M591" s="7"/>
      <c r="N591" s="7"/>
      <c r="O591" s="7"/>
      <c r="P591" s="7"/>
      <c r="Q591" s="7"/>
      <c r="R591" s="7"/>
      <c r="S591" s="7"/>
      <c r="T591" s="7"/>
      <c r="U591" s="7"/>
      <c r="V591" s="7"/>
      <c r="W591" s="7"/>
      <c r="X591" s="7"/>
      <c r="Y591" s="7"/>
    </row>
    <row r="592" spans="1:25" x14ac:dyDescent="0.2">
      <c r="A592" s="456"/>
      <c r="B592" s="459"/>
      <c r="C592" s="1139"/>
      <c r="D592" s="1139"/>
      <c r="E592" s="459"/>
      <c r="F592" s="7"/>
      <c r="G592" s="7"/>
      <c r="H592" s="7"/>
      <c r="I592" s="7"/>
      <c r="J592" s="7"/>
      <c r="K592" s="7"/>
      <c r="L592" s="7"/>
      <c r="M592" s="7"/>
      <c r="N592" s="7"/>
      <c r="O592" s="7"/>
      <c r="P592" s="7"/>
      <c r="Q592" s="7"/>
      <c r="R592" s="7"/>
      <c r="S592" s="7"/>
      <c r="T592" s="7"/>
      <c r="U592" s="7"/>
      <c r="V592" s="7"/>
      <c r="W592" s="7"/>
      <c r="X592" s="7"/>
      <c r="Y592" s="7"/>
    </row>
    <row r="593" spans="1:25" x14ac:dyDescent="0.2">
      <c r="A593" s="459"/>
      <c r="B593" s="459"/>
      <c r="C593" s="459"/>
      <c r="D593" s="459"/>
      <c r="E593" s="459"/>
      <c r="F593" s="7"/>
      <c r="G593" s="7"/>
      <c r="H593" s="7"/>
      <c r="I593" s="7"/>
      <c r="J593" s="7"/>
      <c r="K593" s="7"/>
      <c r="L593" s="7"/>
      <c r="M593" s="7"/>
      <c r="N593" s="7"/>
      <c r="O593" s="7"/>
      <c r="P593" s="7"/>
      <c r="Q593" s="7"/>
      <c r="R593" s="7"/>
      <c r="S593" s="7"/>
      <c r="T593" s="7"/>
      <c r="U593" s="7"/>
      <c r="V593" s="7"/>
      <c r="W593" s="7"/>
      <c r="X593" s="7"/>
      <c r="Y593" s="7"/>
    </row>
    <row r="594" spans="1:25" x14ac:dyDescent="0.2">
      <c r="A594" s="456"/>
      <c r="B594" s="457"/>
      <c r="C594" s="1139"/>
      <c r="D594" s="1139"/>
      <c r="E594" s="459"/>
      <c r="F594" s="7"/>
      <c r="G594" s="7"/>
      <c r="H594" s="7"/>
      <c r="I594" s="7"/>
      <c r="J594" s="7"/>
      <c r="K594" s="7"/>
      <c r="L594" s="7"/>
      <c r="M594" s="7"/>
      <c r="N594" s="7"/>
      <c r="O594" s="7"/>
      <c r="P594" s="7"/>
      <c r="Q594" s="7"/>
      <c r="R594" s="7"/>
      <c r="S594" s="7"/>
      <c r="T594" s="7"/>
      <c r="U594" s="7"/>
      <c r="V594" s="7"/>
      <c r="W594" s="7"/>
      <c r="X594" s="7"/>
      <c r="Y594" s="7"/>
    </row>
    <row r="595" spans="1:25" x14ac:dyDescent="0.2">
      <c r="A595" s="459"/>
      <c r="B595" s="459"/>
      <c r="C595" s="459"/>
      <c r="D595" s="459"/>
      <c r="E595" s="459"/>
      <c r="F595" s="7"/>
      <c r="G595" s="7"/>
      <c r="H595" s="7"/>
      <c r="I595" s="7"/>
      <c r="J595" s="7"/>
      <c r="K595" s="7"/>
      <c r="L595" s="7"/>
      <c r="M595" s="7"/>
      <c r="N595" s="7"/>
      <c r="O595" s="7"/>
      <c r="P595" s="7"/>
      <c r="Q595" s="7"/>
      <c r="R595" s="7"/>
      <c r="S595" s="7"/>
      <c r="T595" s="7"/>
      <c r="U595" s="7"/>
      <c r="V595" s="7"/>
      <c r="W595" s="7"/>
      <c r="X595" s="7"/>
      <c r="Y595" s="7"/>
    </row>
    <row r="596" spans="1:25" x14ac:dyDescent="0.2">
      <c r="A596" s="3"/>
      <c r="B596" s="677"/>
      <c r="C596" s="677"/>
      <c r="D596" s="437"/>
      <c r="E596" s="437"/>
      <c r="F596" s="7"/>
      <c r="G596" s="7"/>
      <c r="H596" s="7"/>
      <c r="I596" s="7"/>
      <c r="J596" s="7"/>
      <c r="K596" s="7"/>
      <c r="L596" s="7"/>
      <c r="M596" s="7"/>
      <c r="N596" s="7"/>
      <c r="O596" s="7"/>
      <c r="P596" s="7"/>
      <c r="Q596" s="7"/>
      <c r="R596" s="7"/>
      <c r="S596" s="7"/>
      <c r="T596" s="7"/>
      <c r="U596" s="7"/>
      <c r="V596" s="7"/>
      <c r="W596" s="7"/>
      <c r="X596" s="7"/>
      <c r="Y596" s="7"/>
    </row>
    <row r="597" spans="1:25" x14ac:dyDescent="0.2">
      <c r="A597" s="3"/>
      <c r="B597" s="1139"/>
      <c r="C597" s="1139"/>
      <c r="D597" s="26"/>
      <c r="E597" s="460"/>
      <c r="F597" s="7"/>
      <c r="G597" s="7"/>
      <c r="H597" s="7"/>
      <c r="I597" s="7"/>
      <c r="J597" s="7"/>
      <c r="K597" s="7"/>
      <c r="L597" s="7"/>
      <c r="M597" s="7"/>
      <c r="N597" s="7"/>
      <c r="O597" s="7"/>
      <c r="P597" s="7"/>
      <c r="Q597" s="7"/>
      <c r="R597" s="7"/>
      <c r="S597" s="7"/>
      <c r="T597" s="7"/>
      <c r="U597" s="7"/>
      <c r="V597" s="7"/>
      <c r="W597" s="7"/>
      <c r="X597" s="7"/>
      <c r="Y597" s="7"/>
    </row>
    <row r="598" spans="1:25" x14ac:dyDescent="0.2">
      <c r="A598" s="3"/>
      <c r="B598" s="1139"/>
      <c r="C598" s="1139"/>
      <c r="D598" s="26"/>
      <c r="E598" s="460"/>
      <c r="F598" s="7"/>
      <c r="G598" s="7"/>
      <c r="H598" s="7"/>
      <c r="I598" s="7"/>
      <c r="J598" s="7"/>
      <c r="K598" s="7"/>
      <c r="L598" s="7"/>
      <c r="M598" s="7"/>
      <c r="N598" s="7"/>
      <c r="O598" s="7"/>
      <c r="P598" s="7"/>
      <c r="Q598" s="7"/>
      <c r="R598" s="7"/>
      <c r="S598" s="7"/>
      <c r="T598" s="7"/>
      <c r="U598" s="7"/>
      <c r="V598" s="7"/>
      <c r="W598" s="7"/>
      <c r="X598" s="7"/>
      <c r="Y598" s="7"/>
    </row>
    <row r="599" spans="1:25" x14ac:dyDescent="0.2">
      <c r="A599" s="3"/>
      <c r="B599" s="1139"/>
      <c r="C599" s="1139"/>
      <c r="D599" s="26"/>
      <c r="E599" s="460"/>
      <c r="F599" s="7"/>
      <c r="G599" s="7"/>
      <c r="H599" s="7"/>
      <c r="I599" s="7"/>
      <c r="J599" s="7"/>
      <c r="K599" s="7"/>
      <c r="L599" s="7"/>
      <c r="M599" s="7"/>
      <c r="N599" s="7"/>
      <c r="O599" s="7"/>
      <c r="P599" s="7"/>
      <c r="Q599" s="7"/>
      <c r="R599" s="7"/>
      <c r="S599" s="7"/>
      <c r="T599" s="7"/>
      <c r="U599" s="7"/>
      <c r="V599" s="7"/>
      <c r="W599" s="7"/>
      <c r="X599" s="7"/>
      <c r="Y599" s="7"/>
    </row>
    <row r="600" spans="1:25" x14ac:dyDescent="0.2">
      <c r="A600" s="3"/>
      <c r="B600" s="677"/>
      <c r="C600" s="677"/>
      <c r="D600" s="460"/>
      <c r="E600" s="460"/>
      <c r="F600" s="7"/>
      <c r="G600" s="7"/>
      <c r="H600" s="7"/>
      <c r="I600" s="7"/>
      <c r="J600" s="7"/>
      <c r="K600" s="7"/>
      <c r="L600" s="7"/>
      <c r="M600" s="7"/>
      <c r="N600" s="7"/>
      <c r="O600" s="7"/>
      <c r="P600" s="7"/>
      <c r="Q600" s="7"/>
      <c r="R600" s="7"/>
      <c r="S600" s="7"/>
      <c r="T600" s="7"/>
      <c r="U600" s="7"/>
      <c r="V600" s="7"/>
      <c r="W600" s="7"/>
      <c r="X600" s="7"/>
      <c r="Y600" s="7"/>
    </row>
    <row r="601" spans="1:25" x14ac:dyDescent="0.2">
      <c r="A601" s="3"/>
      <c r="B601" s="1139"/>
      <c r="C601" s="1139"/>
      <c r="D601" s="459"/>
      <c r="E601" s="459"/>
      <c r="F601" s="7"/>
      <c r="G601" s="7"/>
      <c r="H601" s="7"/>
      <c r="I601" s="7"/>
      <c r="J601" s="7"/>
      <c r="K601" s="7"/>
      <c r="L601" s="7"/>
      <c r="M601" s="7"/>
      <c r="N601" s="7"/>
      <c r="O601" s="7"/>
      <c r="P601" s="7"/>
      <c r="Q601" s="7"/>
      <c r="R601" s="7"/>
      <c r="S601" s="7"/>
      <c r="T601" s="7"/>
      <c r="U601" s="7"/>
      <c r="V601" s="7"/>
      <c r="W601" s="7"/>
      <c r="X601" s="7"/>
      <c r="Y601" s="7"/>
    </row>
    <row r="602" spans="1:25" x14ac:dyDescent="0.2">
      <c r="A602" s="459"/>
      <c r="B602" s="459"/>
      <c r="C602" s="459"/>
      <c r="D602" s="27"/>
      <c r="E602" s="27"/>
      <c r="F602" s="7"/>
      <c r="G602" s="7"/>
      <c r="H602" s="7"/>
      <c r="I602" s="7"/>
      <c r="J602" s="7"/>
      <c r="K602" s="7"/>
      <c r="L602" s="7"/>
      <c r="M602" s="7"/>
      <c r="N602" s="7"/>
      <c r="O602" s="7"/>
      <c r="P602" s="7"/>
      <c r="Q602" s="7"/>
      <c r="R602" s="7"/>
      <c r="S602" s="7"/>
      <c r="T602" s="7"/>
      <c r="U602" s="7"/>
      <c r="V602" s="7"/>
      <c r="W602" s="7"/>
      <c r="X602" s="7"/>
      <c r="Y602" s="7"/>
    </row>
    <row r="603" spans="1:25" x14ac:dyDescent="0.2">
      <c r="A603" s="1138"/>
      <c r="B603" s="1138"/>
      <c r="C603" s="1138"/>
      <c r="D603" s="26"/>
      <c r="E603" s="460"/>
      <c r="F603" s="7"/>
      <c r="G603" s="7"/>
      <c r="H603" s="7"/>
      <c r="I603" s="7"/>
      <c r="J603" s="7"/>
      <c r="K603" s="7"/>
      <c r="L603" s="7"/>
      <c r="M603" s="7"/>
      <c r="N603" s="7"/>
      <c r="O603" s="7"/>
      <c r="P603" s="7"/>
      <c r="Q603" s="7"/>
      <c r="R603" s="7"/>
      <c r="S603" s="7"/>
      <c r="T603" s="7"/>
      <c r="U603" s="7"/>
      <c r="V603" s="7"/>
      <c r="W603" s="7"/>
      <c r="X603" s="7"/>
      <c r="Y603" s="7"/>
    </row>
    <row r="604" spans="1:25" x14ac:dyDescent="0.2">
      <c r="A604" s="459"/>
      <c r="B604" s="459"/>
      <c r="C604" s="459"/>
      <c r="D604" s="459"/>
      <c r="E604" s="459"/>
      <c r="F604" s="7"/>
      <c r="G604" s="7"/>
      <c r="H604" s="7"/>
      <c r="I604" s="7"/>
      <c r="J604" s="7"/>
      <c r="K604" s="7"/>
      <c r="L604" s="7"/>
      <c r="M604" s="7"/>
      <c r="N604" s="7"/>
      <c r="O604" s="7"/>
      <c r="P604" s="7"/>
      <c r="Q604" s="7"/>
      <c r="R604" s="7"/>
      <c r="S604" s="7"/>
      <c r="T604" s="7"/>
      <c r="U604" s="7"/>
      <c r="V604" s="7"/>
      <c r="W604" s="7"/>
      <c r="X604" s="7"/>
      <c r="Y604" s="7"/>
    </row>
    <row r="605" spans="1:25" x14ac:dyDescent="0.2">
      <c r="A605" s="459"/>
      <c r="B605" s="1139"/>
      <c r="C605" s="1139"/>
      <c r="D605" s="459"/>
      <c r="E605" s="459"/>
      <c r="F605" s="7"/>
      <c r="G605" s="7"/>
      <c r="H605" s="7"/>
      <c r="I605" s="7"/>
      <c r="J605" s="7"/>
      <c r="K605" s="7"/>
      <c r="L605" s="7"/>
      <c r="M605" s="7"/>
      <c r="N605" s="7"/>
      <c r="O605" s="7"/>
      <c r="P605" s="7"/>
      <c r="Q605" s="7"/>
      <c r="R605" s="7"/>
      <c r="S605" s="7"/>
      <c r="T605" s="7"/>
      <c r="U605" s="7"/>
      <c r="V605" s="7"/>
      <c r="W605" s="7"/>
      <c r="X605" s="7"/>
      <c r="Y605" s="7"/>
    </row>
    <row r="606" spans="1:25" x14ac:dyDescent="0.2">
      <c r="A606" s="459"/>
      <c r="B606" s="459"/>
      <c r="C606" s="459"/>
      <c r="D606" s="459"/>
      <c r="E606" s="459"/>
      <c r="F606" s="7"/>
      <c r="G606" s="7"/>
      <c r="H606" s="7"/>
      <c r="I606" s="7"/>
      <c r="J606" s="7"/>
      <c r="K606" s="7"/>
      <c r="L606" s="7"/>
      <c r="M606" s="7"/>
      <c r="N606" s="7"/>
      <c r="O606" s="7"/>
      <c r="P606" s="7"/>
      <c r="Q606" s="7"/>
      <c r="R606" s="7"/>
      <c r="S606" s="7"/>
      <c r="T606" s="7"/>
      <c r="U606" s="7"/>
      <c r="V606" s="7"/>
      <c r="W606" s="7"/>
      <c r="X606" s="7"/>
      <c r="Y606" s="7"/>
    </row>
    <row r="607" spans="1:25" x14ac:dyDescent="0.2">
      <c r="A607" s="1138"/>
      <c r="B607" s="1138"/>
      <c r="C607" s="1138"/>
      <c r="D607" s="437"/>
      <c r="E607" s="460"/>
      <c r="F607" s="7"/>
      <c r="G607" s="7"/>
      <c r="H607" s="7"/>
      <c r="I607" s="7"/>
      <c r="J607" s="7"/>
      <c r="K607" s="7"/>
      <c r="L607" s="7"/>
      <c r="M607" s="7"/>
      <c r="N607" s="7"/>
      <c r="O607" s="7"/>
      <c r="P607" s="7"/>
      <c r="Q607" s="7"/>
      <c r="R607" s="7"/>
      <c r="S607" s="7"/>
      <c r="T607" s="7"/>
      <c r="U607" s="7"/>
      <c r="V607" s="7"/>
      <c r="W607" s="7"/>
      <c r="X607" s="7"/>
      <c r="Y607" s="7"/>
    </row>
    <row r="608" spans="1:25" x14ac:dyDescent="0.2">
      <c r="A608" s="459"/>
      <c r="B608" s="459"/>
      <c r="C608" s="459"/>
      <c r="D608" s="459"/>
      <c r="E608" s="459"/>
      <c r="F608" s="7"/>
      <c r="G608" s="7"/>
      <c r="H608" s="7"/>
      <c r="I608" s="7"/>
      <c r="J608" s="7"/>
      <c r="K608" s="7"/>
      <c r="L608" s="7"/>
      <c r="M608" s="7"/>
      <c r="N608" s="7"/>
      <c r="O608" s="7"/>
      <c r="P608" s="7"/>
      <c r="Q608" s="7"/>
      <c r="R608" s="7"/>
      <c r="S608" s="7"/>
      <c r="T608" s="7"/>
      <c r="U608" s="7"/>
      <c r="V608" s="7"/>
      <c r="W608" s="7"/>
      <c r="X608" s="7"/>
      <c r="Y608" s="7"/>
    </row>
    <row r="609" spans="1:25" x14ac:dyDescent="0.2">
      <c r="A609" s="1132"/>
      <c r="B609" s="1132"/>
      <c r="C609" s="1132"/>
      <c r="D609" s="437"/>
      <c r="E609" s="20"/>
      <c r="F609" s="7"/>
      <c r="G609" s="7"/>
      <c r="H609" s="7"/>
      <c r="I609" s="7"/>
      <c r="J609" s="7"/>
      <c r="K609" s="7"/>
      <c r="L609" s="7"/>
      <c r="M609" s="7"/>
      <c r="N609" s="7"/>
      <c r="O609" s="7"/>
      <c r="P609" s="7"/>
      <c r="Q609" s="7"/>
      <c r="R609" s="7"/>
      <c r="S609" s="7"/>
      <c r="T609" s="7"/>
      <c r="U609" s="7"/>
      <c r="V609" s="7"/>
      <c r="W609" s="7"/>
      <c r="X609" s="7"/>
      <c r="Y609" s="7"/>
    </row>
    <row r="610" spans="1:25" x14ac:dyDescent="0.2">
      <c r="A610" s="459"/>
      <c r="B610" s="459"/>
      <c r="C610" s="459"/>
      <c r="D610" s="459"/>
      <c r="E610" s="459"/>
      <c r="F610" s="7"/>
      <c r="G610" s="7"/>
      <c r="H610" s="7"/>
      <c r="I610" s="7"/>
      <c r="J610" s="7"/>
      <c r="K610" s="7"/>
      <c r="L610" s="7"/>
      <c r="M610" s="7"/>
      <c r="N610" s="7"/>
      <c r="O610" s="7"/>
      <c r="P610" s="7"/>
      <c r="Q610" s="7"/>
      <c r="R610" s="7"/>
      <c r="S610" s="7"/>
      <c r="T610" s="7"/>
      <c r="U610" s="7"/>
      <c r="V610" s="7"/>
      <c r="W610" s="7"/>
      <c r="X610" s="7"/>
      <c r="Y610" s="7"/>
    </row>
    <row r="611" spans="1:25" x14ac:dyDescent="0.2">
      <c r="A611" s="459"/>
      <c r="B611" s="459"/>
      <c r="C611" s="459"/>
      <c r="D611" s="459"/>
      <c r="E611" s="459"/>
      <c r="F611" s="7"/>
      <c r="G611" s="7"/>
      <c r="H611" s="7"/>
      <c r="I611" s="7"/>
      <c r="J611" s="7"/>
      <c r="K611" s="7"/>
      <c r="L611" s="7"/>
      <c r="M611" s="7"/>
      <c r="N611" s="7"/>
      <c r="O611" s="7"/>
      <c r="P611" s="7"/>
      <c r="Q611" s="7"/>
      <c r="R611" s="7"/>
      <c r="S611" s="7"/>
      <c r="T611" s="7"/>
      <c r="U611" s="7"/>
      <c r="V611" s="7"/>
      <c r="W611" s="7"/>
      <c r="X611" s="7"/>
      <c r="Y611" s="7"/>
    </row>
    <row r="612" spans="1:25" x14ac:dyDescent="0.2">
      <c r="A612" s="459"/>
      <c r="B612" s="459"/>
      <c r="C612" s="459"/>
      <c r="D612" s="459"/>
      <c r="E612" s="459"/>
      <c r="F612" s="7"/>
      <c r="G612" s="7"/>
      <c r="H612" s="7"/>
      <c r="I612" s="7"/>
      <c r="J612" s="7"/>
      <c r="K612" s="7"/>
      <c r="L612" s="7"/>
      <c r="M612" s="7"/>
      <c r="N612" s="7"/>
      <c r="O612" s="7"/>
      <c r="P612" s="7"/>
      <c r="Q612" s="7"/>
      <c r="R612" s="7"/>
      <c r="S612" s="7"/>
      <c r="T612" s="7"/>
      <c r="U612" s="7"/>
      <c r="V612" s="7"/>
      <c r="W612" s="7"/>
      <c r="X612" s="7"/>
      <c r="Y612" s="7"/>
    </row>
    <row r="613" spans="1:25" x14ac:dyDescent="0.2">
      <c r="A613" s="459"/>
      <c r="B613" s="459"/>
      <c r="C613" s="459"/>
      <c r="D613" s="459"/>
      <c r="E613" s="459"/>
      <c r="F613" s="7"/>
      <c r="G613" s="7"/>
      <c r="H613" s="7"/>
      <c r="I613" s="7"/>
      <c r="J613" s="7"/>
      <c r="K613" s="7"/>
      <c r="L613" s="7"/>
      <c r="M613" s="7"/>
      <c r="N613" s="7"/>
      <c r="O613" s="7"/>
      <c r="P613" s="7"/>
      <c r="Q613" s="7"/>
      <c r="R613" s="7"/>
      <c r="S613" s="7"/>
      <c r="T613" s="7"/>
      <c r="U613" s="7"/>
      <c r="V613" s="7"/>
      <c r="W613" s="7"/>
      <c r="X613" s="7"/>
      <c r="Y613" s="7"/>
    </row>
    <row r="614" spans="1:25" x14ac:dyDescent="0.2">
      <c r="A614" s="459"/>
      <c r="B614" s="459"/>
      <c r="C614" s="459"/>
      <c r="D614" s="459"/>
      <c r="E614" s="459"/>
      <c r="F614" s="7"/>
      <c r="G614" s="7"/>
      <c r="H614" s="7"/>
      <c r="I614" s="7"/>
      <c r="J614" s="7"/>
      <c r="K614" s="7"/>
      <c r="L614" s="7"/>
      <c r="M614" s="7"/>
      <c r="N614" s="7"/>
      <c r="O614" s="7"/>
      <c r="P614" s="7"/>
      <c r="Q614" s="7"/>
      <c r="R614" s="7"/>
      <c r="S614" s="7"/>
      <c r="T614" s="7"/>
      <c r="U614" s="7"/>
      <c r="V614" s="7"/>
      <c r="W614" s="7"/>
      <c r="X614" s="7"/>
      <c r="Y614" s="7"/>
    </row>
    <row r="615" spans="1:25" x14ac:dyDescent="0.2">
      <c r="A615" s="459"/>
      <c r="B615" s="459"/>
      <c r="C615" s="459"/>
      <c r="D615" s="459"/>
      <c r="E615" s="459"/>
      <c r="F615" s="7"/>
      <c r="G615" s="7"/>
      <c r="H615" s="7"/>
      <c r="I615" s="7"/>
      <c r="J615" s="7"/>
      <c r="K615" s="7"/>
      <c r="L615" s="7"/>
      <c r="M615" s="7"/>
      <c r="N615" s="7"/>
      <c r="O615" s="7"/>
      <c r="P615" s="7"/>
      <c r="Q615" s="7"/>
      <c r="R615" s="7"/>
      <c r="S615" s="7"/>
      <c r="T615" s="7"/>
      <c r="U615" s="7"/>
      <c r="V615" s="7"/>
      <c r="W615" s="7"/>
      <c r="X615" s="7"/>
      <c r="Y615" s="7"/>
    </row>
    <row r="616" spans="1:25" x14ac:dyDescent="0.2">
      <c r="A616" s="7"/>
      <c r="B616" s="7"/>
      <c r="C616" s="7"/>
      <c r="D616" s="7"/>
      <c r="E616" s="7"/>
      <c r="F616" s="7"/>
      <c r="G616" s="7"/>
      <c r="H616" s="7"/>
      <c r="I616" s="7"/>
      <c r="J616" s="7"/>
      <c r="K616" s="7"/>
      <c r="L616" s="7"/>
      <c r="M616" s="7"/>
      <c r="N616" s="7"/>
      <c r="O616" s="7"/>
      <c r="P616" s="7"/>
      <c r="Q616" s="7"/>
      <c r="R616" s="7"/>
      <c r="S616" s="7"/>
      <c r="T616" s="7"/>
      <c r="U616" s="7"/>
      <c r="V616" s="7"/>
      <c r="W616" s="7"/>
      <c r="X616" s="7"/>
      <c r="Y616" s="7"/>
    </row>
    <row r="617" spans="1:25" x14ac:dyDescent="0.2">
      <c r="A617" s="7"/>
      <c r="B617" s="7"/>
      <c r="C617" s="7"/>
      <c r="D617" s="7"/>
      <c r="E617" s="7"/>
      <c r="F617" s="7"/>
      <c r="G617" s="7"/>
      <c r="H617" s="7"/>
      <c r="I617" s="7"/>
      <c r="J617" s="7"/>
      <c r="K617" s="7"/>
      <c r="L617" s="7"/>
      <c r="M617" s="7"/>
      <c r="N617" s="7"/>
      <c r="O617" s="7"/>
      <c r="P617" s="7"/>
      <c r="Q617" s="7"/>
      <c r="R617" s="7"/>
      <c r="S617" s="7"/>
      <c r="T617" s="7"/>
      <c r="U617" s="7"/>
      <c r="V617" s="7"/>
      <c r="W617" s="7"/>
      <c r="X617" s="7"/>
      <c r="Y617" s="7"/>
    </row>
    <row r="618" spans="1:25" x14ac:dyDescent="0.2">
      <c r="A618" s="7"/>
      <c r="B618" s="7"/>
      <c r="C618" s="7"/>
      <c r="D618" s="7"/>
      <c r="E618" s="7"/>
      <c r="F618" s="7"/>
      <c r="G618" s="7"/>
      <c r="H618" s="7"/>
      <c r="I618" s="7"/>
      <c r="J618" s="7"/>
      <c r="K618" s="7"/>
      <c r="L618" s="7"/>
      <c r="M618" s="7"/>
      <c r="N618" s="7"/>
      <c r="O618" s="7"/>
      <c r="P618" s="7"/>
      <c r="Q618" s="7"/>
      <c r="R618" s="7"/>
      <c r="S618" s="7"/>
      <c r="T618" s="7"/>
      <c r="U618" s="7"/>
      <c r="V618" s="7"/>
      <c r="W618" s="7"/>
      <c r="X618" s="7"/>
      <c r="Y618" s="7"/>
    </row>
    <row r="619" spans="1:25" x14ac:dyDescent="0.2">
      <c r="A619" s="7"/>
      <c r="B619" s="7"/>
      <c r="C619" s="7"/>
      <c r="D619" s="7"/>
      <c r="E619" s="7"/>
      <c r="F619" s="7"/>
      <c r="G619" s="7"/>
      <c r="H619" s="7"/>
      <c r="I619" s="7"/>
      <c r="J619" s="7"/>
      <c r="K619" s="7"/>
      <c r="L619" s="7"/>
      <c r="M619" s="7"/>
      <c r="N619" s="7"/>
      <c r="O619" s="7"/>
      <c r="P619" s="7"/>
      <c r="Q619" s="7"/>
      <c r="R619" s="7"/>
      <c r="S619" s="7"/>
      <c r="T619" s="7"/>
      <c r="U619" s="7"/>
      <c r="V619" s="7"/>
      <c r="W619" s="7"/>
      <c r="X619" s="7"/>
      <c r="Y619" s="7"/>
    </row>
    <row r="620" spans="1:25" x14ac:dyDescent="0.2">
      <c r="A620" s="7"/>
      <c r="B620" s="7"/>
      <c r="C620" s="7"/>
      <c r="D620" s="7"/>
      <c r="E620" s="7"/>
      <c r="F620" s="7"/>
      <c r="G620" s="7"/>
      <c r="H620" s="7"/>
      <c r="I620" s="7"/>
      <c r="J620" s="7"/>
      <c r="K620" s="7"/>
      <c r="L620" s="7"/>
      <c r="M620" s="7"/>
      <c r="N620" s="7"/>
      <c r="O620" s="7"/>
      <c r="P620" s="7"/>
      <c r="Q620" s="7"/>
      <c r="R620" s="7"/>
      <c r="S620" s="7"/>
      <c r="T620" s="7"/>
      <c r="U620" s="7"/>
      <c r="V620" s="7"/>
      <c r="W620" s="7"/>
      <c r="X620" s="7"/>
      <c r="Y620" s="7"/>
    </row>
    <row r="621" spans="1:25" x14ac:dyDescent="0.2">
      <c r="A621" s="1137"/>
      <c r="B621" s="1137"/>
      <c r="C621" s="1137"/>
      <c r="D621" s="1137"/>
      <c r="E621" s="459"/>
      <c r="F621" s="7"/>
      <c r="G621" s="7"/>
      <c r="H621" s="7"/>
      <c r="I621" s="7"/>
      <c r="J621" s="7"/>
      <c r="K621" s="7"/>
      <c r="L621" s="7"/>
      <c r="M621" s="7"/>
      <c r="N621" s="7"/>
      <c r="O621" s="7"/>
      <c r="P621" s="7"/>
      <c r="Q621" s="7"/>
      <c r="R621" s="7"/>
      <c r="S621" s="7"/>
      <c r="T621" s="7"/>
      <c r="U621" s="7"/>
      <c r="V621" s="7"/>
      <c r="W621" s="7"/>
      <c r="X621" s="7"/>
      <c r="Y621" s="7"/>
    </row>
    <row r="622" spans="1:25" x14ac:dyDescent="0.2">
      <c r="A622" s="459"/>
      <c r="B622" s="459"/>
      <c r="C622" s="459"/>
      <c r="D622" s="459"/>
      <c r="E622" s="459"/>
      <c r="F622" s="7"/>
      <c r="G622" s="7"/>
      <c r="H622" s="7"/>
      <c r="I622" s="7"/>
      <c r="J622" s="7"/>
      <c r="K622" s="7"/>
      <c r="L622" s="7"/>
      <c r="M622" s="7"/>
      <c r="N622" s="7"/>
      <c r="O622" s="7"/>
      <c r="P622" s="7"/>
      <c r="Q622" s="7"/>
      <c r="R622" s="7"/>
      <c r="S622" s="7"/>
      <c r="T622" s="7"/>
      <c r="U622" s="7"/>
      <c r="V622" s="7"/>
      <c r="W622" s="7"/>
      <c r="X622" s="7"/>
      <c r="Y622" s="7"/>
    </row>
    <row r="623" spans="1:25" x14ac:dyDescent="0.2">
      <c r="A623" s="459"/>
      <c r="B623" s="459"/>
      <c r="C623" s="459"/>
      <c r="D623" s="459"/>
      <c r="E623" s="459"/>
      <c r="F623" s="7"/>
      <c r="G623" s="7"/>
      <c r="H623" s="7"/>
      <c r="I623" s="7"/>
      <c r="J623" s="7"/>
      <c r="K623" s="7"/>
      <c r="L623" s="7"/>
      <c r="M623" s="7"/>
      <c r="N623" s="7"/>
      <c r="O623" s="7"/>
      <c r="P623" s="7"/>
      <c r="Q623" s="7"/>
      <c r="R623" s="7"/>
      <c r="S623" s="7"/>
      <c r="T623" s="7"/>
      <c r="U623" s="7"/>
      <c r="V623" s="7"/>
      <c r="W623" s="7"/>
      <c r="X623" s="7"/>
      <c r="Y623" s="7"/>
    </row>
    <row r="624" spans="1:25" x14ac:dyDescent="0.2">
      <c r="A624" s="459"/>
      <c r="B624" s="459"/>
      <c r="C624" s="459"/>
      <c r="D624" s="459"/>
      <c r="E624" s="459"/>
      <c r="F624" s="7"/>
      <c r="G624" s="7"/>
      <c r="H624" s="7"/>
      <c r="I624" s="7"/>
      <c r="J624" s="7"/>
      <c r="K624" s="7"/>
      <c r="L624" s="7"/>
      <c r="M624" s="7"/>
      <c r="N624" s="7"/>
      <c r="O624" s="7"/>
      <c r="P624" s="7"/>
      <c r="Q624" s="7"/>
      <c r="R624" s="7"/>
      <c r="S624" s="7"/>
      <c r="T624" s="7"/>
      <c r="U624" s="7"/>
      <c r="V624" s="7"/>
      <c r="W624" s="7"/>
      <c r="X624" s="7"/>
      <c r="Y624" s="7"/>
    </row>
    <row r="625" spans="1:25" x14ac:dyDescent="0.2">
      <c r="A625" s="459"/>
      <c r="B625" s="459"/>
      <c r="C625" s="459"/>
      <c r="D625" s="459"/>
      <c r="E625" s="459"/>
      <c r="F625" s="7"/>
      <c r="G625" s="7"/>
      <c r="H625" s="7"/>
      <c r="I625" s="7"/>
      <c r="J625" s="7"/>
      <c r="K625" s="7"/>
      <c r="L625" s="7"/>
      <c r="M625" s="7"/>
      <c r="N625" s="7"/>
      <c r="O625" s="7"/>
      <c r="P625" s="7"/>
      <c r="Q625" s="7"/>
      <c r="R625" s="7"/>
      <c r="S625" s="7"/>
      <c r="T625" s="7"/>
      <c r="U625" s="7"/>
      <c r="V625" s="7"/>
      <c r="W625" s="7"/>
      <c r="X625" s="7"/>
      <c r="Y625" s="7"/>
    </row>
    <row r="626" spans="1:25" x14ac:dyDescent="0.2">
      <c r="A626" s="1141"/>
      <c r="B626" s="1141"/>
      <c r="C626" s="459"/>
      <c r="D626" s="459"/>
      <c r="E626" s="459"/>
      <c r="F626" s="7"/>
      <c r="G626" s="7"/>
      <c r="H626" s="7"/>
      <c r="I626" s="7"/>
      <c r="J626" s="7"/>
      <c r="K626" s="7"/>
      <c r="L626" s="7"/>
      <c r="M626" s="7"/>
      <c r="N626" s="7"/>
      <c r="O626" s="7"/>
      <c r="P626" s="7"/>
      <c r="Q626" s="7"/>
      <c r="R626" s="7"/>
      <c r="S626" s="7"/>
      <c r="T626" s="7"/>
      <c r="U626" s="7"/>
      <c r="V626" s="7"/>
      <c r="W626" s="7"/>
      <c r="X626" s="7"/>
      <c r="Y626" s="7"/>
    </row>
    <row r="627" spans="1:25" x14ac:dyDescent="0.2">
      <c r="A627" s="459"/>
      <c r="B627" s="458"/>
      <c r="C627" s="459"/>
      <c r="D627" s="459"/>
      <c r="E627" s="459"/>
      <c r="F627" s="7"/>
      <c r="G627" s="7"/>
      <c r="H627" s="7"/>
      <c r="I627" s="7"/>
      <c r="J627" s="7"/>
      <c r="K627" s="7"/>
      <c r="L627" s="7"/>
      <c r="M627" s="7"/>
      <c r="N627" s="7"/>
      <c r="O627" s="7"/>
      <c r="P627" s="7"/>
      <c r="Q627" s="7"/>
      <c r="R627" s="7"/>
      <c r="S627" s="7"/>
      <c r="T627" s="7"/>
      <c r="U627" s="7"/>
      <c r="V627" s="7"/>
      <c r="W627" s="7"/>
      <c r="X627" s="7"/>
      <c r="Y627" s="7"/>
    </row>
    <row r="628" spans="1:25" x14ac:dyDescent="0.2">
      <c r="A628" s="459"/>
      <c r="B628" s="461"/>
      <c r="C628" s="438"/>
      <c r="D628" s="438"/>
      <c r="E628" s="459"/>
      <c r="F628" s="7"/>
      <c r="G628" s="7"/>
      <c r="H628" s="7"/>
      <c r="I628" s="7"/>
      <c r="J628" s="7"/>
      <c r="K628" s="7"/>
      <c r="L628" s="7"/>
      <c r="M628" s="7"/>
      <c r="N628" s="7"/>
      <c r="O628" s="7"/>
      <c r="P628" s="7"/>
      <c r="Q628" s="7"/>
      <c r="R628" s="7"/>
      <c r="S628" s="7"/>
      <c r="T628" s="7"/>
      <c r="U628" s="7"/>
      <c r="V628" s="7"/>
      <c r="W628" s="7"/>
      <c r="X628" s="7"/>
      <c r="Y628" s="7"/>
    </row>
    <row r="629" spans="1:25" x14ac:dyDescent="0.2">
      <c r="A629" s="459"/>
      <c r="B629" s="438"/>
      <c r="C629" s="438"/>
      <c r="D629" s="438"/>
      <c r="E629" s="459"/>
      <c r="F629" s="7"/>
      <c r="G629" s="7"/>
      <c r="H629" s="7"/>
      <c r="I629" s="7"/>
      <c r="J629" s="7"/>
      <c r="K629" s="7"/>
      <c r="L629" s="7"/>
      <c r="M629" s="7"/>
      <c r="N629" s="7"/>
      <c r="O629" s="7"/>
      <c r="P629" s="7"/>
      <c r="Q629" s="7"/>
      <c r="R629" s="7"/>
      <c r="S629" s="7"/>
      <c r="T629" s="7"/>
      <c r="U629" s="7"/>
      <c r="V629" s="7"/>
      <c r="W629" s="7"/>
      <c r="X629" s="7"/>
      <c r="Y629" s="7"/>
    </row>
    <row r="630" spans="1:25" x14ac:dyDescent="0.2">
      <c r="A630" s="1132"/>
      <c r="B630" s="1142"/>
      <c r="C630" s="1142"/>
      <c r="D630" s="1142"/>
      <c r="E630" s="459"/>
      <c r="F630" s="7"/>
      <c r="G630" s="7"/>
      <c r="H630" s="7"/>
      <c r="I630" s="7"/>
      <c r="J630" s="7"/>
      <c r="K630" s="7"/>
      <c r="L630" s="7"/>
      <c r="M630" s="7"/>
      <c r="N630" s="7"/>
      <c r="O630" s="7"/>
      <c r="P630" s="7"/>
      <c r="Q630" s="7"/>
      <c r="R630" s="7"/>
      <c r="S630" s="7"/>
      <c r="T630" s="7"/>
      <c r="U630" s="7"/>
      <c r="V630" s="7"/>
      <c r="W630" s="7"/>
      <c r="X630" s="7"/>
      <c r="Y630" s="7"/>
    </row>
    <row r="631" spans="1:25" x14ac:dyDescent="0.2">
      <c r="A631" s="1132"/>
      <c r="B631" s="1132"/>
      <c r="C631" s="1132"/>
      <c r="D631" s="1132"/>
      <c r="E631" s="459"/>
      <c r="F631" s="7"/>
      <c r="G631" s="7"/>
      <c r="H631" s="7"/>
      <c r="I631" s="7"/>
      <c r="J631" s="7"/>
      <c r="K631" s="7"/>
      <c r="L631" s="7"/>
      <c r="M631" s="7"/>
      <c r="N631" s="7"/>
      <c r="O631" s="7"/>
      <c r="P631" s="7"/>
      <c r="Q631" s="7"/>
      <c r="R631" s="7"/>
      <c r="S631" s="7"/>
      <c r="T631" s="7"/>
      <c r="U631" s="7"/>
      <c r="V631" s="7"/>
      <c r="W631" s="7"/>
      <c r="X631" s="7"/>
      <c r="Y631" s="7"/>
    </row>
    <row r="632" spans="1:25" x14ac:dyDescent="0.2">
      <c r="A632" s="18"/>
      <c r="B632" s="437"/>
      <c r="C632" s="460"/>
      <c r="D632" s="460"/>
      <c r="E632" s="459"/>
      <c r="F632" s="7"/>
      <c r="G632" s="7"/>
      <c r="H632" s="7"/>
      <c r="I632" s="7"/>
      <c r="J632" s="7"/>
      <c r="K632" s="7"/>
      <c r="L632" s="7"/>
      <c r="M632" s="7"/>
      <c r="N632" s="7"/>
      <c r="O632" s="7"/>
      <c r="P632" s="7"/>
      <c r="Q632" s="7"/>
      <c r="R632" s="7"/>
      <c r="S632" s="7"/>
      <c r="T632" s="7"/>
      <c r="U632" s="7"/>
      <c r="V632" s="7"/>
      <c r="W632" s="7"/>
      <c r="X632" s="7"/>
      <c r="Y632" s="7"/>
    </row>
    <row r="633" spans="1:25" x14ac:dyDescent="0.2">
      <c r="A633" s="459"/>
      <c r="B633" s="437"/>
      <c r="C633" s="460"/>
      <c r="D633" s="460"/>
      <c r="E633" s="459"/>
      <c r="F633" s="7"/>
      <c r="G633" s="7"/>
      <c r="H633" s="7"/>
      <c r="I633" s="7"/>
      <c r="J633" s="7"/>
      <c r="K633" s="7"/>
      <c r="L633" s="7"/>
      <c r="M633" s="7"/>
      <c r="N633" s="7"/>
      <c r="O633" s="7"/>
      <c r="P633" s="7"/>
      <c r="Q633" s="7"/>
      <c r="R633" s="7"/>
      <c r="S633" s="7"/>
      <c r="T633" s="7"/>
      <c r="U633" s="7"/>
      <c r="V633" s="7"/>
      <c r="W633" s="7"/>
      <c r="X633" s="7"/>
      <c r="Y633" s="7"/>
    </row>
    <row r="634" spans="1:25" x14ac:dyDescent="0.2">
      <c r="A634" s="18"/>
      <c r="B634" s="437"/>
      <c r="C634" s="460"/>
      <c r="D634" s="460"/>
      <c r="E634" s="459"/>
      <c r="F634" s="7"/>
      <c r="G634" s="7"/>
      <c r="H634" s="7"/>
      <c r="I634" s="7"/>
      <c r="J634" s="7"/>
      <c r="K634" s="7"/>
      <c r="L634" s="7"/>
      <c r="M634" s="7"/>
      <c r="N634" s="7"/>
      <c r="O634" s="7"/>
      <c r="P634" s="7"/>
      <c r="Q634" s="7"/>
      <c r="R634" s="7"/>
      <c r="S634" s="7"/>
      <c r="T634" s="7"/>
      <c r="U634" s="7"/>
      <c r="V634" s="7"/>
      <c r="W634" s="7"/>
      <c r="X634" s="7"/>
      <c r="Y634" s="7"/>
    </row>
    <row r="635" spans="1:25" x14ac:dyDescent="0.2">
      <c r="A635" s="18"/>
      <c r="B635" s="437"/>
      <c r="C635" s="460"/>
      <c r="D635" s="460"/>
      <c r="E635" s="459"/>
      <c r="F635" s="7"/>
      <c r="G635" s="7"/>
      <c r="H635" s="7"/>
      <c r="I635" s="7"/>
      <c r="J635" s="7"/>
      <c r="K635" s="7"/>
      <c r="L635" s="7"/>
      <c r="M635" s="7"/>
      <c r="N635" s="7"/>
      <c r="O635" s="7"/>
      <c r="P635" s="7"/>
      <c r="Q635" s="7"/>
      <c r="R635" s="7"/>
      <c r="S635" s="7"/>
      <c r="T635" s="7"/>
      <c r="U635" s="7"/>
      <c r="V635" s="7"/>
      <c r="W635" s="7"/>
      <c r="X635" s="7"/>
      <c r="Y635" s="7"/>
    </row>
    <row r="636" spans="1:25" x14ac:dyDescent="0.2">
      <c r="A636" s="459"/>
      <c r="B636" s="437"/>
      <c r="C636" s="460"/>
      <c r="D636" s="460"/>
      <c r="E636" s="459"/>
      <c r="F636" s="7"/>
      <c r="G636" s="7"/>
      <c r="H636" s="7"/>
      <c r="I636" s="7"/>
      <c r="J636" s="7"/>
      <c r="K636" s="7"/>
      <c r="L636" s="7"/>
      <c r="M636" s="7"/>
      <c r="N636" s="7"/>
      <c r="O636" s="7"/>
      <c r="P636" s="7"/>
      <c r="Q636" s="7"/>
      <c r="R636" s="7"/>
      <c r="S636" s="7"/>
      <c r="T636" s="7"/>
      <c r="U636" s="7"/>
      <c r="V636" s="7"/>
      <c r="W636" s="7"/>
      <c r="X636" s="7"/>
      <c r="Y636" s="7"/>
    </row>
    <row r="637" spans="1:25" x14ac:dyDescent="0.2">
      <c r="A637" s="459"/>
      <c r="B637" s="437"/>
      <c r="C637" s="460"/>
      <c r="D637" s="460"/>
      <c r="E637" s="459"/>
      <c r="F637" s="7"/>
      <c r="G637" s="7"/>
      <c r="H637" s="7"/>
      <c r="I637" s="7"/>
      <c r="J637" s="7"/>
      <c r="K637" s="7"/>
      <c r="L637" s="7"/>
      <c r="M637" s="7"/>
      <c r="N637" s="7"/>
      <c r="O637" s="7"/>
      <c r="P637" s="7"/>
      <c r="Q637" s="7"/>
      <c r="R637" s="7"/>
      <c r="S637" s="7"/>
      <c r="T637" s="7"/>
      <c r="U637" s="7"/>
      <c r="V637" s="7"/>
      <c r="W637" s="7"/>
      <c r="X637" s="7"/>
      <c r="Y637" s="7"/>
    </row>
    <row r="638" spans="1:25" x14ac:dyDescent="0.2">
      <c r="A638" s="459"/>
      <c r="B638" s="456"/>
      <c r="C638" s="456"/>
      <c r="D638" s="460"/>
      <c r="E638" s="459"/>
      <c r="F638" s="7"/>
      <c r="G638" s="7"/>
      <c r="H638" s="7"/>
      <c r="I638" s="7"/>
      <c r="J638" s="7"/>
      <c r="K638" s="7"/>
      <c r="L638" s="7"/>
      <c r="M638" s="7"/>
      <c r="N638" s="7"/>
      <c r="O638" s="7"/>
      <c r="P638" s="7"/>
      <c r="Q638" s="7"/>
      <c r="R638" s="7"/>
      <c r="S638" s="7"/>
      <c r="T638" s="7"/>
      <c r="U638" s="7"/>
      <c r="V638" s="7"/>
      <c r="W638" s="7"/>
      <c r="X638" s="7"/>
      <c r="Y638" s="7"/>
    </row>
    <row r="639" spans="1:25" x14ac:dyDescent="0.2">
      <c r="A639" s="1132"/>
      <c r="B639" s="1132"/>
      <c r="C639" s="1132"/>
      <c r="D639" s="20"/>
      <c r="E639" s="459"/>
      <c r="F639" s="7"/>
      <c r="G639" s="7"/>
      <c r="H639" s="7"/>
      <c r="I639" s="7"/>
      <c r="J639" s="7"/>
      <c r="K639" s="7"/>
      <c r="L639" s="7"/>
      <c r="M639" s="7"/>
      <c r="N639" s="7"/>
      <c r="O639" s="7"/>
      <c r="P639" s="7"/>
      <c r="Q639" s="7"/>
      <c r="R639" s="7"/>
      <c r="S639" s="7"/>
      <c r="T639" s="7"/>
      <c r="U639" s="7"/>
      <c r="V639" s="7"/>
      <c r="W639" s="7"/>
      <c r="X639" s="7"/>
      <c r="Y639" s="7"/>
    </row>
    <row r="640" spans="1:25" x14ac:dyDescent="0.2">
      <c r="A640" s="1133"/>
      <c r="B640" s="1133"/>
      <c r="C640" s="1133"/>
      <c r="D640" s="1133"/>
      <c r="E640" s="459"/>
      <c r="F640" s="7"/>
      <c r="G640" s="7"/>
      <c r="H640" s="7"/>
      <c r="I640" s="7"/>
      <c r="J640" s="7"/>
      <c r="K640" s="7"/>
      <c r="L640" s="7"/>
      <c r="M640" s="7"/>
      <c r="N640" s="7"/>
      <c r="O640" s="7"/>
      <c r="P640" s="7"/>
      <c r="Q640" s="7"/>
      <c r="R640" s="7"/>
      <c r="S640" s="7"/>
      <c r="T640" s="7"/>
      <c r="U640" s="7"/>
      <c r="V640" s="7"/>
      <c r="W640" s="7"/>
      <c r="X640" s="7"/>
      <c r="Y640" s="7"/>
    </row>
    <row r="641" spans="1:25" x14ac:dyDescent="0.2">
      <c r="A641" s="456"/>
      <c r="B641" s="457"/>
      <c r="C641" s="457"/>
      <c r="D641" s="20"/>
      <c r="E641" s="459"/>
      <c r="F641" s="7"/>
      <c r="G641" s="7"/>
      <c r="H641" s="7"/>
      <c r="I641" s="7"/>
      <c r="J641" s="7"/>
      <c r="K641" s="7"/>
      <c r="L641" s="7"/>
      <c r="M641" s="7"/>
      <c r="N641" s="7"/>
      <c r="O641" s="7"/>
      <c r="P641" s="7"/>
      <c r="Q641" s="7"/>
      <c r="R641" s="7"/>
      <c r="S641" s="7"/>
      <c r="T641" s="7"/>
      <c r="U641" s="7"/>
      <c r="V641" s="7"/>
      <c r="W641" s="7"/>
      <c r="X641" s="7"/>
      <c r="Y641" s="7"/>
    </row>
    <row r="642" spans="1:25" x14ac:dyDescent="0.2">
      <c r="A642" s="459"/>
      <c r="B642" s="459"/>
      <c r="C642" s="459"/>
      <c r="D642" s="459"/>
      <c r="E642" s="459"/>
      <c r="F642" s="7"/>
      <c r="G642" s="7"/>
      <c r="H642" s="7"/>
      <c r="I642" s="7"/>
      <c r="J642" s="7"/>
      <c r="K642" s="7"/>
      <c r="L642" s="7"/>
      <c r="M642" s="7"/>
      <c r="N642" s="7"/>
      <c r="O642" s="7"/>
      <c r="P642" s="7"/>
      <c r="Q642" s="7"/>
      <c r="R642" s="7"/>
      <c r="S642" s="7"/>
      <c r="T642" s="7"/>
      <c r="U642" s="7"/>
      <c r="V642" s="7"/>
      <c r="W642" s="7"/>
      <c r="X642" s="7"/>
      <c r="Y642" s="7"/>
    </row>
    <row r="643" spans="1:25" x14ac:dyDescent="0.2">
      <c r="A643" s="459"/>
      <c r="B643" s="459"/>
      <c r="C643" s="459"/>
      <c r="D643" s="459"/>
      <c r="E643" s="459"/>
      <c r="F643" s="7"/>
      <c r="G643" s="7"/>
      <c r="H643" s="7"/>
      <c r="I643" s="7"/>
      <c r="J643" s="7"/>
      <c r="K643" s="7"/>
      <c r="L643" s="7"/>
      <c r="M643" s="7"/>
      <c r="N643" s="7"/>
      <c r="O643" s="7"/>
      <c r="P643" s="7"/>
      <c r="Q643" s="7"/>
      <c r="R643" s="7"/>
      <c r="S643" s="7"/>
      <c r="T643" s="7"/>
      <c r="U643" s="7"/>
      <c r="V643" s="7"/>
      <c r="W643" s="7"/>
      <c r="X643" s="7"/>
      <c r="Y643" s="7"/>
    </row>
    <row r="644" spans="1:25" x14ac:dyDescent="0.2">
      <c r="A644" s="456"/>
      <c r="B644" s="458"/>
      <c r="C644" s="458"/>
      <c r="D644" s="458"/>
      <c r="E644" s="459"/>
      <c r="F644" s="7"/>
      <c r="G644" s="7"/>
      <c r="H644" s="7"/>
      <c r="I644" s="7"/>
      <c r="J644" s="7"/>
      <c r="K644" s="7"/>
      <c r="L644" s="7"/>
      <c r="M644" s="7"/>
      <c r="N644" s="7"/>
      <c r="O644" s="7"/>
      <c r="P644" s="7"/>
      <c r="Q644" s="7"/>
      <c r="R644" s="7"/>
      <c r="S644" s="7"/>
      <c r="T644" s="7"/>
      <c r="U644" s="7"/>
      <c r="V644" s="7"/>
      <c r="W644" s="7"/>
      <c r="X644" s="7"/>
      <c r="Y644" s="7"/>
    </row>
    <row r="645" spans="1:25" x14ac:dyDescent="0.2">
      <c r="A645" s="1134"/>
      <c r="B645" s="1135"/>
      <c r="C645" s="1136"/>
      <c r="D645" s="1136"/>
      <c r="E645" s="22"/>
      <c r="F645" s="7"/>
      <c r="G645" s="7"/>
      <c r="H645" s="7"/>
      <c r="I645" s="7"/>
      <c r="J645" s="7"/>
      <c r="K645" s="7"/>
      <c r="L645" s="7"/>
      <c r="M645" s="7"/>
      <c r="N645" s="7"/>
      <c r="O645" s="7"/>
      <c r="P645" s="7"/>
      <c r="Q645" s="7"/>
      <c r="R645" s="7"/>
      <c r="S645" s="7"/>
      <c r="T645" s="7"/>
      <c r="U645" s="7"/>
      <c r="V645" s="7"/>
      <c r="W645" s="7"/>
      <c r="X645" s="7"/>
      <c r="Y645" s="7"/>
    </row>
    <row r="646" spans="1:25" x14ac:dyDescent="0.2">
      <c r="A646" s="1134"/>
      <c r="B646" s="1134"/>
      <c r="C646" s="1134"/>
      <c r="D646" s="1134"/>
      <c r="E646" s="22"/>
      <c r="F646" s="7"/>
      <c r="G646" s="7"/>
      <c r="H646" s="7"/>
      <c r="I646" s="7"/>
      <c r="J646" s="7"/>
      <c r="K646" s="7"/>
      <c r="L646" s="7"/>
      <c r="M646" s="7"/>
      <c r="N646" s="7"/>
      <c r="O646" s="7"/>
      <c r="P646" s="7"/>
      <c r="Q646" s="7"/>
      <c r="R646" s="7"/>
      <c r="S646" s="7"/>
      <c r="T646" s="7"/>
      <c r="U646" s="7"/>
      <c r="V646" s="7"/>
      <c r="W646" s="7"/>
      <c r="X646" s="7"/>
      <c r="Y646" s="7"/>
    </row>
    <row r="647" spans="1:25" x14ac:dyDescent="0.2">
      <c r="A647" s="1132"/>
      <c r="B647" s="1132"/>
      <c r="C647" s="1132"/>
      <c r="D647" s="20"/>
      <c r="E647" s="459"/>
      <c r="F647" s="7"/>
      <c r="G647" s="7"/>
      <c r="H647" s="7"/>
      <c r="I647" s="7"/>
      <c r="J647" s="7"/>
      <c r="K647" s="7"/>
      <c r="L647" s="7"/>
      <c r="M647" s="7"/>
      <c r="N647" s="7"/>
      <c r="O647" s="7"/>
      <c r="P647" s="7"/>
      <c r="Q647" s="7"/>
      <c r="R647" s="7"/>
      <c r="S647" s="7"/>
      <c r="T647" s="7"/>
      <c r="U647" s="7"/>
      <c r="V647" s="7"/>
      <c r="W647" s="7"/>
      <c r="X647" s="7"/>
      <c r="Y647" s="7"/>
    </row>
    <row r="648" spans="1:25" x14ac:dyDescent="0.2">
      <c r="A648" s="1133"/>
      <c r="B648" s="1133"/>
      <c r="C648" s="1133"/>
      <c r="D648" s="1133"/>
      <c r="E648" s="459"/>
      <c r="F648" s="7"/>
      <c r="G648" s="7"/>
      <c r="H648" s="7"/>
      <c r="I648" s="7"/>
      <c r="J648" s="7"/>
      <c r="K648" s="7"/>
      <c r="L648" s="7"/>
      <c r="M648" s="7"/>
      <c r="N648" s="7"/>
      <c r="O648" s="7"/>
      <c r="P648" s="7"/>
      <c r="Q648" s="7"/>
      <c r="R648" s="7"/>
      <c r="S648" s="7"/>
      <c r="T648" s="7"/>
      <c r="U648" s="7"/>
      <c r="V648" s="7"/>
      <c r="W648" s="7"/>
      <c r="X648" s="7"/>
      <c r="Y648" s="7"/>
    </row>
    <row r="649" spans="1:25" x14ac:dyDescent="0.2">
      <c r="A649" s="1132"/>
      <c r="B649" s="1132"/>
      <c r="C649" s="1132"/>
      <c r="D649" s="20"/>
      <c r="E649" s="459"/>
      <c r="F649" s="7"/>
      <c r="G649" s="7"/>
      <c r="H649" s="7"/>
      <c r="I649" s="7"/>
      <c r="J649" s="7"/>
      <c r="K649" s="7"/>
      <c r="L649" s="7"/>
      <c r="M649" s="7"/>
      <c r="N649" s="7"/>
      <c r="O649" s="7"/>
      <c r="P649" s="7"/>
      <c r="Q649" s="7"/>
      <c r="R649" s="7"/>
      <c r="S649" s="7"/>
      <c r="T649" s="7"/>
      <c r="U649" s="7"/>
      <c r="V649" s="7"/>
      <c r="W649" s="7"/>
      <c r="X649" s="7"/>
      <c r="Y649" s="7"/>
    </row>
    <row r="650" spans="1:25" x14ac:dyDescent="0.2">
      <c r="A650" s="459"/>
      <c r="B650" s="459"/>
      <c r="C650" s="459"/>
      <c r="D650" s="459"/>
      <c r="E650" s="459"/>
      <c r="F650" s="7"/>
      <c r="G650" s="7"/>
      <c r="H650" s="7"/>
      <c r="I650" s="7"/>
      <c r="J650" s="7"/>
      <c r="K650" s="7"/>
      <c r="L650" s="7"/>
      <c r="M650" s="7"/>
      <c r="N650" s="7"/>
      <c r="O650" s="7"/>
      <c r="P650" s="7"/>
      <c r="Q650" s="7"/>
      <c r="R650" s="7"/>
      <c r="S650" s="7"/>
      <c r="T650" s="7"/>
      <c r="U650" s="7"/>
      <c r="V650" s="7"/>
      <c r="W650" s="7"/>
      <c r="X650" s="7"/>
      <c r="Y650" s="7"/>
    </row>
    <row r="651" spans="1:25" x14ac:dyDescent="0.2">
      <c r="A651" s="459"/>
      <c r="B651" s="459"/>
      <c r="C651" s="459"/>
      <c r="D651" s="459"/>
      <c r="E651" s="459"/>
      <c r="F651" s="7"/>
      <c r="G651" s="7"/>
      <c r="H651" s="7"/>
      <c r="I651" s="7"/>
      <c r="J651" s="7"/>
      <c r="K651" s="7"/>
      <c r="L651" s="7"/>
      <c r="M651" s="7"/>
      <c r="N651" s="7"/>
      <c r="O651" s="7"/>
      <c r="P651" s="7"/>
      <c r="Q651" s="7"/>
      <c r="R651" s="7"/>
      <c r="S651" s="7"/>
      <c r="T651" s="7"/>
      <c r="U651" s="7"/>
      <c r="V651" s="7"/>
      <c r="W651" s="7"/>
      <c r="X651" s="7"/>
      <c r="Y651" s="7"/>
    </row>
    <row r="652" spans="1:25" x14ac:dyDescent="0.2">
      <c r="A652" s="1132"/>
      <c r="B652" s="1132"/>
      <c r="C652" s="1137"/>
      <c r="D652" s="1137"/>
      <c r="E652" s="459"/>
      <c r="F652" s="7"/>
      <c r="G652" s="7"/>
      <c r="H652" s="7"/>
      <c r="I652" s="7"/>
      <c r="J652" s="7"/>
      <c r="K652" s="7"/>
      <c r="L652" s="7"/>
      <c r="M652" s="7"/>
      <c r="N652" s="7"/>
      <c r="O652" s="7"/>
      <c r="P652" s="7"/>
      <c r="Q652" s="7"/>
      <c r="R652" s="7"/>
      <c r="S652" s="7"/>
      <c r="T652" s="7"/>
      <c r="U652" s="7"/>
      <c r="V652" s="7"/>
      <c r="W652" s="7"/>
      <c r="X652" s="7"/>
      <c r="Y652" s="7"/>
    </row>
    <row r="653" spans="1:25" x14ac:dyDescent="0.2">
      <c r="A653" s="459"/>
      <c r="B653" s="459"/>
      <c r="C653" s="459"/>
      <c r="D653" s="459"/>
      <c r="E653" s="459"/>
      <c r="F653" s="7"/>
      <c r="G653" s="7"/>
      <c r="H653" s="7"/>
      <c r="I653" s="7"/>
      <c r="J653" s="7"/>
      <c r="K653" s="7"/>
      <c r="L653" s="7"/>
      <c r="M653" s="7"/>
      <c r="N653" s="7"/>
      <c r="O653" s="7"/>
      <c r="P653" s="7"/>
      <c r="Q653" s="7"/>
      <c r="R653" s="7"/>
      <c r="S653" s="7"/>
      <c r="T653" s="7"/>
      <c r="U653" s="7"/>
      <c r="V653" s="7"/>
      <c r="W653" s="7"/>
      <c r="X653" s="7"/>
      <c r="Y653" s="7"/>
    </row>
    <row r="654" spans="1:25" x14ac:dyDescent="0.2">
      <c r="A654" s="1138"/>
      <c r="B654" s="1138"/>
      <c r="C654" s="1139"/>
      <c r="D654" s="1139"/>
      <c r="E654" s="459"/>
      <c r="F654" s="7"/>
      <c r="G654" s="7"/>
      <c r="H654" s="7"/>
      <c r="I654" s="7"/>
      <c r="J654" s="7"/>
      <c r="K654" s="7"/>
      <c r="L654" s="7"/>
      <c r="M654" s="7"/>
      <c r="N654" s="7"/>
      <c r="O654" s="7"/>
      <c r="P654" s="7"/>
      <c r="Q654" s="7"/>
      <c r="R654" s="7"/>
      <c r="S654" s="7"/>
      <c r="T654" s="7"/>
      <c r="U654" s="7"/>
      <c r="V654" s="7"/>
      <c r="W654" s="7"/>
      <c r="X654" s="7"/>
      <c r="Y654" s="7"/>
    </row>
    <row r="655" spans="1:25" x14ac:dyDescent="0.2">
      <c r="A655" s="1138"/>
      <c r="B655" s="1138"/>
      <c r="C655" s="1139"/>
      <c r="D655" s="1139"/>
      <c r="E655" s="459"/>
      <c r="F655" s="7"/>
      <c r="G655" s="7"/>
      <c r="H655" s="7"/>
      <c r="I655" s="7"/>
      <c r="J655" s="7"/>
      <c r="K655" s="7"/>
      <c r="L655" s="7"/>
      <c r="M655" s="7"/>
      <c r="N655" s="7"/>
      <c r="O655" s="7"/>
      <c r="P655" s="7"/>
      <c r="Q655" s="7"/>
      <c r="R655" s="7"/>
      <c r="S655" s="7"/>
      <c r="T655" s="7"/>
      <c r="U655" s="7"/>
      <c r="V655" s="7"/>
      <c r="W655" s="7"/>
      <c r="X655" s="7"/>
      <c r="Y655" s="7"/>
    </row>
    <row r="656" spans="1:25" ht="14.25" x14ac:dyDescent="0.2">
      <c r="A656" s="459"/>
      <c r="B656" s="23"/>
      <c r="C656" s="1139"/>
      <c r="D656" s="1139"/>
      <c r="E656" s="459"/>
      <c r="F656" s="7"/>
      <c r="G656" s="7"/>
      <c r="H656" s="7"/>
      <c r="I656" s="7"/>
      <c r="J656" s="7"/>
      <c r="K656" s="7"/>
      <c r="L656" s="7"/>
      <c r="M656" s="7"/>
      <c r="N656" s="7"/>
      <c r="O656" s="7"/>
      <c r="P656" s="7"/>
      <c r="Q656" s="7"/>
      <c r="R656" s="7"/>
      <c r="S656" s="7"/>
      <c r="T656" s="7"/>
      <c r="U656" s="7"/>
      <c r="V656" s="7"/>
      <c r="W656" s="7"/>
      <c r="X656" s="7"/>
      <c r="Y656" s="7"/>
    </row>
    <row r="657" spans="1:25" x14ac:dyDescent="0.2">
      <c r="A657" s="459"/>
      <c r="B657" s="24"/>
      <c r="C657" s="1139"/>
      <c r="D657" s="1139"/>
      <c r="E657" s="459"/>
      <c r="F657" s="7"/>
      <c r="G657" s="7"/>
      <c r="H657" s="7"/>
      <c r="I657" s="7"/>
      <c r="J657" s="7"/>
      <c r="K657" s="7"/>
      <c r="L657" s="7"/>
      <c r="M657" s="7"/>
      <c r="N657" s="7"/>
      <c r="O657" s="7"/>
      <c r="P657" s="7"/>
      <c r="Q657" s="7"/>
      <c r="R657" s="7"/>
      <c r="S657" s="7"/>
      <c r="T657" s="7"/>
      <c r="U657" s="7"/>
      <c r="V657" s="7"/>
      <c r="W657" s="7"/>
      <c r="X657" s="7"/>
      <c r="Y657" s="7"/>
    </row>
    <row r="658" spans="1:25" x14ac:dyDescent="0.2">
      <c r="A658" s="1138"/>
      <c r="B658" s="1138"/>
      <c r="C658" s="1139"/>
      <c r="D658" s="1139"/>
      <c r="E658" s="459"/>
      <c r="F658" s="7"/>
      <c r="G658" s="7"/>
      <c r="H658" s="7"/>
      <c r="I658" s="7"/>
      <c r="J658" s="7"/>
      <c r="K658" s="7"/>
      <c r="L658" s="7"/>
      <c r="M658" s="7"/>
      <c r="N658" s="7"/>
      <c r="O658" s="7"/>
      <c r="P658" s="7"/>
      <c r="Q658" s="7"/>
      <c r="R658" s="7"/>
      <c r="S658" s="7"/>
      <c r="T658" s="7"/>
      <c r="U658" s="7"/>
      <c r="V658" s="7"/>
      <c r="W658" s="7"/>
      <c r="X658" s="7"/>
      <c r="Y658" s="7"/>
    </row>
    <row r="659" spans="1:25" x14ac:dyDescent="0.2">
      <c r="A659" s="1138"/>
      <c r="B659" s="1138"/>
      <c r="C659" s="1139"/>
      <c r="D659" s="1139"/>
      <c r="E659" s="459"/>
      <c r="F659" s="7"/>
      <c r="G659" s="7"/>
      <c r="H659" s="7"/>
      <c r="I659" s="7"/>
      <c r="J659" s="7"/>
      <c r="K659" s="7"/>
      <c r="L659" s="7"/>
      <c r="M659" s="7"/>
      <c r="N659" s="7"/>
      <c r="O659" s="7"/>
      <c r="P659" s="7"/>
      <c r="Q659" s="7"/>
      <c r="R659" s="7"/>
      <c r="S659" s="7"/>
      <c r="T659" s="7"/>
      <c r="U659" s="7"/>
      <c r="V659" s="7"/>
      <c r="W659" s="7"/>
      <c r="X659" s="7"/>
      <c r="Y659" s="7"/>
    </row>
    <row r="660" spans="1:25" x14ac:dyDescent="0.2">
      <c r="A660" s="1138"/>
      <c r="B660" s="1138"/>
      <c r="C660" s="1139"/>
      <c r="D660" s="1139"/>
      <c r="E660" s="459"/>
      <c r="F660" s="7"/>
      <c r="G660" s="7"/>
      <c r="H660" s="7"/>
      <c r="I660" s="7"/>
      <c r="J660" s="7"/>
      <c r="K660" s="7"/>
      <c r="L660" s="7"/>
      <c r="M660" s="7"/>
      <c r="N660" s="7"/>
      <c r="O660" s="7"/>
      <c r="P660" s="7"/>
      <c r="Q660" s="7"/>
      <c r="R660" s="7"/>
      <c r="S660" s="7"/>
      <c r="T660" s="7"/>
      <c r="U660" s="7"/>
      <c r="V660" s="7"/>
      <c r="W660" s="7"/>
      <c r="X660" s="7"/>
      <c r="Y660" s="7"/>
    </row>
    <row r="661" spans="1:25" x14ac:dyDescent="0.2">
      <c r="A661" s="1138"/>
      <c r="B661" s="1138"/>
      <c r="C661" s="1139"/>
      <c r="D661" s="1139"/>
      <c r="E661" s="459"/>
      <c r="F661" s="7"/>
      <c r="G661" s="7"/>
      <c r="H661" s="7"/>
      <c r="I661" s="7"/>
      <c r="J661" s="7"/>
      <c r="K661" s="7"/>
      <c r="L661" s="7"/>
      <c r="M661" s="7"/>
      <c r="N661" s="7"/>
      <c r="O661" s="7"/>
      <c r="P661" s="7"/>
      <c r="Q661" s="7"/>
      <c r="R661" s="7"/>
      <c r="S661" s="7"/>
      <c r="T661" s="7"/>
      <c r="U661" s="7"/>
      <c r="V661" s="7"/>
      <c r="W661" s="7"/>
      <c r="X661" s="7"/>
      <c r="Y661" s="7"/>
    </row>
    <row r="662" spans="1:25" x14ac:dyDescent="0.2">
      <c r="A662" s="1138"/>
      <c r="B662" s="1138"/>
      <c r="C662" s="1139"/>
      <c r="D662" s="1139"/>
      <c r="E662" s="459"/>
      <c r="F662" s="7"/>
      <c r="G662" s="7"/>
      <c r="H662" s="7"/>
      <c r="I662" s="7"/>
      <c r="J662" s="7"/>
      <c r="K662" s="7"/>
      <c r="L662" s="7"/>
      <c r="M662" s="7"/>
      <c r="N662" s="7"/>
      <c r="O662" s="7"/>
      <c r="P662" s="7"/>
      <c r="Q662" s="7"/>
      <c r="R662" s="7"/>
      <c r="S662" s="7"/>
      <c r="T662" s="7"/>
      <c r="U662" s="7"/>
      <c r="V662" s="7"/>
      <c r="W662" s="7"/>
      <c r="X662" s="7"/>
      <c r="Y662" s="7"/>
    </row>
    <row r="663" spans="1:25" x14ac:dyDescent="0.2">
      <c r="A663" s="1138"/>
      <c r="B663" s="1138"/>
      <c r="C663" s="1138"/>
      <c r="D663" s="1138"/>
      <c r="E663" s="459"/>
      <c r="F663" s="7"/>
      <c r="G663" s="7"/>
      <c r="H663" s="7"/>
      <c r="I663" s="7"/>
      <c r="J663" s="7"/>
      <c r="K663" s="7"/>
      <c r="L663" s="7"/>
      <c r="M663" s="7"/>
      <c r="N663" s="7"/>
      <c r="O663" s="7"/>
      <c r="P663" s="7"/>
      <c r="Q663" s="7"/>
      <c r="R663" s="7"/>
      <c r="S663" s="7"/>
      <c r="T663" s="7"/>
      <c r="U663" s="7"/>
      <c r="V663" s="7"/>
      <c r="W663" s="7"/>
      <c r="X663" s="7"/>
      <c r="Y663" s="7"/>
    </row>
    <row r="664" spans="1:25" x14ac:dyDescent="0.2">
      <c r="A664" s="1138"/>
      <c r="B664" s="1138"/>
      <c r="C664" s="1138"/>
      <c r="D664" s="1138"/>
      <c r="E664" s="459"/>
      <c r="F664" s="7"/>
      <c r="G664" s="7"/>
      <c r="H664" s="7"/>
      <c r="I664" s="7"/>
      <c r="J664" s="7"/>
      <c r="K664" s="7"/>
      <c r="L664" s="7"/>
      <c r="M664" s="7"/>
      <c r="N664" s="7"/>
      <c r="O664" s="7"/>
      <c r="P664" s="7"/>
      <c r="Q664" s="7"/>
      <c r="R664" s="7"/>
      <c r="S664" s="7"/>
      <c r="T664" s="7"/>
      <c r="U664" s="7"/>
      <c r="V664" s="7"/>
      <c r="W664" s="7"/>
      <c r="X664" s="7"/>
      <c r="Y664" s="7"/>
    </row>
    <row r="665" spans="1:25" x14ac:dyDescent="0.2">
      <c r="A665" s="1138"/>
      <c r="B665" s="1138"/>
      <c r="C665" s="1138"/>
      <c r="D665" s="1138"/>
      <c r="E665" s="459"/>
      <c r="F665" s="7"/>
      <c r="G665" s="7"/>
      <c r="H665" s="7"/>
      <c r="I665" s="7"/>
      <c r="J665" s="7"/>
      <c r="K665" s="7"/>
      <c r="L665" s="7"/>
      <c r="M665" s="7"/>
      <c r="N665" s="7"/>
      <c r="O665" s="7"/>
      <c r="P665" s="7"/>
      <c r="Q665" s="7"/>
      <c r="R665" s="7"/>
      <c r="S665" s="7"/>
      <c r="T665" s="7"/>
      <c r="U665" s="7"/>
      <c r="V665" s="7"/>
      <c r="W665" s="7"/>
      <c r="X665" s="7"/>
      <c r="Y665" s="7"/>
    </row>
    <row r="666" spans="1:25" x14ac:dyDescent="0.2">
      <c r="A666" s="1138"/>
      <c r="B666" s="1138"/>
      <c r="C666" s="1138"/>
      <c r="D666" s="1138"/>
      <c r="E666" s="459"/>
      <c r="F666" s="7"/>
      <c r="G666" s="7"/>
      <c r="H666" s="7"/>
      <c r="I666" s="7"/>
      <c r="J666" s="7"/>
      <c r="K666" s="7"/>
      <c r="L666" s="7"/>
      <c r="M666" s="7"/>
      <c r="N666" s="7"/>
      <c r="O666" s="7"/>
      <c r="P666" s="7"/>
      <c r="Q666" s="7"/>
      <c r="R666" s="7"/>
      <c r="S666" s="7"/>
      <c r="T666" s="7"/>
      <c r="U666" s="7"/>
      <c r="V666" s="7"/>
      <c r="W666" s="7"/>
      <c r="X666" s="7"/>
      <c r="Y666" s="7"/>
    </row>
    <row r="667" spans="1:25" x14ac:dyDescent="0.2">
      <c r="A667" s="1138"/>
      <c r="B667" s="1138"/>
      <c r="C667" s="1138"/>
      <c r="D667" s="1138"/>
      <c r="E667" s="459"/>
      <c r="F667" s="7"/>
      <c r="G667" s="7"/>
      <c r="H667" s="7"/>
      <c r="I667" s="7"/>
      <c r="J667" s="7"/>
      <c r="K667" s="7"/>
      <c r="L667" s="7"/>
      <c r="M667" s="7"/>
      <c r="N667" s="7"/>
      <c r="O667" s="7"/>
      <c r="P667" s="7"/>
      <c r="Q667" s="7"/>
      <c r="R667" s="7"/>
      <c r="S667" s="7"/>
      <c r="T667" s="7"/>
      <c r="U667" s="7"/>
      <c r="V667" s="7"/>
      <c r="W667" s="7"/>
      <c r="X667" s="7"/>
      <c r="Y667" s="7"/>
    </row>
    <row r="668" spans="1:25" x14ac:dyDescent="0.2">
      <c r="A668" s="456"/>
      <c r="B668" s="456"/>
      <c r="C668" s="677"/>
      <c r="D668" s="677"/>
      <c r="E668" s="459"/>
      <c r="F668" s="7"/>
      <c r="G668" s="7"/>
      <c r="H668" s="7"/>
      <c r="I668" s="7"/>
      <c r="J668" s="7"/>
      <c r="K668" s="7"/>
      <c r="L668" s="7"/>
      <c r="M668" s="7"/>
      <c r="N668" s="7"/>
      <c r="O668" s="7"/>
      <c r="P668" s="7"/>
      <c r="Q668" s="7"/>
      <c r="R668" s="7"/>
      <c r="S668" s="7"/>
      <c r="T668" s="7"/>
      <c r="U668" s="7"/>
      <c r="V668" s="7"/>
      <c r="W668" s="7"/>
      <c r="X668" s="7"/>
      <c r="Y668" s="7"/>
    </row>
    <row r="669" spans="1:25" x14ac:dyDescent="0.2">
      <c r="A669" s="1132"/>
      <c r="B669" s="1132"/>
      <c r="C669" s="1139"/>
      <c r="D669" s="1139"/>
      <c r="E669" s="459"/>
      <c r="F669" s="7"/>
      <c r="G669" s="7"/>
      <c r="H669" s="7"/>
      <c r="I669" s="7"/>
      <c r="J669" s="7"/>
      <c r="K669" s="7"/>
      <c r="L669" s="7"/>
      <c r="M669" s="7"/>
      <c r="N669" s="7"/>
      <c r="O669" s="7"/>
      <c r="P669" s="7"/>
      <c r="Q669" s="7"/>
      <c r="R669" s="7"/>
      <c r="S669" s="7"/>
      <c r="T669" s="7"/>
      <c r="U669" s="7"/>
      <c r="V669" s="7"/>
      <c r="W669" s="7"/>
      <c r="X669" s="7"/>
      <c r="Y669" s="7"/>
    </row>
    <row r="670" spans="1:25" x14ac:dyDescent="0.2">
      <c r="A670" s="459"/>
      <c r="B670" s="459"/>
      <c r="C670" s="437"/>
      <c r="D670" s="437"/>
      <c r="E670" s="459"/>
      <c r="F670" s="7"/>
      <c r="G670" s="7"/>
      <c r="H670" s="7"/>
      <c r="I670" s="7"/>
      <c r="J670" s="7"/>
      <c r="K670" s="7"/>
      <c r="L670" s="7"/>
      <c r="M670" s="7"/>
      <c r="N670" s="7"/>
      <c r="O670" s="7"/>
      <c r="P670" s="7"/>
      <c r="Q670" s="7"/>
      <c r="R670" s="7"/>
      <c r="S670" s="7"/>
      <c r="T670" s="7"/>
      <c r="U670" s="7"/>
      <c r="V670" s="7"/>
      <c r="W670" s="7"/>
      <c r="X670" s="7"/>
      <c r="Y670" s="7"/>
    </row>
    <row r="671" spans="1:25" x14ac:dyDescent="0.2">
      <c r="A671" s="1140"/>
      <c r="B671" s="1140"/>
      <c r="C671" s="1137"/>
      <c r="D671" s="1137"/>
      <c r="E671" s="459"/>
      <c r="F671" s="7"/>
      <c r="G671" s="7"/>
      <c r="H671" s="7"/>
      <c r="I671" s="7"/>
      <c r="J671" s="7"/>
      <c r="K671" s="7"/>
      <c r="L671" s="7"/>
      <c r="M671" s="7"/>
      <c r="N671" s="7"/>
      <c r="O671" s="7"/>
      <c r="P671" s="7"/>
      <c r="Q671" s="7"/>
      <c r="R671" s="7"/>
      <c r="S671" s="7"/>
      <c r="T671" s="7"/>
      <c r="U671" s="7"/>
      <c r="V671" s="7"/>
      <c r="W671" s="7"/>
      <c r="X671" s="7"/>
      <c r="Y671" s="7"/>
    </row>
    <row r="672" spans="1:25" x14ac:dyDescent="0.2">
      <c r="A672" s="459"/>
      <c r="B672" s="459"/>
      <c r="C672" s="437"/>
      <c r="D672" s="437"/>
      <c r="E672" s="459"/>
      <c r="F672" s="7"/>
      <c r="G672" s="7"/>
      <c r="H672" s="7"/>
      <c r="I672" s="7"/>
      <c r="J672" s="7"/>
      <c r="K672" s="7"/>
      <c r="L672" s="7"/>
      <c r="M672" s="7"/>
      <c r="N672" s="7"/>
      <c r="O672" s="7"/>
      <c r="P672" s="7"/>
      <c r="Q672" s="7"/>
      <c r="R672" s="7"/>
      <c r="S672" s="7"/>
      <c r="T672" s="7"/>
      <c r="U672" s="7"/>
      <c r="V672" s="7"/>
      <c r="W672" s="7"/>
      <c r="X672" s="7"/>
      <c r="Y672" s="7"/>
    </row>
    <row r="673" spans="1:25" x14ac:dyDescent="0.2">
      <c r="A673" s="1132"/>
      <c r="B673" s="1132"/>
      <c r="C673" s="1139"/>
      <c r="D673" s="1139"/>
      <c r="E673" s="459"/>
      <c r="F673" s="7"/>
      <c r="G673" s="7"/>
      <c r="H673" s="7"/>
      <c r="I673" s="7"/>
      <c r="J673" s="7"/>
      <c r="K673" s="7"/>
      <c r="L673" s="7"/>
      <c r="M673" s="7"/>
      <c r="N673" s="7"/>
      <c r="O673" s="7"/>
      <c r="P673" s="7"/>
      <c r="Q673" s="7"/>
      <c r="R673" s="7"/>
      <c r="S673" s="7"/>
      <c r="T673" s="7"/>
      <c r="U673" s="7"/>
      <c r="V673" s="7"/>
      <c r="W673" s="7"/>
      <c r="X673" s="7"/>
      <c r="Y673" s="7"/>
    </row>
    <row r="674" spans="1:25" x14ac:dyDescent="0.2">
      <c r="A674" s="456"/>
      <c r="B674" s="459"/>
      <c r="C674" s="25"/>
      <c r="D674" s="25"/>
      <c r="E674" s="459"/>
      <c r="F674" s="7"/>
      <c r="G674" s="7"/>
      <c r="H674" s="7"/>
      <c r="I674" s="7"/>
      <c r="J674" s="7"/>
      <c r="K674" s="7"/>
      <c r="L674" s="7"/>
      <c r="M674" s="7"/>
      <c r="N674" s="7"/>
      <c r="O674" s="7"/>
      <c r="P674" s="7"/>
      <c r="Q674" s="7"/>
      <c r="R674" s="7"/>
      <c r="S674" s="7"/>
      <c r="T674" s="7"/>
      <c r="U674" s="7"/>
      <c r="V674" s="7"/>
      <c r="W674" s="7"/>
      <c r="X674" s="7"/>
      <c r="Y674" s="7"/>
    </row>
    <row r="675" spans="1:25" x14ac:dyDescent="0.2">
      <c r="A675" s="1141"/>
      <c r="B675" s="1141"/>
      <c r="C675" s="1139"/>
      <c r="D675" s="1139"/>
      <c r="E675" s="459"/>
      <c r="F675" s="7"/>
      <c r="G675" s="7"/>
      <c r="H675" s="7"/>
      <c r="I675" s="7"/>
      <c r="J675" s="7"/>
      <c r="K675" s="7"/>
      <c r="L675" s="7"/>
      <c r="M675" s="7"/>
      <c r="N675" s="7"/>
      <c r="O675" s="7"/>
      <c r="P675" s="7"/>
      <c r="Q675" s="7"/>
      <c r="R675" s="7"/>
      <c r="S675" s="7"/>
      <c r="T675" s="7"/>
      <c r="U675" s="7"/>
      <c r="V675" s="7"/>
      <c r="W675" s="7"/>
      <c r="X675" s="7"/>
      <c r="Y675" s="7"/>
    </row>
    <row r="676" spans="1:25" x14ac:dyDescent="0.2">
      <c r="A676" s="459"/>
      <c r="B676" s="25"/>
      <c r="C676" s="459"/>
      <c r="D676" s="25"/>
      <c r="E676" s="25"/>
      <c r="F676" s="7"/>
      <c r="G676" s="7"/>
      <c r="H676" s="7"/>
      <c r="I676" s="7"/>
      <c r="J676" s="7"/>
      <c r="K676" s="7"/>
      <c r="L676" s="7"/>
      <c r="M676" s="7"/>
      <c r="N676" s="7"/>
      <c r="O676" s="7"/>
      <c r="P676" s="7"/>
      <c r="Q676" s="7"/>
      <c r="R676" s="7"/>
      <c r="S676" s="7"/>
      <c r="T676" s="7"/>
      <c r="U676" s="7"/>
      <c r="V676" s="7"/>
      <c r="W676" s="7"/>
      <c r="X676" s="7"/>
      <c r="Y676" s="7"/>
    </row>
    <row r="677" spans="1:25" x14ac:dyDescent="0.2">
      <c r="A677" s="1132"/>
      <c r="B677" s="1132"/>
      <c r="C677" s="1137"/>
      <c r="D677" s="1137"/>
      <c r="E677" s="459"/>
      <c r="F677" s="7"/>
      <c r="G677" s="7"/>
      <c r="H677" s="7"/>
      <c r="I677" s="7"/>
      <c r="J677" s="7"/>
      <c r="K677" s="7"/>
      <c r="L677" s="7"/>
      <c r="M677" s="7"/>
      <c r="N677" s="7"/>
      <c r="O677" s="7"/>
      <c r="P677" s="7"/>
      <c r="Q677" s="7"/>
      <c r="R677" s="7"/>
      <c r="S677" s="7"/>
      <c r="T677" s="7"/>
      <c r="U677" s="7"/>
      <c r="V677" s="7"/>
      <c r="W677" s="7"/>
      <c r="X677" s="7"/>
      <c r="Y677" s="7"/>
    </row>
    <row r="678" spans="1:25" x14ac:dyDescent="0.2">
      <c r="A678" s="459"/>
      <c r="B678" s="459"/>
      <c r="C678" s="459"/>
      <c r="D678" s="459"/>
      <c r="E678" s="459"/>
      <c r="F678" s="7"/>
      <c r="G678" s="7"/>
      <c r="H678" s="7"/>
      <c r="I678" s="7"/>
      <c r="J678" s="7"/>
      <c r="K678" s="7"/>
      <c r="L678" s="7"/>
      <c r="M678" s="7"/>
      <c r="N678" s="7"/>
      <c r="O678" s="7"/>
      <c r="P678" s="7"/>
      <c r="Q678" s="7"/>
      <c r="R678" s="7"/>
      <c r="S678" s="7"/>
      <c r="T678" s="7"/>
      <c r="U678" s="7"/>
      <c r="V678" s="7"/>
      <c r="W678" s="7"/>
      <c r="X678" s="7"/>
      <c r="Y678" s="7"/>
    </row>
    <row r="679" spans="1:25" x14ac:dyDescent="0.2">
      <c r="A679" s="1138"/>
      <c r="B679" s="1138"/>
      <c r="C679" s="1139"/>
      <c r="D679" s="1139"/>
      <c r="E679" s="459"/>
      <c r="F679" s="7"/>
      <c r="G679" s="7"/>
      <c r="H679" s="7"/>
      <c r="I679" s="7"/>
      <c r="J679" s="7"/>
      <c r="K679" s="7"/>
      <c r="L679" s="7"/>
      <c r="M679" s="7"/>
      <c r="N679" s="7"/>
      <c r="O679" s="7"/>
      <c r="P679" s="7"/>
      <c r="Q679" s="7"/>
      <c r="R679" s="7"/>
      <c r="S679" s="7"/>
      <c r="T679" s="7"/>
      <c r="U679" s="7"/>
      <c r="V679" s="7"/>
      <c r="W679" s="7"/>
      <c r="X679" s="7"/>
      <c r="Y679" s="7"/>
    </row>
    <row r="680" spans="1:25" x14ac:dyDescent="0.2">
      <c r="A680" s="1138"/>
      <c r="B680" s="1138"/>
      <c r="C680" s="1139"/>
      <c r="D680" s="1139"/>
      <c r="E680" s="459"/>
      <c r="F680" s="7"/>
      <c r="G680" s="7"/>
      <c r="H680" s="7"/>
      <c r="I680" s="7"/>
      <c r="J680" s="7"/>
      <c r="K680" s="7"/>
      <c r="L680" s="7"/>
      <c r="M680" s="7"/>
      <c r="N680" s="7"/>
      <c r="O680" s="7"/>
      <c r="P680" s="7"/>
      <c r="Q680" s="7"/>
      <c r="R680" s="7"/>
      <c r="S680" s="7"/>
      <c r="T680" s="7"/>
      <c r="U680" s="7"/>
      <c r="V680" s="7"/>
      <c r="W680" s="7"/>
      <c r="X680" s="7"/>
      <c r="Y680" s="7"/>
    </row>
    <row r="681" spans="1:25" x14ac:dyDescent="0.2">
      <c r="A681" s="456"/>
      <c r="B681" s="459"/>
      <c r="C681" s="460"/>
      <c r="D681" s="460"/>
      <c r="E681" s="459"/>
      <c r="F681" s="7"/>
      <c r="G681" s="7"/>
      <c r="H681" s="7"/>
      <c r="I681" s="7"/>
      <c r="J681" s="7"/>
      <c r="K681" s="7"/>
      <c r="L681" s="7"/>
      <c r="M681" s="7"/>
      <c r="N681" s="7"/>
      <c r="O681" s="7"/>
      <c r="P681" s="7"/>
      <c r="Q681" s="7"/>
      <c r="R681" s="7"/>
      <c r="S681" s="7"/>
      <c r="T681" s="7"/>
      <c r="U681" s="7"/>
      <c r="V681" s="7"/>
      <c r="W681" s="7"/>
      <c r="X681" s="7"/>
      <c r="Y681" s="7"/>
    </row>
    <row r="682" spans="1:25" x14ac:dyDescent="0.2">
      <c r="A682" s="456"/>
      <c r="B682" s="459"/>
      <c r="C682" s="1139"/>
      <c r="D682" s="1139"/>
      <c r="E682" s="459"/>
      <c r="F682" s="7"/>
      <c r="G682" s="7"/>
      <c r="H682" s="7"/>
      <c r="I682" s="7"/>
      <c r="J682" s="7"/>
      <c r="K682" s="7"/>
      <c r="L682" s="7"/>
      <c r="M682" s="7"/>
      <c r="N682" s="7"/>
      <c r="O682" s="7"/>
      <c r="P682" s="7"/>
      <c r="Q682" s="7"/>
      <c r="R682" s="7"/>
      <c r="S682" s="7"/>
      <c r="T682" s="7"/>
      <c r="U682" s="7"/>
      <c r="V682" s="7"/>
      <c r="W682" s="7"/>
      <c r="X682" s="7"/>
      <c r="Y682" s="7"/>
    </row>
    <row r="683" spans="1:25" x14ac:dyDescent="0.2">
      <c r="A683" s="459"/>
      <c r="B683" s="459"/>
      <c r="C683" s="459"/>
      <c r="D683" s="459"/>
      <c r="E683" s="459"/>
      <c r="F683" s="7"/>
      <c r="G683" s="7"/>
      <c r="H683" s="7"/>
      <c r="I683" s="7"/>
      <c r="J683" s="7"/>
      <c r="K683" s="7"/>
      <c r="L683" s="7"/>
      <c r="M683" s="7"/>
      <c r="N683" s="7"/>
      <c r="O683" s="7"/>
      <c r="P683" s="7"/>
      <c r="Q683" s="7"/>
      <c r="R683" s="7"/>
      <c r="S683" s="7"/>
      <c r="T683" s="7"/>
      <c r="U683" s="7"/>
      <c r="V683" s="7"/>
      <c r="W683" s="7"/>
      <c r="X683" s="7"/>
      <c r="Y683" s="7"/>
    </row>
    <row r="684" spans="1:25" x14ac:dyDescent="0.2">
      <c r="A684" s="456"/>
      <c r="B684" s="457"/>
      <c r="C684" s="1139"/>
      <c r="D684" s="1139"/>
      <c r="E684" s="459"/>
      <c r="F684" s="7"/>
      <c r="G684" s="7"/>
      <c r="H684" s="7"/>
      <c r="I684" s="7"/>
      <c r="J684" s="7"/>
      <c r="K684" s="7"/>
      <c r="L684" s="7"/>
      <c r="M684" s="7"/>
      <c r="N684" s="7"/>
      <c r="O684" s="7"/>
      <c r="P684" s="7"/>
      <c r="Q684" s="7"/>
      <c r="R684" s="7"/>
      <c r="S684" s="7"/>
      <c r="T684" s="7"/>
      <c r="U684" s="7"/>
      <c r="V684" s="7"/>
      <c r="W684" s="7"/>
      <c r="X684" s="7"/>
      <c r="Y684" s="7"/>
    </row>
    <row r="685" spans="1:25" x14ac:dyDescent="0.2">
      <c r="A685" s="459"/>
      <c r="B685" s="459"/>
      <c r="C685" s="459"/>
      <c r="D685" s="459"/>
      <c r="E685" s="459"/>
      <c r="F685" s="7"/>
      <c r="G685" s="7"/>
      <c r="H685" s="7"/>
      <c r="I685" s="7"/>
      <c r="J685" s="7"/>
      <c r="K685" s="7"/>
      <c r="L685" s="7"/>
      <c r="M685" s="7"/>
      <c r="N685" s="7"/>
      <c r="O685" s="7"/>
      <c r="P685" s="7"/>
      <c r="Q685" s="7"/>
      <c r="R685" s="7"/>
      <c r="S685" s="7"/>
      <c r="T685" s="7"/>
      <c r="U685" s="7"/>
      <c r="V685" s="7"/>
      <c r="W685" s="7"/>
      <c r="X685" s="7"/>
      <c r="Y685" s="7"/>
    </row>
    <row r="686" spans="1:25" x14ac:dyDescent="0.2">
      <c r="A686" s="3"/>
      <c r="B686" s="677"/>
      <c r="C686" s="677"/>
      <c r="D686" s="437"/>
      <c r="E686" s="437"/>
      <c r="F686" s="7"/>
      <c r="G686" s="7"/>
      <c r="H686" s="7"/>
      <c r="I686" s="7"/>
      <c r="J686" s="7"/>
      <c r="K686" s="7"/>
      <c r="L686" s="7"/>
      <c r="M686" s="7"/>
      <c r="N686" s="7"/>
      <c r="O686" s="7"/>
      <c r="P686" s="7"/>
      <c r="Q686" s="7"/>
      <c r="R686" s="7"/>
      <c r="S686" s="7"/>
      <c r="T686" s="7"/>
      <c r="U686" s="7"/>
      <c r="V686" s="7"/>
      <c r="W686" s="7"/>
      <c r="X686" s="7"/>
      <c r="Y686" s="7"/>
    </row>
    <row r="687" spans="1:25" x14ac:dyDescent="0.2">
      <c r="A687" s="3"/>
      <c r="B687" s="1139"/>
      <c r="C687" s="1139"/>
      <c r="D687" s="26"/>
      <c r="E687" s="460"/>
      <c r="F687" s="7"/>
      <c r="G687" s="7"/>
      <c r="H687" s="7"/>
      <c r="I687" s="7"/>
      <c r="J687" s="7"/>
      <c r="K687" s="7"/>
      <c r="L687" s="7"/>
      <c r="M687" s="7"/>
      <c r="N687" s="7"/>
      <c r="O687" s="7"/>
      <c r="P687" s="7"/>
      <c r="Q687" s="7"/>
      <c r="R687" s="7"/>
      <c r="S687" s="7"/>
      <c r="T687" s="7"/>
      <c r="U687" s="7"/>
      <c r="V687" s="7"/>
      <c r="W687" s="7"/>
      <c r="X687" s="7"/>
      <c r="Y687" s="7"/>
    </row>
    <row r="688" spans="1:25" x14ac:dyDescent="0.2">
      <c r="A688" s="3"/>
      <c r="B688" s="1139"/>
      <c r="C688" s="1139"/>
      <c r="D688" s="26"/>
      <c r="E688" s="460"/>
      <c r="F688" s="7"/>
      <c r="G688" s="7"/>
      <c r="H688" s="7"/>
      <c r="I688" s="7"/>
      <c r="J688" s="7"/>
      <c r="K688" s="7"/>
      <c r="L688" s="7"/>
      <c r="M688" s="7"/>
      <c r="N688" s="7"/>
      <c r="O688" s="7"/>
      <c r="P688" s="7"/>
      <c r="Q688" s="7"/>
      <c r="R688" s="7"/>
      <c r="S688" s="7"/>
      <c r="T688" s="7"/>
      <c r="U688" s="7"/>
      <c r="V688" s="7"/>
      <c r="W688" s="7"/>
      <c r="X688" s="7"/>
      <c r="Y688" s="7"/>
    </row>
    <row r="689" spans="1:25" x14ac:dyDescent="0.2">
      <c r="A689" s="3"/>
      <c r="B689" s="1139"/>
      <c r="C689" s="1139"/>
      <c r="D689" s="26"/>
      <c r="E689" s="460"/>
      <c r="F689" s="7"/>
      <c r="G689" s="7"/>
      <c r="H689" s="7"/>
      <c r="I689" s="7"/>
      <c r="J689" s="7"/>
      <c r="K689" s="7"/>
      <c r="L689" s="7"/>
      <c r="M689" s="7"/>
      <c r="N689" s="7"/>
      <c r="O689" s="7"/>
      <c r="P689" s="7"/>
      <c r="Q689" s="7"/>
      <c r="R689" s="7"/>
      <c r="S689" s="7"/>
      <c r="T689" s="7"/>
      <c r="U689" s="7"/>
      <c r="V689" s="7"/>
      <c r="W689" s="7"/>
      <c r="X689" s="7"/>
      <c r="Y689" s="7"/>
    </row>
    <row r="690" spans="1:25" x14ac:dyDescent="0.2">
      <c r="A690" s="3"/>
      <c r="B690" s="677"/>
      <c r="C690" s="677"/>
      <c r="D690" s="460"/>
      <c r="E690" s="460"/>
      <c r="F690" s="7"/>
      <c r="G690" s="7"/>
      <c r="H690" s="7"/>
      <c r="I690" s="7"/>
      <c r="J690" s="7"/>
      <c r="K690" s="7"/>
      <c r="L690" s="7"/>
      <c r="M690" s="7"/>
      <c r="N690" s="7"/>
      <c r="O690" s="7"/>
      <c r="P690" s="7"/>
      <c r="Q690" s="7"/>
      <c r="R690" s="7"/>
      <c r="S690" s="7"/>
      <c r="T690" s="7"/>
      <c r="U690" s="7"/>
      <c r="V690" s="7"/>
      <c r="W690" s="7"/>
      <c r="X690" s="7"/>
      <c r="Y690" s="7"/>
    </row>
    <row r="691" spans="1:25" x14ac:dyDescent="0.2">
      <c r="A691" s="3"/>
      <c r="B691" s="1139"/>
      <c r="C691" s="1139"/>
      <c r="D691" s="459"/>
      <c r="E691" s="459"/>
      <c r="F691" s="7"/>
      <c r="G691" s="7"/>
      <c r="H691" s="7"/>
      <c r="I691" s="7"/>
      <c r="J691" s="7"/>
      <c r="K691" s="7"/>
      <c r="L691" s="7"/>
      <c r="M691" s="7"/>
      <c r="N691" s="7"/>
      <c r="O691" s="7"/>
      <c r="P691" s="7"/>
      <c r="Q691" s="7"/>
      <c r="R691" s="7"/>
      <c r="S691" s="7"/>
      <c r="T691" s="7"/>
      <c r="U691" s="7"/>
      <c r="V691" s="7"/>
      <c r="W691" s="7"/>
      <c r="X691" s="7"/>
      <c r="Y691" s="7"/>
    </row>
    <row r="692" spans="1:25" x14ac:dyDescent="0.2">
      <c r="A692" s="459"/>
      <c r="B692" s="459"/>
      <c r="C692" s="459"/>
      <c r="D692" s="27"/>
      <c r="E692" s="27"/>
      <c r="F692" s="7"/>
      <c r="G692" s="7"/>
      <c r="H692" s="7"/>
      <c r="I692" s="7"/>
      <c r="J692" s="7"/>
      <c r="K692" s="7"/>
      <c r="L692" s="7"/>
      <c r="M692" s="7"/>
      <c r="N692" s="7"/>
      <c r="O692" s="7"/>
      <c r="P692" s="7"/>
      <c r="Q692" s="7"/>
      <c r="R692" s="7"/>
      <c r="S692" s="7"/>
      <c r="T692" s="7"/>
      <c r="U692" s="7"/>
      <c r="V692" s="7"/>
      <c r="W692" s="7"/>
      <c r="X692" s="7"/>
      <c r="Y692" s="7"/>
    </row>
    <row r="693" spans="1:25" x14ac:dyDescent="0.2">
      <c r="A693" s="1138"/>
      <c r="B693" s="1138"/>
      <c r="C693" s="1138"/>
      <c r="D693" s="26"/>
      <c r="E693" s="460"/>
      <c r="F693" s="7"/>
      <c r="G693" s="7"/>
      <c r="H693" s="7"/>
      <c r="I693" s="7"/>
      <c r="J693" s="7"/>
      <c r="K693" s="7"/>
      <c r="L693" s="7"/>
      <c r="M693" s="7"/>
      <c r="N693" s="7"/>
      <c r="O693" s="7"/>
      <c r="P693" s="7"/>
      <c r="Q693" s="7"/>
      <c r="R693" s="7"/>
      <c r="S693" s="7"/>
      <c r="T693" s="7"/>
      <c r="U693" s="7"/>
      <c r="V693" s="7"/>
      <c r="W693" s="7"/>
      <c r="X693" s="7"/>
      <c r="Y693" s="7"/>
    </row>
    <row r="694" spans="1:25" x14ac:dyDescent="0.2">
      <c r="A694" s="459"/>
      <c r="B694" s="459"/>
      <c r="C694" s="459"/>
      <c r="D694" s="459"/>
      <c r="E694" s="459"/>
      <c r="F694" s="7"/>
      <c r="G694" s="7"/>
      <c r="H694" s="7"/>
      <c r="I694" s="7"/>
      <c r="J694" s="7"/>
      <c r="K694" s="7"/>
      <c r="L694" s="7"/>
      <c r="M694" s="7"/>
      <c r="N694" s="7"/>
      <c r="O694" s="7"/>
      <c r="P694" s="7"/>
      <c r="Q694" s="7"/>
      <c r="R694" s="7"/>
      <c r="S694" s="7"/>
      <c r="T694" s="7"/>
      <c r="U694" s="7"/>
      <c r="V694" s="7"/>
      <c r="W694" s="7"/>
      <c r="X694" s="7"/>
      <c r="Y694" s="7"/>
    </row>
    <row r="695" spans="1:25" x14ac:dyDescent="0.2">
      <c r="A695" s="459"/>
      <c r="B695" s="1139"/>
      <c r="C695" s="1139"/>
      <c r="D695" s="459"/>
      <c r="E695" s="459"/>
      <c r="F695" s="7"/>
      <c r="G695" s="7"/>
      <c r="H695" s="7"/>
      <c r="I695" s="7"/>
      <c r="J695" s="7"/>
      <c r="K695" s="7"/>
      <c r="L695" s="7"/>
      <c r="M695" s="7"/>
      <c r="N695" s="7"/>
      <c r="O695" s="7"/>
      <c r="P695" s="7"/>
      <c r="Q695" s="7"/>
      <c r="R695" s="7"/>
      <c r="S695" s="7"/>
      <c r="T695" s="7"/>
      <c r="U695" s="7"/>
      <c r="V695" s="7"/>
      <c r="W695" s="7"/>
      <c r="X695" s="7"/>
      <c r="Y695" s="7"/>
    </row>
    <row r="696" spans="1:25" x14ac:dyDescent="0.2">
      <c r="A696" s="459"/>
      <c r="B696" s="459"/>
      <c r="C696" s="459"/>
      <c r="D696" s="459"/>
      <c r="E696" s="459"/>
      <c r="F696" s="7"/>
      <c r="G696" s="7"/>
      <c r="H696" s="7"/>
      <c r="I696" s="7"/>
      <c r="J696" s="7"/>
      <c r="K696" s="7"/>
      <c r="L696" s="7"/>
      <c r="M696" s="7"/>
      <c r="N696" s="7"/>
      <c r="O696" s="7"/>
      <c r="P696" s="7"/>
      <c r="Q696" s="7"/>
      <c r="R696" s="7"/>
      <c r="S696" s="7"/>
      <c r="T696" s="7"/>
      <c r="U696" s="7"/>
      <c r="V696" s="7"/>
      <c r="W696" s="7"/>
      <c r="X696" s="7"/>
      <c r="Y696" s="7"/>
    </row>
    <row r="697" spans="1:25" x14ac:dyDescent="0.2">
      <c r="A697" s="1138"/>
      <c r="B697" s="1138"/>
      <c r="C697" s="1138"/>
      <c r="D697" s="437"/>
      <c r="E697" s="460"/>
      <c r="F697" s="7"/>
      <c r="G697" s="7"/>
      <c r="H697" s="7"/>
      <c r="I697" s="7"/>
      <c r="J697" s="7"/>
      <c r="K697" s="7"/>
      <c r="L697" s="7"/>
      <c r="M697" s="7"/>
      <c r="N697" s="7"/>
      <c r="O697" s="7"/>
      <c r="P697" s="7"/>
      <c r="Q697" s="7"/>
      <c r="R697" s="7"/>
      <c r="S697" s="7"/>
      <c r="T697" s="7"/>
      <c r="U697" s="7"/>
      <c r="V697" s="7"/>
      <c r="W697" s="7"/>
      <c r="X697" s="7"/>
      <c r="Y697" s="7"/>
    </row>
    <row r="698" spans="1:25" x14ac:dyDescent="0.2">
      <c r="A698" s="459"/>
      <c r="B698" s="459"/>
      <c r="C698" s="459"/>
      <c r="D698" s="459"/>
      <c r="E698" s="459"/>
      <c r="F698" s="7"/>
      <c r="G698" s="7"/>
      <c r="H698" s="7"/>
      <c r="I698" s="7"/>
      <c r="J698" s="7"/>
      <c r="K698" s="7"/>
      <c r="L698" s="7"/>
      <c r="M698" s="7"/>
      <c r="N698" s="7"/>
      <c r="O698" s="7"/>
      <c r="P698" s="7"/>
      <c r="Q698" s="7"/>
      <c r="R698" s="7"/>
      <c r="S698" s="7"/>
      <c r="T698" s="7"/>
      <c r="U698" s="7"/>
      <c r="V698" s="7"/>
      <c r="W698" s="7"/>
      <c r="X698" s="7"/>
      <c r="Y698" s="7"/>
    </row>
    <row r="699" spans="1:25" x14ac:dyDescent="0.2">
      <c r="A699" s="1132"/>
      <c r="B699" s="1132"/>
      <c r="C699" s="1132"/>
      <c r="D699" s="437"/>
      <c r="E699" s="20"/>
      <c r="F699" s="7"/>
      <c r="G699" s="7"/>
      <c r="H699" s="7"/>
      <c r="I699" s="7"/>
      <c r="J699" s="7"/>
      <c r="K699" s="7"/>
      <c r="L699" s="7"/>
      <c r="M699" s="7"/>
      <c r="N699" s="7"/>
      <c r="O699" s="7"/>
      <c r="P699" s="7"/>
      <c r="Q699" s="7"/>
      <c r="R699" s="7"/>
      <c r="S699" s="7"/>
      <c r="T699" s="7"/>
      <c r="U699" s="7"/>
      <c r="V699" s="7"/>
      <c r="W699" s="7"/>
      <c r="X699" s="7"/>
      <c r="Y699" s="7"/>
    </row>
    <row r="700" spans="1:25" x14ac:dyDescent="0.2">
      <c r="A700" s="459"/>
      <c r="B700" s="459"/>
      <c r="C700" s="459"/>
      <c r="D700" s="459"/>
      <c r="E700" s="459"/>
      <c r="F700" s="7"/>
      <c r="G700" s="7"/>
      <c r="H700" s="7"/>
      <c r="I700" s="7"/>
      <c r="J700" s="7"/>
      <c r="K700" s="7"/>
      <c r="L700" s="7"/>
      <c r="M700" s="7"/>
      <c r="N700" s="7"/>
      <c r="O700" s="7"/>
      <c r="P700" s="7"/>
      <c r="Q700" s="7"/>
      <c r="R700" s="7"/>
      <c r="S700" s="7"/>
      <c r="T700" s="7"/>
      <c r="U700" s="7"/>
      <c r="V700" s="7"/>
      <c r="W700" s="7"/>
      <c r="X700" s="7"/>
      <c r="Y700" s="7"/>
    </row>
    <row r="701" spans="1:25" x14ac:dyDescent="0.2">
      <c r="A701" s="459"/>
      <c r="B701" s="459"/>
      <c r="C701" s="459"/>
      <c r="D701" s="459"/>
      <c r="E701" s="459"/>
      <c r="F701" s="7"/>
      <c r="G701" s="7"/>
      <c r="H701" s="7"/>
      <c r="I701" s="7"/>
      <c r="J701" s="7"/>
      <c r="K701" s="7"/>
      <c r="L701" s="7"/>
      <c r="M701" s="7"/>
      <c r="N701" s="7"/>
      <c r="O701" s="7"/>
      <c r="P701" s="7"/>
      <c r="Q701" s="7"/>
      <c r="R701" s="7"/>
      <c r="S701" s="7"/>
      <c r="T701" s="7"/>
      <c r="U701" s="7"/>
      <c r="V701" s="7"/>
      <c r="W701" s="7"/>
      <c r="X701" s="7"/>
      <c r="Y701" s="7"/>
    </row>
    <row r="702" spans="1:25" x14ac:dyDescent="0.2">
      <c r="A702" s="459"/>
      <c r="B702" s="459"/>
      <c r="C702" s="459"/>
      <c r="D702" s="459"/>
      <c r="E702" s="459"/>
      <c r="F702" s="7"/>
      <c r="G702" s="7"/>
      <c r="H702" s="7"/>
      <c r="I702" s="7"/>
      <c r="J702" s="7"/>
      <c r="K702" s="7"/>
      <c r="L702" s="7"/>
      <c r="M702" s="7"/>
      <c r="N702" s="7"/>
      <c r="O702" s="7"/>
      <c r="P702" s="7"/>
      <c r="Q702" s="7"/>
      <c r="R702" s="7"/>
      <c r="S702" s="7"/>
      <c r="T702" s="7"/>
      <c r="U702" s="7"/>
      <c r="V702" s="7"/>
      <c r="W702" s="7"/>
      <c r="X702" s="7"/>
      <c r="Y702" s="7"/>
    </row>
    <row r="703" spans="1:25" x14ac:dyDescent="0.2">
      <c r="A703" s="459"/>
      <c r="B703" s="459"/>
      <c r="C703" s="459"/>
      <c r="D703" s="459"/>
      <c r="E703" s="459"/>
      <c r="F703" s="7"/>
      <c r="G703" s="7"/>
      <c r="H703" s="7"/>
      <c r="I703" s="7"/>
      <c r="J703" s="7"/>
      <c r="K703" s="7"/>
      <c r="L703" s="7"/>
      <c r="M703" s="7"/>
      <c r="N703" s="7"/>
      <c r="O703" s="7"/>
      <c r="P703" s="7"/>
      <c r="Q703" s="7"/>
      <c r="R703" s="7"/>
      <c r="S703" s="7"/>
      <c r="T703" s="7"/>
      <c r="U703" s="7"/>
      <c r="V703" s="7"/>
      <c r="W703" s="7"/>
      <c r="X703" s="7"/>
      <c r="Y703" s="7"/>
    </row>
    <row r="704" spans="1:25" x14ac:dyDescent="0.2">
      <c r="A704" s="459"/>
      <c r="B704" s="459"/>
      <c r="C704" s="459"/>
      <c r="D704" s="459"/>
      <c r="E704" s="459"/>
      <c r="F704" s="7"/>
      <c r="G704" s="7"/>
      <c r="H704" s="7"/>
      <c r="I704" s="7"/>
      <c r="J704" s="7"/>
      <c r="K704" s="7"/>
      <c r="L704" s="7"/>
      <c r="M704" s="7"/>
      <c r="N704" s="7"/>
      <c r="O704" s="7"/>
      <c r="P704" s="7"/>
      <c r="Q704" s="7"/>
      <c r="R704" s="7"/>
      <c r="S704" s="7"/>
      <c r="T704" s="7"/>
      <c r="U704" s="7"/>
      <c r="V704" s="7"/>
      <c r="W704" s="7"/>
      <c r="X704" s="7"/>
      <c r="Y704" s="7"/>
    </row>
    <row r="705" spans="1:25" x14ac:dyDescent="0.2">
      <c r="A705" s="459"/>
      <c r="B705" s="459"/>
      <c r="C705" s="459"/>
      <c r="D705" s="459"/>
      <c r="E705" s="459"/>
      <c r="F705" s="7"/>
      <c r="G705" s="7"/>
      <c r="H705" s="7"/>
      <c r="I705" s="7"/>
      <c r="J705" s="7"/>
      <c r="K705" s="7"/>
      <c r="L705" s="7"/>
      <c r="M705" s="7"/>
      <c r="N705" s="7"/>
      <c r="O705" s="7"/>
      <c r="P705" s="7"/>
      <c r="Q705" s="7"/>
      <c r="R705" s="7"/>
      <c r="S705" s="7"/>
      <c r="T705" s="7"/>
      <c r="U705" s="7"/>
      <c r="V705" s="7"/>
      <c r="W705" s="7"/>
      <c r="X705" s="7"/>
      <c r="Y705" s="7"/>
    </row>
    <row r="706" spans="1:25" x14ac:dyDescent="0.2">
      <c r="A706" s="7"/>
      <c r="B706" s="7"/>
      <c r="C706" s="7"/>
      <c r="D706" s="7"/>
      <c r="E706" s="7"/>
      <c r="F706" s="7"/>
      <c r="G706" s="7"/>
      <c r="H706" s="7"/>
      <c r="I706" s="7"/>
      <c r="J706" s="7"/>
      <c r="K706" s="7"/>
      <c r="L706" s="7"/>
      <c r="M706" s="7"/>
      <c r="N706" s="7"/>
      <c r="O706" s="7"/>
      <c r="P706" s="7"/>
      <c r="Q706" s="7"/>
      <c r="R706" s="7"/>
      <c r="S706" s="7"/>
      <c r="T706" s="7"/>
      <c r="U706" s="7"/>
      <c r="V706" s="7"/>
      <c r="W706" s="7"/>
      <c r="X706" s="7"/>
      <c r="Y706" s="7"/>
    </row>
    <row r="707" spans="1:25" x14ac:dyDescent="0.2">
      <c r="A707" s="7"/>
      <c r="B707" s="7"/>
      <c r="C707" s="7"/>
      <c r="D707" s="7"/>
      <c r="E707" s="7"/>
      <c r="F707" s="7"/>
      <c r="G707" s="7"/>
      <c r="H707" s="7"/>
      <c r="I707" s="7"/>
      <c r="J707" s="7"/>
      <c r="K707" s="7"/>
      <c r="L707" s="7"/>
      <c r="M707" s="7"/>
      <c r="N707" s="7"/>
      <c r="O707" s="7"/>
      <c r="P707" s="7"/>
      <c r="Q707" s="7"/>
      <c r="R707" s="7"/>
      <c r="S707" s="7"/>
      <c r="T707" s="7"/>
      <c r="U707" s="7"/>
      <c r="V707" s="7"/>
      <c r="W707" s="7"/>
      <c r="X707" s="7"/>
      <c r="Y707" s="7"/>
    </row>
    <row r="708" spans="1:25" x14ac:dyDescent="0.2">
      <c r="A708" s="7"/>
      <c r="B708" s="7"/>
      <c r="C708" s="7"/>
      <c r="D708" s="7"/>
      <c r="E708" s="7"/>
      <c r="F708" s="7"/>
      <c r="G708" s="7"/>
      <c r="H708" s="7"/>
      <c r="I708" s="7"/>
      <c r="J708" s="7"/>
      <c r="K708" s="7"/>
      <c r="L708" s="7"/>
      <c r="M708" s="7"/>
      <c r="N708" s="7"/>
      <c r="O708" s="7"/>
      <c r="P708" s="7"/>
      <c r="Q708" s="7"/>
      <c r="R708" s="7"/>
      <c r="S708" s="7"/>
      <c r="T708" s="7"/>
      <c r="U708" s="7"/>
      <c r="V708" s="7"/>
      <c r="W708" s="7"/>
      <c r="X708" s="7"/>
      <c r="Y708" s="7"/>
    </row>
    <row r="709" spans="1:25" x14ac:dyDescent="0.2">
      <c r="A709" s="7"/>
      <c r="B709" s="7"/>
      <c r="C709" s="7"/>
      <c r="D709" s="7"/>
      <c r="E709" s="7"/>
      <c r="F709" s="7"/>
      <c r="G709" s="7"/>
      <c r="H709" s="7"/>
      <c r="I709" s="7"/>
      <c r="J709" s="7"/>
      <c r="K709" s="7"/>
      <c r="L709" s="7"/>
      <c r="M709" s="7"/>
      <c r="N709" s="7"/>
      <c r="O709" s="7"/>
      <c r="P709" s="7"/>
      <c r="Q709" s="7"/>
      <c r="R709" s="7"/>
      <c r="S709" s="7"/>
      <c r="T709" s="7"/>
      <c r="U709" s="7"/>
      <c r="V709" s="7"/>
      <c r="W709" s="7"/>
      <c r="X709" s="7"/>
      <c r="Y709" s="7"/>
    </row>
    <row r="710" spans="1:25" x14ac:dyDescent="0.2">
      <c r="A710" s="1137"/>
      <c r="B710" s="1137"/>
      <c r="C710" s="1137"/>
      <c r="D710" s="1137"/>
      <c r="E710" s="459"/>
      <c r="F710" s="7"/>
      <c r="G710" s="7"/>
      <c r="H710" s="7"/>
      <c r="I710" s="7"/>
      <c r="J710" s="7"/>
      <c r="K710" s="7"/>
      <c r="L710" s="7"/>
      <c r="M710" s="7"/>
      <c r="N710" s="7"/>
      <c r="O710" s="7"/>
      <c r="P710" s="7"/>
      <c r="Q710" s="7"/>
      <c r="R710" s="7"/>
      <c r="S710" s="7"/>
      <c r="T710" s="7"/>
      <c r="U710" s="7"/>
      <c r="V710" s="7"/>
      <c r="W710" s="7"/>
      <c r="X710" s="7"/>
      <c r="Y710" s="7"/>
    </row>
    <row r="711" spans="1:25" x14ac:dyDescent="0.2">
      <c r="A711" s="459"/>
      <c r="B711" s="459"/>
      <c r="C711" s="459"/>
      <c r="D711" s="459"/>
      <c r="E711" s="459"/>
      <c r="F711" s="7"/>
      <c r="G711" s="7"/>
      <c r="H711" s="7"/>
      <c r="I711" s="7"/>
      <c r="J711" s="7"/>
      <c r="K711" s="7"/>
      <c r="L711" s="7"/>
      <c r="M711" s="7"/>
      <c r="N711" s="7"/>
      <c r="O711" s="7"/>
      <c r="P711" s="7"/>
      <c r="Q711" s="7"/>
      <c r="R711" s="7"/>
      <c r="S711" s="7"/>
      <c r="T711" s="7"/>
      <c r="U711" s="7"/>
      <c r="V711" s="7"/>
      <c r="W711" s="7"/>
      <c r="X711" s="7"/>
      <c r="Y711" s="7"/>
    </row>
    <row r="712" spans="1:25" x14ac:dyDescent="0.2">
      <c r="A712" s="459"/>
      <c r="B712" s="459"/>
      <c r="C712" s="459"/>
      <c r="D712" s="459"/>
      <c r="E712" s="459"/>
      <c r="F712" s="7"/>
      <c r="G712" s="7"/>
      <c r="H712" s="7"/>
      <c r="I712" s="7"/>
      <c r="J712" s="7"/>
      <c r="K712" s="7"/>
      <c r="L712" s="7"/>
      <c r="M712" s="7"/>
      <c r="N712" s="7"/>
      <c r="O712" s="7"/>
      <c r="P712" s="7"/>
      <c r="Q712" s="7"/>
      <c r="R712" s="7"/>
      <c r="S712" s="7"/>
      <c r="T712" s="7"/>
      <c r="U712" s="7"/>
      <c r="V712" s="7"/>
      <c r="W712" s="7"/>
      <c r="X712" s="7"/>
      <c r="Y712" s="7"/>
    </row>
    <row r="713" spans="1:25" x14ac:dyDescent="0.2">
      <c r="A713" s="459"/>
      <c r="B713" s="459"/>
      <c r="C713" s="459"/>
      <c r="D713" s="459"/>
      <c r="E713" s="459"/>
      <c r="F713" s="7"/>
      <c r="G713" s="7"/>
      <c r="H713" s="7"/>
      <c r="I713" s="7"/>
      <c r="J713" s="7"/>
      <c r="K713" s="7"/>
      <c r="L713" s="7"/>
      <c r="M713" s="7"/>
      <c r="N713" s="7"/>
      <c r="O713" s="7"/>
      <c r="P713" s="7"/>
      <c r="Q713" s="7"/>
      <c r="R713" s="7"/>
      <c r="S713" s="7"/>
      <c r="T713" s="7"/>
      <c r="U713" s="7"/>
      <c r="V713" s="7"/>
      <c r="W713" s="7"/>
      <c r="X713" s="7"/>
      <c r="Y713" s="7"/>
    </row>
    <row r="714" spans="1:25" x14ac:dyDescent="0.2">
      <c r="A714" s="459"/>
      <c r="B714" s="459"/>
      <c r="C714" s="459"/>
      <c r="D714" s="459"/>
      <c r="E714" s="459"/>
      <c r="F714" s="7"/>
      <c r="G714" s="7"/>
      <c r="H714" s="7"/>
      <c r="I714" s="7"/>
      <c r="J714" s="7"/>
      <c r="K714" s="7"/>
      <c r="L714" s="7"/>
      <c r="M714" s="7"/>
      <c r="N714" s="7"/>
      <c r="O714" s="7"/>
      <c r="P714" s="7"/>
      <c r="Q714" s="7"/>
      <c r="R714" s="7"/>
      <c r="S714" s="7"/>
      <c r="T714" s="7"/>
      <c r="U714" s="7"/>
      <c r="V714" s="7"/>
      <c r="W714" s="7"/>
      <c r="X714" s="7"/>
      <c r="Y714" s="7"/>
    </row>
    <row r="715" spans="1:25" x14ac:dyDescent="0.2">
      <c r="A715" s="1141"/>
      <c r="B715" s="1141"/>
      <c r="C715" s="459"/>
      <c r="D715" s="459"/>
      <c r="E715" s="459"/>
      <c r="F715" s="7"/>
      <c r="G715" s="7"/>
      <c r="H715" s="7"/>
      <c r="I715" s="7"/>
      <c r="J715" s="7"/>
      <c r="K715" s="7"/>
      <c r="L715" s="7"/>
      <c r="M715" s="7"/>
      <c r="N715" s="7"/>
      <c r="O715" s="7"/>
      <c r="P715" s="7"/>
      <c r="Q715" s="7"/>
      <c r="R715" s="7"/>
      <c r="S715" s="7"/>
      <c r="T715" s="7"/>
      <c r="U715" s="7"/>
      <c r="V715" s="7"/>
      <c r="W715" s="7"/>
      <c r="X715" s="7"/>
      <c r="Y715" s="7"/>
    </row>
    <row r="716" spans="1:25" x14ac:dyDescent="0.2">
      <c r="A716" s="459"/>
      <c r="B716" s="458"/>
      <c r="C716" s="459"/>
      <c r="D716" s="459"/>
      <c r="E716" s="459"/>
      <c r="F716" s="7"/>
      <c r="G716" s="7"/>
      <c r="H716" s="7"/>
      <c r="I716" s="7"/>
      <c r="J716" s="7"/>
      <c r="K716" s="7"/>
      <c r="L716" s="7"/>
      <c r="M716" s="7"/>
      <c r="N716" s="7"/>
      <c r="O716" s="7"/>
      <c r="P716" s="7"/>
      <c r="Q716" s="7"/>
      <c r="R716" s="7"/>
      <c r="S716" s="7"/>
      <c r="T716" s="7"/>
      <c r="U716" s="7"/>
      <c r="V716" s="7"/>
      <c r="W716" s="7"/>
      <c r="X716" s="7"/>
      <c r="Y716" s="7"/>
    </row>
    <row r="717" spans="1:25" x14ac:dyDescent="0.2">
      <c r="A717" s="459"/>
      <c r="B717" s="461"/>
      <c r="C717" s="438"/>
      <c r="D717" s="438"/>
      <c r="E717" s="459"/>
      <c r="F717" s="7"/>
      <c r="G717" s="7"/>
      <c r="H717" s="7"/>
      <c r="I717" s="7"/>
      <c r="J717" s="7"/>
      <c r="K717" s="7"/>
      <c r="L717" s="7"/>
      <c r="M717" s="7"/>
      <c r="N717" s="7"/>
      <c r="O717" s="7"/>
      <c r="P717" s="7"/>
      <c r="Q717" s="7"/>
      <c r="R717" s="7"/>
      <c r="S717" s="7"/>
      <c r="T717" s="7"/>
      <c r="U717" s="7"/>
      <c r="V717" s="7"/>
      <c r="W717" s="7"/>
      <c r="X717" s="7"/>
      <c r="Y717" s="7"/>
    </row>
    <row r="718" spans="1:25" x14ac:dyDescent="0.2">
      <c r="A718" s="459"/>
      <c r="B718" s="438"/>
      <c r="C718" s="438"/>
      <c r="D718" s="438"/>
      <c r="E718" s="459"/>
      <c r="F718" s="7"/>
      <c r="G718" s="7"/>
      <c r="H718" s="7"/>
      <c r="I718" s="7"/>
      <c r="J718" s="7"/>
      <c r="K718" s="7"/>
      <c r="L718" s="7"/>
      <c r="M718" s="7"/>
      <c r="N718" s="7"/>
      <c r="O718" s="7"/>
      <c r="P718" s="7"/>
      <c r="Q718" s="7"/>
      <c r="R718" s="7"/>
      <c r="S718" s="7"/>
      <c r="T718" s="7"/>
      <c r="U718" s="7"/>
      <c r="V718" s="7"/>
      <c r="W718" s="7"/>
      <c r="X718" s="7"/>
      <c r="Y718" s="7"/>
    </row>
    <row r="719" spans="1:25" x14ac:dyDescent="0.2">
      <c r="A719" s="1132"/>
      <c r="B719" s="1142"/>
      <c r="C719" s="1142"/>
      <c r="D719" s="1142"/>
      <c r="E719" s="459"/>
      <c r="F719" s="7"/>
      <c r="G719" s="7"/>
      <c r="H719" s="7"/>
      <c r="I719" s="7"/>
      <c r="J719" s="7"/>
      <c r="K719" s="7"/>
      <c r="L719" s="7"/>
      <c r="M719" s="7"/>
      <c r="N719" s="7"/>
      <c r="O719" s="7"/>
      <c r="P719" s="7"/>
      <c r="Q719" s="7"/>
      <c r="R719" s="7"/>
      <c r="S719" s="7"/>
      <c r="T719" s="7"/>
      <c r="U719" s="7"/>
      <c r="V719" s="7"/>
      <c r="W719" s="7"/>
      <c r="X719" s="7"/>
      <c r="Y719" s="7"/>
    </row>
    <row r="720" spans="1:25" x14ac:dyDescent="0.2">
      <c r="A720" s="1132"/>
      <c r="B720" s="1132"/>
      <c r="C720" s="1132"/>
      <c r="D720" s="1132"/>
      <c r="E720" s="459"/>
      <c r="F720" s="7"/>
      <c r="G720" s="7"/>
      <c r="H720" s="7"/>
      <c r="I720" s="7"/>
      <c r="J720" s="7"/>
      <c r="K720" s="7"/>
      <c r="L720" s="7"/>
      <c r="M720" s="7"/>
      <c r="N720" s="7"/>
      <c r="O720" s="7"/>
      <c r="P720" s="7"/>
      <c r="Q720" s="7"/>
      <c r="R720" s="7"/>
      <c r="S720" s="7"/>
      <c r="T720" s="7"/>
      <c r="U720" s="7"/>
      <c r="V720" s="7"/>
      <c r="W720" s="7"/>
      <c r="X720" s="7"/>
      <c r="Y720" s="7"/>
    </row>
    <row r="721" spans="1:25" x14ac:dyDescent="0.2">
      <c r="A721" s="18"/>
      <c r="B721" s="437"/>
      <c r="C721" s="460"/>
      <c r="D721" s="460"/>
      <c r="E721" s="459"/>
      <c r="F721" s="7"/>
      <c r="G721" s="7"/>
      <c r="H721" s="7"/>
      <c r="I721" s="7"/>
      <c r="J721" s="7"/>
      <c r="K721" s="7"/>
      <c r="L721" s="7"/>
      <c r="M721" s="7"/>
      <c r="N721" s="7"/>
      <c r="O721" s="7"/>
      <c r="P721" s="7"/>
      <c r="Q721" s="7"/>
      <c r="R721" s="7"/>
      <c r="S721" s="7"/>
      <c r="T721" s="7"/>
      <c r="U721" s="7"/>
      <c r="V721" s="7"/>
      <c r="W721" s="7"/>
      <c r="X721" s="7"/>
      <c r="Y721" s="7"/>
    </row>
    <row r="722" spans="1:25" x14ac:dyDescent="0.2">
      <c r="A722" s="459"/>
      <c r="B722" s="437"/>
      <c r="C722" s="460"/>
      <c r="D722" s="460"/>
      <c r="E722" s="459"/>
      <c r="F722" s="7"/>
      <c r="G722" s="7"/>
      <c r="H722" s="7"/>
      <c r="I722" s="7"/>
      <c r="J722" s="7"/>
      <c r="K722" s="7"/>
      <c r="L722" s="7"/>
      <c r="M722" s="7"/>
      <c r="N722" s="7"/>
      <c r="O722" s="7"/>
      <c r="P722" s="7"/>
      <c r="Q722" s="7"/>
      <c r="R722" s="7"/>
      <c r="S722" s="7"/>
      <c r="T722" s="7"/>
      <c r="U722" s="7"/>
      <c r="V722" s="7"/>
      <c r="W722" s="7"/>
      <c r="X722" s="7"/>
      <c r="Y722" s="7"/>
    </row>
    <row r="723" spans="1:25" x14ac:dyDescent="0.2">
      <c r="A723" s="18"/>
      <c r="B723" s="437"/>
      <c r="C723" s="460"/>
      <c r="D723" s="460"/>
      <c r="E723" s="459"/>
      <c r="F723" s="7"/>
      <c r="G723" s="7"/>
      <c r="H723" s="7"/>
      <c r="I723" s="7"/>
      <c r="J723" s="7"/>
      <c r="K723" s="7"/>
      <c r="L723" s="7"/>
      <c r="M723" s="7"/>
      <c r="N723" s="7"/>
      <c r="O723" s="7"/>
      <c r="P723" s="7"/>
      <c r="Q723" s="7"/>
      <c r="R723" s="7"/>
      <c r="S723" s="7"/>
      <c r="T723" s="7"/>
      <c r="U723" s="7"/>
      <c r="V723" s="7"/>
      <c r="W723" s="7"/>
      <c r="X723" s="7"/>
      <c r="Y723" s="7"/>
    </row>
    <row r="724" spans="1:25" x14ac:dyDescent="0.2">
      <c r="A724" s="18"/>
      <c r="B724" s="437"/>
      <c r="C724" s="460"/>
      <c r="D724" s="460"/>
      <c r="E724" s="459"/>
      <c r="F724" s="7"/>
      <c r="G724" s="7"/>
      <c r="H724" s="7"/>
      <c r="I724" s="7"/>
      <c r="J724" s="7"/>
      <c r="K724" s="7"/>
      <c r="L724" s="7"/>
      <c r="M724" s="7"/>
      <c r="N724" s="7"/>
      <c r="O724" s="7"/>
      <c r="P724" s="7"/>
      <c r="Q724" s="7"/>
      <c r="R724" s="7"/>
      <c r="S724" s="7"/>
      <c r="T724" s="7"/>
      <c r="U724" s="7"/>
      <c r="V724" s="7"/>
      <c r="W724" s="7"/>
      <c r="X724" s="7"/>
      <c r="Y724" s="7"/>
    </row>
    <row r="725" spans="1:25" x14ac:dyDescent="0.2">
      <c r="A725" s="459"/>
      <c r="B725" s="437"/>
      <c r="C725" s="460"/>
      <c r="D725" s="460"/>
      <c r="E725" s="459"/>
      <c r="F725" s="7"/>
      <c r="G725" s="7"/>
      <c r="H725" s="7"/>
      <c r="I725" s="7"/>
      <c r="J725" s="7"/>
      <c r="K725" s="7"/>
      <c r="L725" s="7"/>
      <c r="M725" s="7"/>
      <c r="N725" s="7"/>
      <c r="O725" s="7"/>
      <c r="P725" s="7"/>
      <c r="Q725" s="7"/>
      <c r="R725" s="7"/>
      <c r="S725" s="7"/>
      <c r="T725" s="7"/>
      <c r="U725" s="7"/>
      <c r="V725" s="7"/>
      <c r="W725" s="7"/>
      <c r="X725" s="7"/>
      <c r="Y725" s="7"/>
    </row>
    <row r="726" spans="1:25" x14ac:dyDescent="0.2">
      <c r="A726" s="459"/>
      <c r="B726" s="437"/>
      <c r="C726" s="460"/>
      <c r="D726" s="460"/>
      <c r="E726" s="459"/>
      <c r="F726" s="7"/>
      <c r="G726" s="7"/>
      <c r="H726" s="7"/>
      <c r="I726" s="7"/>
      <c r="J726" s="7"/>
      <c r="K726" s="7"/>
      <c r="L726" s="7"/>
      <c r="M726" s="7"/>
      <c r="N726" s="7"/>
      <c r="O726" s="7"/>
      <c r="P726" s="7"/>
      <c r="Q726" s="7"/>
      <c r="R726" s="7"/>
      <c r="S726" s="7"/>
      <c r="T726" s="7"/>
      <c r="U726" s="7"/>
      <c r="V726" s="7"/>
      <c r="W726" s="7"/>
      <c r="X726" s="7"/>
      <c r="Y726" s="7"/>
    </row>
    <row r="727" spans="1:25" x14ac:dyDescent="0.2">
      <c r="A727" s="459"/>
      <c r="B727" s="456"/>
      <c r="C727" s="456"/>
      <c r="D727" s="460"/>
      <c r="E727" s="459"/>
      <c r="F727" s="7"/>
      <c r="G727" s="7"/>
      <c r="H727" s="7"/>
      <c r="I727" s="7"/>
      <c r="J727" s="7"/>
      <c r="K727" s="7"/>
      <c r="L727" s="7"/>
      <c r="M727" s="7"/>
      <c r="N727" s="7"/>
      <c r="O727" s="7"/>
      <c r="P727" s="7"/>
      <c r="Q727" s="7"/>
      <c r="R727" s="7"/>
      <c r="S727" s="7"/>
      <c r="T727" s="7"/>
      <c r="U727" s="7"/>
      <c r="V727" s="7"/>
      <c r="W727" s="7"/>
      <c r="X727" s="7"/>
      <c r="Y727" s="7"/>
    </row>
    <row r="728" spans="1:25" x14ac:dyDescent="0.2">
      <c r="A728" s="1132"/>
      <c r="B728" s="1132"/>
      <c r="C728" s="1132"/>
      <c r="D728" s="20"/>
      <c r="E728" s="459"/>
      <c r="F728" s="7"/>
      <c r="G728" s="7"/>
      <c r="H728" s="7"/>
      <c r="I728" s="7"/>
      <c r="J728" s="7"/>
      <c r="K728" s="7"/>
      <c r="L728" s="7"/>
      <c r="M728" s="7"/>
      <c r="N728" s="7"/>
      <c r="O728" s="7"/>
      <c r="P728" s="7"/>
      <c r="Q728" s="7"/>
      <c r="R728" s="7"/>
      <c r="S728" s="7"/>
      <c r="T728" s="7"/>
      <c r="U728" s="7"/>
      <c r="V728" s="7"/>
      <c r="W728" s="7"/>
      <c r="X728" s="7"/>
      <c r="Y728" s="7"/>
    </row>
    <row r="729" spans="1:25" x14ac:dyDescent="0.2">
      <c r="A729" s="1133"/>
      <c r="B729" s="1133"/>
      <c r="C729" s="1133"/>
      <c r="D729" s="1133"/>
      <c r="E729" s="459"/>
      <c r="F729" s="7"/>
      <c r="G729" s="7"/>
      <c r="H729" s="7"/>
      <c r="I729" s="7"/>
      <c r="J729" s="7"/>
      <c r="K729" s="7"/>
      <c r="L729" s="7"/>
      <c r="M729" s="7"/>
      <c r="N729" s="7"/>
      <c r="O729" s="7"/>
      <c r="P729" s="7"/>
      <c r="Q729" s="7"/>
      <c r="R729" s="7"/>
      <c r="S729" s="7"/>
      <c r="T729" s="7"/>
      <c r="U729" s="7"/>
      <c r="V729" s="7"/>
      <c r="W729" s="7"/>
      <c r="X729" s="7"/>
      <c r="Y729" s="7"/>
    </row>
    <row r="730" spans="1:25" x14ac:dyDescent="0.2">
      <c r="A730" s="456"/>
      <c r="B730" s="457"/>
      <c r="C730" s="457"/>
      <c r="D730" s="20"/>
      <c r="E730" s="459"/>
      <c r="F730" s="7"/>
      <c r="G730" s="7"/>
      <c r="H730" s="7"/>
      <c r="I730" s="7"/>
      <c r="J730" s="7"/>
      <c r="K730" s="7"/>
      <c r="L730" s="7"/>
      <c r="M730" s="7"/>
      <c r="N730" s="7"/>
      <c r="O730" s="7"/>
      <c r="P730" s="7"/>
      <c r="Q730" s="7"/>
      <c r="R730" s="7"/>
      <c r="S730" s="7"/>
      <c r="T730" s="7"/>
      <c r="U730" s="7"/>
      <c r="V730" s="7"/>
      <c r="W730" s="7"/>
      <c r="X730" s="7"/>
      <c r="Y730" s="7"/>
    </row>
    <row r="731" spans="1:25" x14ac:dyDescent="0.2">
      <c r="A731" s="459"/>
      <c r="B731" s="459"/>
      <c r="C731" s="459"/>
      <c r="D731" s="459"/>
      <c r="E731" s="459"/>
      <c r="F731" s="7"/>
      <c r="G731" s="7"/>
      <c r="H731" s="7"/>
      <c r="I731" s="7"/>
      <c r="J731" s="7"/>
      <c r="K731" s="7"/>
      <c r="L731" s="7"/>
      <c r="M731" s="7"/>
      <c r="N731" s="7"/>
      <c r="O731" s="7"/>
      <c r="P731" s="7"/>
      <c r="Q731" s="7"/>
      <c r="R731" s="7"/>
      <c r="S731" s="7"/>
      <c r="T731" s="7"/>
      <c r="U731" s="7"/>
      <c r="V731" s="7"/>
      <c r="W731" s="7"/>
      <c r="X731" s="7"/>
      <c r="Y731" s="7"/>
    </row>
    <row r="732" spans="1:25" x14ac:dyDescent="0.2">
      <c r="A732" s="459"/>
      <c r="B732" s="459"/>
      <c r="C732" s="459"/>
      <c r="D732" s="459"/>
      <c r="E732" s="459"/>
      <c r="F732" s="7"/>
      <c r="G732" s="7"/>
      <c r="H732" s="7"/>
      <c r="I732" s="7"/>
      <c r="J732" s="7"/>
      <c r="K732" s="7"/>
      <c r="L732" s="7"/>
      <c r="M732" s="7"/>
      <c r="N732" s="7"/>
      <c r="O732" s="7"/>
      <c r="P732" s="7"/>
      <c r="Q732" s="7"/>
      <c r="R732" s="7"/>
      <c r="S732" s="7"/>
      <c r="T732" s="7"/>
      <c r="U732" s="7"/>
      <c r="V732" s="7"/>
      <c r="W732" s="7"/>
      <c r="X732" s="7"/>
      <c r="Y732" s="7"/>
    </row>
    <row r="733" spans="1:25" x14ac:dyDescent="0.2">
      <c r="A733" s="456"/>
      <c r="B733" s="458"/>
      <c r="C733" s="458"/>
      <c r="D733" s="458"/>
      <c r="E733" s="459"/>
      <c r="F733" s="7"/>
      <c r="G733" s="7"/>
      <c r="H733" s="7"/>
      <c r="I733" s="7"/>
      <c r="J733" s="7"/>
      <c r="K733" s="7"/>
      <c r="L733" s="7"/>
      <c r="M733" s="7"/>
      <c r="N733" s="7"/>
      <c r="O733" s="7"/>
      <c r="P733" s="7"/>
      <c r="Q733" s="7"/>
      <c r="R733" s="7"/>
      <c r="S733" s="7"/>
      <c r="T733" s="7"/>
      <c r="U733" s="7"/>
      <c r="V733" s="7"/>
      <c r="W733" s="7"/>
      <c r="X733" s="7"/>
      <c r="Y733" s="7"/>
    </row>
    <row r="734" spans="1:25" x14ac:dyDescent="0.2">
      <c r="A734" s="1134"/>
      <c r="B734" s="1135"/>
      <c r="C734" s="1136"/>
      <c r="D734" s="1136"/>
      <c r="E734" s="22"/>
      <c r="F734" s="7"/>
      <c r="G734" s="7"/>
      <c r="H734" s="7"/>
      <c r="I734" s="7"/>
      <c r="J734" s="7"/>
      <c r="K734" s="7"/>
      <c r="L734" s="7"/>
      <c r="M734" s="7"/>
      <c r="N734" s="7"/>
      <c r="O734" s="7"/>
      <c r="P734" s="7"/>
      <c r="Q734" s="7"/>
      <c r="R734" s="7"/>
      <c r="S734" s="7"/>
      <c r="T734" s="7"/>
      <c r="U734" s="7"/>
      <c r="V734" s="7"/>
      <c r="W734" s="7"/>
      <c r="X734" s="7"/>
      <c r="Y734" s="7"/>
    </row>
    <row r="735" spans="1:25" x14ac:dyDescent="0.2">
      <c r="A735" s="1134"/>
      <c r="B735" s="1134"/>
      <c r="C735" s="1134"/>
      <c r="D735" s="1134"/>
      <c r="E735" s="22"/>
      <c r="F735" s="7"/>
      <c r="G735" s="7"/>
      <c r="H735" s="7"/>
      <c r="I735" s="7"/>
      <c r="J735" s="7"/>
      <c r="K735" s="7"/>
      <c r="L735" s="7"/>
      <c r="M735" s="7"/>
      <c r="N735" s="7"/>
      <c r="O735" s="7"/>
      <c r="P735" s="7"/>
      <c r="Q735" s="7"/>
      <c r="R735" s="7"/>
      <c r="S735" s="7"/>
      <c r="T735" s="7"/>
      <c r="U735" s="7"/>
      <c r="V735" s="7"/>
      <c r="W735" s="7"/>
      <c r="X735" s="7"/>
      <c r="Y735" s="7"/>
    </row>
    <row r="736" spans="1:25" x14ac:dyDescent="0.2">
      <c r="A736" s="1132"/>
      <c r="B736" s="1132"/>
      <c r="C736" s="1132"/>
      <c r="D736" s="20"/>
      <c r="E736" s="459"/>
      <c r="F736" s="7"/>
      <c r="G736" s="7"/>
      <c r="H736" s="7"/>
      <c r="I736" s="7"/>
      <c r="J736" s="7"/>
      <c r="K736" s="7"/>
      <c r="L736" s="7"/>
      <c r="M736" s="7"/>
      <c r="N736" s="7"/>
      <c r="O736" s="7"/>
      <c r="P736" s="7"/>
      <c r="Q736" s="7"/>
      <c r="R736" s="7"/>
      <c r="S736" s="7"/>
      <c r="T736" s="7"/>
      <c r="U736" s="7"/>
      <c r="V736" s="7"/>
      <c r="W736" s="7"/>
      <c r="X736" s="7"/>
      <c r="Y736" s="7"/>
    </row>
    <row r="737" spans="1:25" x14ac:dyDescent="0.2">
      <c r="A737" s="1133"/>
      <c r="B737" s="1133"/>
      <c r="C737" s="1133"/>
      <c r="D737" s="1133"/>
      <c r="E737" s="459"/>
      <c r="F737" s="7"/>
      <c r="G737" s="7"/>
      <c r="H737" s="7"/>
      <c r="I737" s="7"/>
      <c r="J737" s="7"/>
      <c r="K737" s="7"/>
      <c r="L737" s="7"/>
      <c r="M737" s="7"/>
      <c r="N737" s="7"/>
      <c r="O737" s="7"/>
      <c r="P737" s="7"/>
      <c r="Q737" s="7"/>
      <c r="R737" s="7"/>
      <c r="S737" s="7"/>
      <c r="T737" s="7"/>
      <c r="U737" s="7"/>
      <c r="V737" s="7"/>
      <c r="W737" s="7"/>
      <c r="X737" s="7"/>
      <c r="Y737" s="7"/>
    </row>
    <row r="738" spans="1:25" x14ac:dyDescent="0.2">
      <c r="A738" s="1132"/>
      <c r="B738" s="1132"/>
      <c r="C738" s="1132"/>
      <c r="D738" s="20"/>
      <c r="E738" s="459"/>
      <c r="F738" s="7"/>
      <c r="G738" s="7"/>
      <c r="H738" s="7"/>
      <c r="I738" s="7"/>
      <c r="J738" s="7"/>
      <c r="K738" s="7"/>
      <c r="L738" s="7"/>
      <c r="M738" s="7"/>
      <c r="N738" s="7"/>
      <c r="O738" s="7"/>
      <c r="P738" s="7"/>
      <c r="Q738" s="7"/>
      <c r="R738" s="7"/>
      <c r="S738" s="7"/>
      <c r="T738" s="7"/>
      <c r="U738" s="7"/>
      <c r="V738" s="7"/>
      <c r="W738" s="7"/>
      <c r="X738" s="7"/>
      <c r="Y738" s="7"/>
    </row>
    <row r="739" spans="1:25" x14ac:dyDescent="0.2">
      <c r="A739" s="459"/>
      <c r="B739" s="459"/>
      <c r="C739" s="459"/>
      <c r="D739" s="459"/>
      <c r="E739" s="459"/>
      <c r="F739" s="7"/>
      <c r="G739" s="7"/>
      <c r="H739" s="7"/>
      <c r="I739" s="7"/>
      <c r="J739" s="7"/>
      <c r="K739" s="7"/>
      <c r="L739" s="7"/>
      <c r="M739" s="7"/>
      <c r="N739" s="7"/>
      <c r="O739" s="7"/>
      <c r="P739" s="7"/>
      <c r="Q739" s="7"/>
      <c r="R739" s="7"/>
      <c r="S739" s="7"/>
      <c r="T739" s="7"/>
      <c r="U739" s="7"/>
      <c r="V739" s="7"/>
      <c r="W739" s="7"/>
      <c r="X739" s="7"/>
      <c r="Y739" s="7"/>
    </row>
    <row r="740" spans="1:25" x14ac:dyDescent="0.2">
      <c r="A740" s="459"/>
      <c r="B740" s="459"/>
      <c r="C740" s="459"/>
      <c r="D740" s="459"/>
      <c r="E740" s="459"/>
      <c r="F740" s="7"/>
      <c r="G740" s="7"/>
      <c r="H740" s="7"/>
      <c r="I740" s="7"/>
      <c r="J740" s="7"/>
      <c r="K740" s="7"/>
      <c r="L740" s="7"/>
      <c r="M740" s="7"/>
      <c r="N740" s="7"/>
      <c r="O740" s="7"/>
      <c r="P740" s="7"/>
      <c r="Q740" s="7"/>
      <c r="R740" s="7"/>
      <c r="S740" s="7"/>
      <c r="T740" s="7"/>
      <c r="U740" s="7"/>
      <c r="V740" s="7"/>
      <c r="W740" s="7"/>
      <c r="X740" s="7"/>
      <c r="Y740" s="7"/>
    </row>
    <row r="741" spans="1:25" x14ac:dyDescent="0.2">
      <c r="A741" s="1132"/>
      <c r="B741" s="1132"/>
      <c r="C741" s="1137"/>
      <c r="D741" s="1137"/>
      <c r="E741" s="459"/>
      <c r="F741" s="7"/>
      <c r="G741" s="7"/>
      <c r="H741" s="7"/>
      <c r="I741" s="7"/>
      <c r="J741" s="7"/>
      <c r="K741" s="7"/>
      <c r="L741" s="7"/>
      <c r="M741" s="7"/>
      <c r="N741" s="7"/>
      <c r="O741" s="7"/>
      <c r="P741" s="7"/>
      <c r="Q741" s="7"/>
      <c r="R741" s="7"/>
      <c r="S741" s="7"/>
      <c r="T741" s="7"/>
      <c r="U741" s="7"/>
      <c r="V741" s="7"/>
      <c r="W741" s="7"/>
      <c r="X741" s="7"/>
      <c r="Y741" s="7"/>
    </row>
    <row r="742" spans="1:25" x14ac:dyDescent="0.2">
      <c r="A742" s="459"/>
      <c r="B742" s="459"/>
      <c r="C742" s="459"/>
      <c r="D742" s="459"/>
      <c r="E742" s="459"/>
      <c r="F742" s="7"/>
      <c r="G742" s="7"/>
      <c r="H742" s="7"/>
      <c r="I742" s="7"/>
      <c r="J742" s="7"/>
      <c r="K742" s="7"/>
      <c r="L742" s="7"/>
      <c r="M742" s="7"/>
      <c r="N742" s="7"/>
      <c r="O742" s="7"/>
      <c r="P742" s="7"/>
      <c r="Q742" s="7"/>
      <c r="R742" s="7"/>
      <c r="S742" s="7"/>
      <c r="T742" s="7"/>
      <c r="U742" s="7"/>
      <c r="V742" s="7"/>
      <c r="W742" s="7"/>
      <c r="X742" s="7"/>
      <c r="Y742" s="7"/>
    </row>
    <row r="743" spans="1:25" x14ac:dyDescent="0.2">
      <c r="A743" s="1138"/>
      <c r="B743" s="1138"/>
      <c r="C743" s="1139"/>
      <c r="D743" s="1139"/>
      <c r="E743" s="459"/>
      <c r="F743" s="7"/>
      <c r="G743" s="7"/>
      <c r="H743" s="7"/>
      <c r="I743" s="7"/>
      <c r="J743" s="7"/>
      <c r="K743" s="7"/>
      <c r="L743" s="7"/>
      <c r="M743" s="7"/>
      <c r="N743" s="7"/>
      <c r="O743" s="7"/>
      <c r="P743" s="7"/>
      <c r="Q743" s="7"/>
      <c r="R743" s="7"/>
      <c r="S743" s="7"/>
      <c r="T743" s="7"/>
      <c r="U743" s="7"/>
      <c r="V743" s="7"/>
      <c r="W743" s="7"/>
      <c r="X743" s="7"/>
      <c r="Y743" s="7"/>
    </row>
    <row r="744" spans="1:25" x14ac:dyDescent="0.2">
      <c r="A744" s="1138"/>
      <c r="B744" s="1138"/>
      <c r="C744" s="1139"/>
      <c r="D744" s="1139"/>
      <c r="E744" s="459"/>
      <c r="F744" s="7"/>
      <c r="G744" s="7"/>
      <c r="H744" s="7"/>
      <c r="I744" s="7"/>
      <c r="J744" s="7"/>
      <c r="K744" s="7"/>
      <c r="L744" s="7"/>
      <c r="M744" s="7"/>
      <c r="N744" s="7"/>
      <c r="O744" s="7"/>
      <c r="P744" s="7"/>
      <c r="Q744" s="7"/>
      <c r="R744" s="7"/>
      <c r="S744" s="7"/>
      <c r="T744" s="7"/>
      <c r="U744" s="7"/>
      <c r="V744" s="7"/>
      <c r="W744" s="7"/>
      <c r="X744" s="7"/>
      <c r="Y744" s="7"/>
    </row>
    <row r="745" spans="1:25" ht="14.25" x14ac:dyDescent="0.2">
      <c r="A745" s="459"/>
      <c r="B745" s="23"/>
      <c r="C745" s="1139"/>
      <c r="D745" s="1139"/>
      <c r="E745" s="459"/>
      <c r="F745" s="7"/>
      <c r="G745" s="7"/>
      <c r="H745" s="7"/>
      <c r="I745" s="7"/>
      <c r="J745" s="7"/>
      <c r="K745" s="7"/>
      <c r="L745" s="7"/>
      <c r="M745" s="7"/>
      <c r="N745" s="7"/>
      <c r="O745" s="7"/>
      <c r="P745" s="7"/>
      <c r="Q745" s="7"/>
      <c r="R745" s="7"/>
      <c r="S745" s="7"/>
      <c r="T745" s="7"/>
      <c r="U745" s="7"/>
      <c r="V745" s="7"/>
      <c r="W745" s="7"/>
      <c r="X745" s="7"/>
      <c r="Y745" s="7"/>
    </row>
    <row r="746" spans="1:25" x14ac:dyDescent="0.2">
      <c r="A746" s="459"/>
      <c r="B746" s="24"/>
      <c r="C746" s="1139"/>
      <c r="D746" s="1139"/>
      <c r="E746" s="459"/>
      <c r="F746" s="7"/>
      <c r="G746" s="7"/>
      <c r="H746" s="7"/>
      <c r="I746" s="7"/>
      <c r="J746" s="7"/>
      <c r="K746" s="7"/>
      <c r="L746" s="7"/>
      <c r="M746" s="7"/>
      <c r="N746" s="7"/>
      <c r="O746" s="7"/>
      <c r="P746" s="7"/>
      <c r="Q746" s="7"/>
      <c r="R746" s="7"/>
      <c r="S746" s="7"/>
      <c r="T746" s="7"/>
      <c r="U746" s="7"/>
      <c r="V746" s="7"/>
      <c r="W746" s="7"/>
      <c r="X746" s="7"/>
      <c r="Y746" s="7"/>
    </row>
    <row r="747" spans="1:25" x14ac:dyDescent="0.2">
      <c r="A747" s="1138"/>
      <c r="B747" s="1138"/>
      <c r="C747" s="1139"/>
      <c r="D747" s="1139"/>
      <c r="E747" s="459"/>
      <c r="F747" s="7"/>
      <c r="G747" s="7"/>
      <c r="H747" s="7"/>
      <c r="I747" s="7"/>
      <c r="J747" s="7"/>
      <c r="K747" s="7"/>
      <c r="L747" s="7"/>
      <c r="M747" s="7"/>
      <c r="N747" s="7"/>
      <c r="O747" s="7"/>
      <c r="P747" s="7"/>
      <c r="Q747" s="7"/>
      <c r="R747" s="7"/>
      <c r="S747" s="7"/>
      <c r="T747" s="7"/>
      <c r="U747" s="7"/>
      <c r="V747" s="7"/>
      <c r="W747" s="7"/>
      <c r="X747" s="7"/>
      <c r="Y747" s="7"/>
    </row>
    <row r="748" spans="1:25" x14ac:dyDescent="0.2">
      <c r="A748" s="1138"/>
      <c r="B748" s="1138"/>
      <c r="C748" s="1139"/>
      <c r="D748" s="1139"/>
      <c r="E748" s="459"/>
      <c r="F748" s="7"/>
      <c r="G748" s="7"/>
      <c r="H748" s="7"/>
      <c r="I748" s="7"/>
      <c r="J748" s="7"/>
      <c r="K748" s="7"/>
      <c r="L748" s="7"/>
      <c r="M748" s="7"/>
      <c r="N748" s="7"/>
      <c r="O748" s="7"/>
      <c r="P748" s="7"/>
      <c r="Q748" s="7"/>
      <c r="R748" s="7"/>
      <c r="S748" s="7"/>
      <c r="T748" s="7"/>
      <c r="U748" s="7"/>
      <c r="V748" s="7"/>
      <c r="W748" s="7"/>
      <c r="X748" s="7"/>
      <c r="Y748" s="7"/>
    </row>
    <row r="749" spans="1:25" x14ac:dyDescent="0.2">
      <c r="A749" s="1138"/>
      <c r="B749" s="1138"/>
      <c r="C749" s="1139"/>
      <c r="D749" s="1139"/>
      <c r="E749" s="459"/>
      <c r="F749" s="7"/>
      <c r="G749" s="7"/>
      <c r="H749" s="7"/>
      <c r="I749" s="7"/>
      <c r="J749" s="7"/>
      <c r="K749" s="7"/>
      <c r="L749" s="7"/>
      <c r="M749" s="7"/>
      <c r="N749" s="7"/>
      <c r="O749" s="7"/>
      <c r="P749" s="7"/>
      <c r="Q749" s="7"/>
      <c r="R749" s="7"/>
      <c r="S749" s="7"/>
      <c r="T749" s="7"/>
      <c r="U749" s="7"/>
      <c r="V749" s="7"/>
      <c r="W749" s="7"/>
      <c r="X749" s="7"/>
      <c r="Y749" s="7"/>
    </row>
    <row r="750" spans="1:25" x14ac:dyDescent="0.2">
      <c r="A750" s="1138"/>
      <c r="B750" s="1138"/>
      <c r="C750" s="1139"/>
      <c r="D750" s="1139"/>
      <c r="E750" s="459"/>
      <c r="F750" s="7"/>
      <c r="G750" s="7"/>
      <c r="H750" s="7"/>
      <c r="I750" s="7"/>
      <c r="J750" s="7"/>
      <c r="K750" s="7"/>
      <c r="L750" s="7"/>
      <c r="M750" s="7"/>
      <c r="N750" s="7"/>
      <c r="O750" s="7"/>
      <c r="P750" s="7"/>
      <c r="Q750" s="7"/>
      <c r="R750" s="7"/>
      <c r="S750" s="7"/>
      <c r="T750" s="7"/>
      <c r="U750" s="7"/>
      <c r="V750" s="7"/>
      <c r="W750" s="7"/>
      <c r="X750" s="7"/>
      <c r="Y750" s="7"/>
    </row>
    <row r="751" spans="1:25" x14ac:dyDescent="0.2">
      <c r="A751" s="1138"/>
      <c r="B751" s="1138"/>
      <c r="C751" s="1139"/>
      <c r="D751" s="1139"/>
      <c r="E751" s="459"/>
      <c r="F751" s="7"/>
      <c r="G751" s="7"/>
      <c r="H751" s="7"/>
      <c r="I751" s="7"/>
      <c r="J751" s="7"/>
      <c r="K751" s="7"/>
      <c r="L751" s="7"/>
      <c r="M751" s="7"/>
      <c r="N751" s="7"/>
      <c r="O751" s="7"/>
      <c r="P751" s="7"/>
      <c r="Q751" s="7"/>
      <c r="R751" s="7"/>
      <c r="S751" s="7"/>
      <c r="T751" s="7"/>
      <c r="U751" s="7"/>
      <c r="V751" s="7"/>
      <c r="W751" s="7"/>
      <c r="X751" s="7"/>
      <c r="Y751" s="7"/>
    </row>
    <row r="752" spans="1:25" x14ac:dyDescent="0.2">
      <c r="A752" s="1138"/>
      <c r="B752" s="1138"/>
      <c r="C752" s="1138"/>
      <c r="D752" s="1138"/>
      <c r="E752" s="459"/>
      <c r="F752" s="7"/>
      <c r="G752" s="7"/>
      <c r="H752" s="7"/>
      <c r="I752" s="7"/>
      <c r="J752" s="7"/>
      <c r="K752" s="7"/>
      <c r="L752" s="7"/>
      <c r="M752" s="7"/>
      <c r="N752" s="7"/>
      <c r="O752" s="7"/>
      <c r="P752" s="7"/>
      <c r="Q752" s="7"/>
      <c r="R752" s="7"/>
      <c r="S752" s="7"/>
      <c r="T752" s="7"/>
      <c r="U752" s="7"/>
      <c r="V752" s="7"/>
      <c r="W752" s="7"/>
      <c r="X752" s="7"/>
      <c r="Y752" s="7"/>
    </row>
    <row r="753" spans="1:25" x14ac:dyDescent="0.2">
      <c r="A753" s="1138"/>
      <c r="B753" s="1138"/>
      <c r="C753" s="1138"/>
      <c r="D753" s="1138"/>
      <c r="E753" s="459"/>
      <c r="F753" s="7"/>
      <c r="G753" s="7"/>
      <c r="H753" s="7"/>
      <c r="I753" s="7"/>
      <c r="J753" s="7"/>
      <c r="K753" s="7"/>
      <c r="L753" s="7"/>
      <c r="M753" s="7"/>
      <c r="N753" s="7"/>
      <c r="O753" s="7"/>
      <c r="P753" s="7"/>
      <c r="Q753" s="7"/>
      <c r="R753" s="7"/>
      <c r="S753" s="7"/>
      <c r="T753" s="7"/>
      <c r="U753" s="7"/>
      <c r="V753" s="7"/>
      <c r="W753" s="7"/>
      <c r="X753" s="7"/>
      <c r="Y753" s="7"/>
    </row>
    <row r="754" spans="1:25" x14ac:dyDescent="0.2">
      <c r="A754" s="1138"/>
      <c r="B754" s="1138"/>
      <c r="C754" s="1138"/>
      <c r="D754" s="1138"/>
      <c r="E754" s="459"/>
      <c r="F754" s="7"/>
      <c r="G754" s="7"/>
      <c r="H754" s="7"/>
      <c r="I754" s="7"/>
      <c r="J754" s="7"/>
      <c r="K754" s="7"/>
      <c r="L754" s="7"/>
      <c r="M754" s="7"/>
      <c r="N754" s="7"/>
      <c r="O754" s="7"/>
      <c r="P754" s="7"/>
      <c r="Q754" s="7"/>
      <c r="R754" s="7"/>
      <c r="S754" s="7"/>
      <c r="T754" s="7"/>
      <c r="U754" s="7"/>
      <c r="V754" s="7"/>
      <c r="W754" s="7"/>
      <c r="X754" s="7"/>
      <c r="Y754" s="7"/>
    </row>
    <row r="755" spans="1:25" x14ac:dyDescent="0.2">
      <c r="A755" s="1138"/>
      <c r="B755" s="1138"/>
      <c r="C755" s="1138"/>
      <c r="D755" s="1138"/>
      <c r="E755" s="459"/>
      <c r="F755" s="7"/>
      <c r="G755" s="7"/>
      <c r="H755" s="7"/>
      <c r="I755" s="7"/>
      <c r="J755" s="7"/>
      <c r="K755" s="7"/>
      <c r="L755" s="7"/>
      <c r="M755" s="7"/>
      <c r="N755" s="7"/>
      <c r="O755" s="7"/>
      <c r="P755" s="7"/>
      <c r="Q755" s="7"/>
      <c r="R755" s="7"/>
      <c r="S755" s="7"/>
      <c r="T755" s="7"/>
      <c r="U755" s="7"/>
      <c r="V755" s="7"/>
      <c r="W755" s="7"/>
      <c r="X755" s="7"/>
      <c r="Y755" s="7"/>
    </row>
    <row r="756" spans="1:25" x14ac:dyDescent="0.2">
      <c r="A756" s="1138"/>
      <c r="B756" s="1138"/>
      <c r="C756" s="1138"/>
      <c r="D756" s="1138"/>
      <c r="E756" s="459"/>
      <c r="F756" s="7"/>
      <c r="G756" s="7"/>
      <c r="H756" s="7"/>
      <c r="I756" s="7"/>
      <c r="J756" s="7"/>
      <c r="K756" s="7"/>
      <c r="L756" s="7"/>
      <c r="M756" s="7"/>
      <c r="N756" s="7"/>
      <c r="O756" s="7"/>
      <c r="P756" s="7"/>
      <c r="Q756" s="7"/>
      <c r="R756" s="7"/>
      <c r="S756" s="7"/>
      <c r="T756" s="7"/>
      <c r="U756" s="7"/>
      <c r="V756" s="7"/>
      <c r="W756" s="7"/>
      <c r="X756" s="7"/>
      <c r="Y756" s="7"/>
    </row>
    <row r="757" spans="1:25" x14ac:dyDescent="0.2">
      <c r="A757" s="456"/>
      <c r="B757" s="456"/>
      <c r="C757" s="677"/>
      <c r="D757" s="677"/>
      <c r="E757" s="459"/>
      <c r="F757" s="7"/>
      <c r="G757" s="7"/>
      <c r="H757" s="7"/>
      <c r="I757" s="7"/>
      <c r="J757" s="7"/>
      <c r="K757" s="7"/>
      <c r="L757" s="7"/>
      <c r="M757" s="7"/>
      <c r="N757" s="7"/>
      <c r="O757" s="7"/>
      <c r="P757" s="7"/>
      <c r="Q757" s="7"/>
      <c r="R757" s="7"/>
      <c r="S757" s="7"/>
      <c r="T757" s="7"/>
      <c r="U757" s="7"/>
      <c r="V757" s="7"/>
      <c r="W757" s="7"/>
      <c r="X757" s="7"/>
      <c r="Y757" s="7"/>
    </row>
    <row r="758" spans="1:25" x14ac:dyDescent="0.2">
      <c r="A758" s="1132"/>
      <c r="B758" s="1132"/>
      <c r="C758" s="1139"/>
      <c r="D758" s="1139"/>
      <c r="E758" s="459"/>
      <c r="F758" s="7"/>
      <c r="G758" s="7"/>
      <c r="H758" s="7"/>
      <c r="I758" s="7"/>
      <c r="J758" s="7"/>
      <c r="K758" s="7"/>
      <c r="L758" s="7"/>
      <c r="M758" s="7"/>
      <c r="N758" s="7"/>
      <c r="O758" s="7"/>
      <c r="P758" s="7"/>
      <c r="Q758" s="7"/>
      <c r="R758" s="7"/>
      <c r="S758" s="7"/>
      <c r="T758" s="7"/>
      <c r="U758" s="7"/>
      <c r="V758" s="7"/>
      <c r="W758" s="7"/>
      <c r="X758" s="7"/>
      <c r="Y758" s="7"/>
    </row>
    <row r="759" spans="1:25" x14ac:dyDescent="0.2">
      <c r="A759" s="459"/>
      <c r="B759" s="459"/>
      <c r="C759" s="437"/>
      <c r="D759" s="437"/>
      <c r="E759" s="459"/>
      <c r="F759" s="7"/>
      <c r="G759" s="7"/>
      <c r="H759" s="7"/>
      <c r="I759" s="7"/>
      <c r="J759" s="7"/>
      <c r="K759" s="7"/>
      <c r="L759" s="7"/>
      <c r="M759" s="7"/>
      <c r="N759" s="7"/>
      <c r="O759" s="7"/>
      <c r="P759" s="7"/>
      <c r="Q759" s="7"/>
      <c r="R759" s="7"/>
      <c r="S759" s="7"/>
      <c r="T759" s="7"/>
      <c r="U759" s="7"/>
      <c r="V759" s="7"/>
      <c r="W759" s="7"/>
      <c r="X759" s="7"/>
      <c r="Y759" s="7"/>
    </row>
    <row r="760" spans="1:25" x14ac:dyDescent="0.2">
      <c r="A760" s="1140"/>
      <c r="B760" s="1140"/>
      <c r="C760" s="1137"/>
      <c r="D760" s="1137"/>
      <c r="E760" s="459"/>
      <c r="F760" s="7"/>
      <c r="G760" s="7"/>
      <c r="H760" s="7"/>
      <c r="I760" s="7"/>
      <c r="J760" s="7"/>
      <c r="K760" s="7"/>
      <c r="L760" s="7"/>
      <c r="M760" s="7"/>
      <c r="N760" s="7"/>
      <c r="O760" s="7"/>
      <c r="P760" s="7"/>
      <c r="Q760" s="7"/>
      <c r="R760" s="7"/>
      <c r="S760" s="7"/>
      <c r="T760" s="7"/>
      <c r="U760" s="7"/>
      <c r="V760" s="7"/>
      <c r="W760" s="7"/>
      <c r="X760" s="7"/>
      <c r="Y760" s="7"/>
    </row>
    <row r="761" spans="1:25" x14ac:dyDescent="0.2">
      <c r="A761" s="459"/>
      <c r="B761" s="459"/>
      <c r="C761" s="437"/>
      <c r="D761" s="437"/>
      <c r="E761" s="459"/>
      <c r="F761" s="7"/>
      <c r="G761" s="7"/>
      <c r="H761" s="7"/>
      <c r="I761" s="7"/>
      <c r="J761" s="7"/>
      <c r="K761" s="7"/>
      <c r="L761" s="7"/>
      <c r="M761" s="7"/>
      <c r="N761" s="7"/>
      <c r="O761" s="7"/>
      <c r="P761" s="7"/>
      <c r="Q761" s="7"/>
      <c r="R761" s="7"/>
      <c r="S761" s="7"/>
      <c r="T761" s="7"/>
      <c r="U761" s="7"/>
      <c r="V761" s="7"/>
      <c r="W761" s="7"/>
      <c r="X761" s="7"/>
      <c r="Y761" s="7"/>
    </row>
    <row r="762" spans="1:25" x14ac:dyDescent="0.2">
      <c r="A762" s="1132"/>
      <c r="B762" s="1132"/>
      <c r="C762" s="1139"/>
      <c r="D762" s="1139"/>
      <c r="E762" s="459"/>
      <c r="F762" s="7"/>
      <c r="G762" s="7"/>
      <c r="H762" s="7"/>
      <c r="I762" s="7"/>
      <c r="J762" s="7"/>
      <c r="K762" s="7"/>
      <c r="L762" s="7"/>
      <c r="M762" s="7"/>
      <c r="N762" s="7"/>
      <c r="O762" s="7"/>
      <c r="P762" s="7"/>
      <c r="Q762" s="7"/>
      <c r="R762" s="7"/>
      <c r="S762" s="7"/>
      <c r="T762" s="7"/>
      <c r="U762" s="7"/>
      <c r="V762" s="7"/>
      <c r="W762" s="7"/>
      <c r="X762" s="7"/>
      <c r="Y762" s="7"/>
    </row>
    <row r="763" spans="1:25" x14ac:dyDescent="0.2">
      <c r="A763" s="456"/>
      <c r="B763" s="459"/>
      <c r="C763" s="25"/>
      <c r="D763" s="25"/>
      <c r="E763" s="459"/>
      <c r="F763" s="7"/>
      <c r="G763" s="7"/>
      <c r="H763" s="7"/>
      <c r="I763" s="7"/>
      <c r="J763" s="7"/>
      <c r="K763" s="7"/>
      <c r="L763" s="7"/>
      <c r="M763" s="7"/>
      <c r="N763" s="7"/>
      <c r="O763" s="7"/>
      <c r="P763" s="7"/>
      <c r="Q763" s="7"/>
      <c r="R763" s="7"/>
      <c r="S763" s="7"/>
      <c r="T763" s="7"/>
      <c r="U763" s="7"/>
      <c r="V763" s="7"/>
      <c r="W763" s="7"/>
      <c r="X763" s="7"/>
      <c r="Y763" s="7"/>
    </row>
    <row r="764" spans="1:25" x14ac:dyDescent="0.2">
      <c r="A764" s="1141"/>
      <c r="B764" s="1141"/>
      <c r="C764" s="1139"/>
      <c r="D764" s="1139"/>
      <c r="E764" s="459"/>
      <c r="F764" s="7"/>
      <c r="G764" s="7"/>
      <c r="H764" s="7"/>
      <c r="I764" s="7"/>
      <c r="J764" s="7"/>
      <c r="K764" s="7"/>
      <c r="L764" s="7"/>
      <c r="M764" s="7"/>
      <c r="N764" s="7"/>
      <c r="O764" s="7"/>
      <c r="P764" s="7"/>
      <c r="Q764" s="7"/>
      <c r="R764" s="7"/>
      <c r="S764" s="7"/>
      <c r="T764" s="7"/>
      <c r="U764" s="7"/>
      <c r="V764" s="7"/>
      <c r="W764" s="7"/>
      <c r="X764" s="7"/>
      <c r="Y764" s="7"/>
    </row>
    <row r="765" spans="1:25" x14ac:dyDescent="0.2">
      <c r="A765" s="459"/>
      <c r="B765" s="25"/>
      <c r="C765" s="459"/>
      <c r="D765" s="25"/>
      <c r="E765" s="25"/>
      <c r="F765" s="7"/>
      <c r="G765" s="7"/>
      <c r="H765" s="7"/>
      <c r="I765" s="7"/>
      <c r="J765" s="7"/>
      <c r="K765" s="7"/>
      <c r="L765" s="7"/>
      <c r="M765" s="7"/>
      <c r="N765" s="7"/>
      <c r="O765" s="7"/>
      <c r="P765" s="7"/>
      <c r="Q765" s="7"/>
      <c r="R765" s="7"/>
      <c r="S765" s="7"/>
      <c r="T765" s="7"/>
      <c r="U765" s="7"/>
      <c r="V765" s="7"/>
      <c r="W765" s="7"/>
      <c r="X765" s="7"/>
      <c r="Y765" s="7"/>
    </row>
    <row r="766" spans="1:25" x14ac:dyDescent="0.2">
      <c r="A766" s="1132"/>
      <c r="B766" s="1132"/>
      <c r="C766" s="1137"/>
      <c r="D766" s="1137"/>
      <c r="E766" s="459"/>
      <c r="F766" s="7"/>
      <c r="G766" s="7"/>
      <c r="H766" s="7"/>
      <c r="I766" s="7"/>
      <c r="J766" s="7"/>
      <c r="K766" s="7"/>
      <c r="L766" s="7"/>
      <c r="M766" s="7"/>
      <c r="N766" s="7"/>
      <c r="O766" s="7"/>
      <c r="P766" s="7"/>
      <c r="Q766" s="7"/>
      <c r="R766" s="7"/>
      <c r="S766" s="7"/>
      <c r="T766" s="7"/>
      <c r="U766" s="7"/>
      <c r="V766" s="7"/>
      <c r="W766" s="7"/>
      <c r="X766" s="7"/>
      <c r="Y766" s="7"/>
    </row>
    <row r="767" spans="1:25" x14ac:dyDescent="0.2">
      <c r="A767" s="459"/>
      <c r="B767" s="459"/>
      <c r="C767" s="459"/>
      <c r="D767" s="459"/>
      <c r="E767" s="459"/>
      <c r="F767" s="7"/>
      <c r="G767" s="7"/>
      <c r="H767" s="7"/>
      <c r="I767" s="7"/>
      <c r="J767" s="7"/>
      <c r="K767" s="7"/>
      <c r="L767" s="7"/>
      <c r="M767" s="7"/>
      <c r="N767" s="7"/>
      <c r="O767" s="7"/>
      <c r="P767" s="7"/>
      <c r="Q767" s="7"/>
      <c r="R767" s="7"/>
      <c r="S767" s="7"/>
      <c r="T767" s="7"/>
      <c r="U767" s="7"/>
      <c r="V767" s="7"/>
      <c r="W767" s="7"/>
      <c r="X767" s="7"/>
      <c r="Y767" s="7"/>
    </row>
    <row r="768" spans="1:25" x14ac:dyDescent="0.2">
      <c r="A768" s="1138"/>
      <c r="B768" s="1138"/>
      <c r="C768" s="1139"/>
      <c r="D768" s="1139"/>
      <c r="E768" s="459"/>
      <c r="F768" s="7"/>
      <c r="G768" s="7"/>
      <c r="H768" s="7"/>
      <c r="I768" s="7"/>
      <c r="J768" s="7"/>
      <c r="K768" s="7"/>
      <c r="L768" s="7"/>
      <c r="M768" s="7"/>
      <c r="N768" s="7"/>
      <c r="O768" s="7"/>
      <c r="P768" s="7"/>
      <c r="Q768" s="7"/>
      <c r="R768" s="7"/>
      <c r="S768" s="7"/>
      <c r="T768" s="7"/>
      <c r="U768" s="7"/>
      <c r="V768" s="7"/>
      <c r="W768" s="7"/>
      <c r="X768" s="7"/>
      <c r="Y768" s="7"/>
    </row>
    <row r="769" spans="1:25" x14ac:dyDescent="0.2">
      <c r="A769" s="1138"/>
      <c r="B769" s="1138"/>
      <c r="C769" s="1139"/>
      <c r="D769" s="1139"/>
      <c r="E769" s="459"/>
      <c r="F769" s="7"/>
      <c r="G769" s="7"/>
      <c r="H769" s="7"/>
      <c r="I769" s="7"/>
      <c r="J769" s="7"/>
      <c r="K769" s="7"/>
      <c r="L769" s="7"/>
      <c r="M769" s="7"/>
      <c r="N769" s="7"/>
      <c r="O769" s="7"/>
      <c r="P769" s="7"/>
      <c r="Q769" s="7"/>
      <c r="R769" s="7"/>
      <c r="S769" s="7"/>
      <c r="T769" s="7"/>
      <c r="U769" s="7"/>
      <c r="V769" s="7"/>
      <c r="W769" s="7"/>
      <c r="X769" s="7"/>
      <c r="Y769" s="7"/>
    </row>
    <row r="770" spans="1:25" x14ac:dyDescent="0.2">
      <c r="A770" s="456"/>
      <c r="B770" s="459"/>
      <c r="C770" s="460"/>
      <c r="D770" s="460"/>
      <c r="E770" s="459"/>
      <c r="F770" s="7"/>
      <c r="G770" s="7"/>
      <c r="H770" s="7"/>
      <c r="I770" s="7"/>
      <c r="J770" s="7"/>
      <c r="K770" s="7"/>
      <c r="L770" s="7"/>
      <c r="M770" s="7"/>
      <c r="N770" s="7"/>
      <c r="O770" s="7"/>
      <c r="P770" s="7"/>
      <c r="Q770" s="7"/>
      <c r="R770" s="7"/>
      <c r="S770" s="7"/>
      <c r="T770" s="7"/>
      <c r="U770" s="7"/>
      <c r="V770" s="7"/>
      <c r="W770" s="7"/>
      <c r="X770" s="7"/>
      <c r="Y770" s="7"/>
    </row>
    <row r="771" spans="1:25" x14ac:dyDescent="0.2">
      <c r="A771" s="456"/>
      <c r="B771" s="459"/>
      <c r="C771" s="1139"/>
      <c r="D771" s="1139"/>
      <c r="E771" s="459"/>
      <c r="F771" s="7"/>
      <c r="G771" s="7"/>
      <c r="H771" s="7"/>
      <c r="I771" s="7"/>
      <c r="J771" s="7"/>
      <c r="K771" s="7"/>
      <c r="L771" s="7"/>
      <c r="M771" s="7"/>
      <c r="N771" s="7"/>
      <c r="O771" s="7"/>
      <c r="P771" s="7"/>
      <c r="Q771" s="7"/>
      <c r="R771" s="7"/>
      <c r="S771" s="7"/>
      <c r="T771" s="7"/>
      <c r="U771" s="7"/>
      <c r="V771" s="7"/>
      <c r="W771" s="7"/>
      <c r="X771" s="7"/>
      <c r="Y771" s="7"/>
    </row>
    <row r="772" spans="1:25" x14ac:dyDescent="0.2">
      <c r="A772" s="459"/>
      <c r="B772" s="459"/>
      <c r="C772" s="459"/>
      <c r="D772" s="459"/>
      <c r="E772" s="459"/>
      <c r="F772" s="7"/>
      <c r="G772" s="7"/>
      <c r="H772" s="7"/>
      <c r="I772" s="7"/>
      <c r="J772" s="7"/>
      <c r="K772" s="7"/>
      <c r="L772" s="7"/>
      <c r="M772" s="7"/>
      <c r="N772" s="7"/>
      <c r="O772" s="7"/>
      <c r="P772" s="7"/>
      <c r="Q772" s="7"/>
      <c r="R772" s="7"/>
      <c r="S772" s="7"/>
      <c r="T772" s="7"/>
      <c r="U772" s="7"/>
      <c r="V772" s="7"/>
      <c r="W772" s="7"/>
      <c r="X772" s="7"/>
      <c r="Y772" s="7"/>
    </row>
    <row r="773" spans="1:25" x14ac:dyDescent="0.2">
      <c r="A773" s="456"/>
      <c r="B773" s="457"/>
      <c r="C773" s="1139"/>
      <c r="D773" s="1139"/>
      <c r="E773" s="459"/>
      <c r="F773" s="7"/>
      <c r="G773" s="7"/>
      <c r="H773" s="7"/>
      <c r="I773" s="7"/>
      <c r="J773" s="7"/>
      <c r="K773" s="7"/>
      <c r="L773" s="7"/>
      <c r="M773" s="7"/>
      <c r="N773" s="7"/>
      <c r="O773" s="7"/>
      <c r="P773" s="7"/>
      <c r="Q773" s="7"/>
      <c r="R773" s="7"/>
      <c r="S773" s="7"/>
      <c r="T773" s="7"/>
      <c r="U773" s="7"/>
      <c r="V773" s="7"/>
      <c r="W773" s="7"/>
      <c r="X773" s="7"/>
      <c r="Y773" s="7"/>
    </row>
    <row r="774" spans="1:25" x14ac:dyDescent="0.2">
      <c r="A774" s="459"/>
      <c r="B774" s="459"/>
      <c r="C774" s="459"/>
      <c r="D774" s="459"/>
      <c r="E774" s="459"/>
      <c r="F774" s="7"/>
      <c r="G774" s="7"/>
      <c r="H774" s="7"/>
      <c r="I774" s="7"/>
      <c r="J774" s="7"/>
      <c r="K774" s="7"/>
      <c r="L774" s="7"/>
      <c r="M774" s="7"/>
      <c r="N774" s="7"/>
      <c r="O774" s="7"/>
      <c r="P774" s="7"/>
      <c r="Q774" s="7"/>
      <c r="R774" s="7"/>
      <c r="S774" s="7"/>
      <c r="T774" s="7"/>
      <c r="U774" s="7"/>
      <c r="V774" s="7"/>
      <c r="W774" s="7"/>
      <c r="X774" s="7"/>
      <c r="Y774" s="7"/>
    </row>
    <row r="775" spans="1:25" x14ac:dyDescent="0.2">
      <c r="A775" s="3"/>
      <c r="B775" s="677"/>
      <c r="C775" s="677"/>
      <c r="D775" s="437"/>
      <c r="E775" s="437"/>
      <c r="F775" s="7"/>
      <c r="G775" s="7"/>
      <c r="H775" s="7"/>
      <c r="I775" s="7"/>
      <c r="J775" s="7"/>
      <c r="K775" s="7"/>
      <c r="L775" s="7"/>
      <c r="M775" s="7"/>
      <c r="N775" s="7"/>
      <c r="O775" s="7"/>
      <c r="P775" s="7"/>
      <c r="Q775" s="7"/>
      <c r="R775" s="7"/>
      <c r="S775" s="7"/>
      <c r="T775" s="7"/>
      <c r="U775" s="7"/>
      <c r="V775" s="7"/>
      <c r="W775" s="7"/>
      <c r="X775" s="7"/>
      <c r="Y775" s="7"/>
    </row>
    <row r="776" spans="1:25" x14ac:dyDescent="0.2">
      <c r="A776" s="3"/>
      <c r="B776" s="1139"/>
      <c r="C776" s="1139"/>
      <c r="D776" s="26"/>
      <c r="E776" s="460"/>
      <c r="F776" s="7"/>
      <c r="G776" s="7"/>
      <c r="H776" s="7"/>
      <c r="I776" s="7"/>
      <c r="J776" s="7"/>
      <c r="K776" s="7"/>
      <c r="L776" s="7"/>
      <c r="M776" s="7"/>
      <c r="N776" s="7"/>
      <c r="O776" s="7"/>
      <c r="P776" s="7"/>
      <c r="Q776" s="7"/>
      <c r="R776" s="7"/>
      <c r="S776" s="7"/>
      <c r="T776" s="7"/>
      <c r="U776" s="7"/>
      <c r="V776" s="7"/>
      <c r="W776" s="7"/>
      <c r="X776" s="7"/>
      <c r="Y776" s="7"/>
    </row>
    <row r="777" spans="1:25" x14ac:dyDescent="0.2">
      <c r="A777" s="3"/>
      <c r="B777" s="1139"/>
      <c r="C777" s="1139"/>
      <c r="D777" s="26"/>
      <c r="E777" s="460"/>
      <c r="F777" s="7"/>
      <c r="G777" s="7"/>
      <c r="H777" s="7"/>
      <c r="I777" s="7"/>
      <c r="J777" s="7"/>
      <c r="K777" s="7"/>
      <c r="L777" s="7"/>
      <c r="M777" s="7"/>
      <c r="N777" s="7"/>
      <c r="O777" s="7"/>
      <c r="P777" s="7"/>
      <c r="Q777" s="7"/>
      <c r="R777" s="7"/>
      <c r="S777" s="7"/>
      <c r="T777" s="7"/>
      <c r="U777" s="7"/>
      <c r="V777" s="7"/>
      <c r="W777" s="7"/>
      <c r="X777" s="7"/>
      <c r="Y777" s="7"/>
    </row>
    <row r="778" spans="1:25" x14ac:dyDescent="0.2">
      <c r="A778" s="3"/>
      <c r="B778" s="1139"/>
      <c r="C778" s="1139"/>
      <c r="D778" s="26"/>
      <c r="E778" s="460"/>
      <c r="F778" s="7"/>
      <c r="G778" s="7"/>
      <c r="H778" s="7"/>
      <c r="I778" s="7"/>
      <c r="J778" s="7"/>
      <c r="K778" s="7"/>
      <c r="L778" s="7"/>
      <c r="M778" s="7"/>
      <c r="N778" s="7"/>
      <c r="O778" s="7"/>
      <c r="P778" s="7"/>
      <c r="Q778" s="7"/>
      <c r="R778" s="7"/>
      <c r="S778" s="7"/>
      <c r="T778" s="7"/>
      <c r="U778" s="7"/>
      <c r="V778" s="7"/>
      <c r="W778" s="7"/>
      <c r="X778" s="7"/>
      <c r="Y778" s="7"/>
    </row>
    <row r="779" spans="1:25" x14ac:dyDescent="0.2">
      <c r="A779" s="3"/>
      <c r="B779" s="677"/>
      <c r="C779" s="677"/>
      <c r="D779" s="460"/>
      <c r="E779" s="460"/>
      <c r="F779" s="7"/>
      <c r="G779" s="7"/>
      <c r="H779" s="7"/>
      <c r="I779" s="7"/>
      <c r="J779" s="7"/>
      <c r="K779" s="7"/>
      <c r="L779" s="7"/>
      <c r="M779" s="7"/>
      <c r="N779" s="7"/>
      <c r="O779" s="7"/>
      <c r="P779" s="7"/>
      <c r="Q779" s="7"/>
      <c r="R779" s="7"/>
      <c r="S779" s="7"/>
      <c r="T779" s="7"/>
      <c r="U779" s="7"/>
      <c r="V779" s="7"/>
      <c r="W779" s="7"/>
      <c r="X779" s="7"/>
      <c r="Y779" s="7"/>
    </row>
    <row r="780" spans="1:25" x14ac:dyDescent="0.2">
      <c r="A780" s="3"/>
      <c r="B780" s="1139"/>
      <c r="C780" s="1139"/>
      <c r="D780" s="459"/>
      <c r="E780" s="459"/>
      <c r="F780" s="7"/>
      <c r="G780" s="7"/>
      <c r="H780" s="7"/>
      <c r="I780" s="7"/>
      <c r="J780" s="7"/>
      <c r="K780" s="7"/>
      <c r="L780" s="7"/>
      <c r="M780" s="7"/>
      <c r="N780" s="7"/>
      <c r="O780" s="7"/>
      <c r="P780" s="7"/>
      <c r="Q780" s="7"/>
      <c r="R780" s="7"/>
      <c r="S780" s="7"/>
      <c r="T780" s="7"/>
      <c r="U780" s="7"/>
      <c r="V780" s="7"/>
      <c r="W780" s="7"/>
      <c r="X780" s="7"/>
      <c r="Y780" s="7"/>
    </row>
    <row r="781" spans="1:25" x14ac:dyDescent="0.2">
      <c r="A781" s="459"/>
      <c r="B781" s="459"/>
      <c r="C781" s="459"/>
      <c r="D781" s="27"/>
      <c r="E781" s="27"/>
      <c r="F781" s="7"/>
      <c r="G781" s="7"/>
      <c r="H781" s="7"/>
      <c r="I781" s="7"/>
      <c r="J781" s="7"/>
      <c r="K781" s="7"/>
      <c r="L781" s="7"/>
      <c r="M781" s="7"/>
      <c r="N781" s="7"/>
      <c r="O781" s="7"/>
      <c r="P781" s="7"/>
      <c r="Q781" s="7"/>
      <c r="R781" s="7"/>
      <c r="S781" s="7"/>
      <c r="T781" s="7"/>
      <c r="U781" s="7"/>
      <c r="V781" s="7"/>
      <c r="W781" s="7"/>
      <c r="X781" s="7"/>
      <c r="Y781" s="7"/>
    </row>
    <row r="782" spans="1:25" x14ac:dyDescent="0.2">
      <c r="A782" s="1138"/>
      <c r="B782" s="1138"/>
      <c r="C782" s="1138"/>
      <c r="D782" s="26"/>
      <c r="E782" s="460"/>
      <c r="F782" s="7"/>
      <c r="G782" s="7"/>
      <c r="H782" s="7"/>
      <c r="I782" s="7"/>
      <c r="J782" s="7"/>
      <c r="K782" s="7"/>
      <c r="L782" s="7"/>
      <c r="M782" s="7"/>
      <c r="N782" s="7"/>
      <c r="O782" s="7"/>
      <c r="P782" s="7"/>
      <c r="Q782" s="7"/>
      <c r="R782" s="7"/>
      <c r="S782" s="7"/>
      <c r="T782" s="7"/>
      <c r="U782" s="7"/>
      <c r="V782" s="7"/>
      <c r="W782" s="7"/>
      <c r="X782" s="7"/>
      <c r="Y782" s="7"/>
    </row>
    <row r="783" spans="1:25" x14ac:dyDescent="0.2">
      <c r="A783" s="459"/>
      <c r="B783" s="459"/>
      <c r="C783" s="459"/>
      <c r="D783" s="459"/>
      <c r="E783" s="459"/>
      <c r="F783" s="7"/>
      <c r="G783" s="7"/>
      <c r="H783" s="7"/>
      <c r="I783" s="7"/>
      <c r="J783" s="7"/>
      <c r="K783" s="7"/>
      <c r="L783" s="7"/>
      <c r="M783" s="7"/>
      <c r="N783" s="7"/>
      <c r="O783" s="7"/>
      <c r="P783" s="7"/>
      <c r="Q783" s="7"/>
      <c r="R783" s="7"/>
      <c r="S783" s="7"/>
      <c r="T783" s="7"/>
      <c r="U783" s="7"/>
      <c r="V783" s="7"/>
      <c r="W783" s="7"/>
      <c r="X783" s="7"/>
      <c r="Y783" s="7"/>
    </row>
    <row r="784" spans="1:25" x14ac:dyDescent="0.2">
      <c r="A784" s="459"/>
      <c r="B784" s="1139"/>
      <c r="C784" s="1139"/>
      <c r="D784" s="459"/>
      <c r="E784" s="459"/>
      <c r="F784" s="7"/>
      <c r="G784" s="7"/>
      <c r="H784" s="7"/>
      <c r="I784" s="7"/>
      <c r="J784" s="7"/>
      <c r="K784" s="7"/>
      <c r="L784" s="7"/>
      <c r="M784" s="7"/>
      <c r="N784" s="7"/>
      <c r="O784" s="7"/>
      <c r="P784" s="7"/>
      <c r="Q784" s="7"/>
      <c r="R784" s="7"/>
      <c r="S784" s="7"/>
      <c r="T784" s="7"/>
      <c r="U784" s="7"/>
      <c r="V784" s="7"/>
      <c r="W784" s="7"/>
      <c r="X784" s="7"/>
      <c r="Y784" s="7"/>
    </row>
    <row r="785" spans="1:25" x14ac:dyDescent="0.2">
      <c r="A785" s="459"/>
      <c r="B785" s="459"/>
      <c r="C785" s="459"/>
      <c r="D785" s="459"/>
      <c r="E785" s="459"/>
      <c r="F785" s="7"/>
      <c r="G785" s="7"/>
      <c r="H785" s="7"/>
      <c r="I785" s="7"/>
      <c r="J785" s="7"/>
      <c r="K785" s="7"/>
      <c r="L785" s="7"/>
      <c r="M785" s="7"/>
      <c r="N785" s="7"/>
      <c r="O785" s="7"/>
      <c r="P785" s="7"/>
      <c r="Q785" s="7"/>
      <c r="R785" s="7"/>
      <c r="S785" s="7"/>
      <c r="T785" s="7"/>
      <c r="U785" s="7"/>
      <c r="V785" s="7"/>
      <c r="W785" s="7"/>
      <c r="X785" s="7"/>
      <c r="Y785" s="7"/>
    </row>
    <row r="786" spans="1:25" x14ac:dyDescent="0.2">
      <c r="A786" s="1138"/>
      <c r="B786" s="1138"/>
      <c r="C786" s="1138"/>
      <c r="D786" s="437"/>
      <c r="E786" s="460"/>
      <c r="F786" s="7"/>
      <c r="G786" s="7"/>
      <c r="H786" s="7"/>
      <c r="I786" s="7"/>
      <c r="J786" s="7"/>
      <c r="K786" s="7"/>
      <c r="L786" s="7"/>
      <c r="M786" s="7"/>
      <c r="N786" s="7"/>
      <c r="O786" s="7"/>
      <c r="P786" s="7"/>
      <c r="Q786" s="7"/>
      <c r="R786" s="7"/>
      <c r="S786" s="7"/>
      <c r="T786" s="7"/>
      <c r="U786" s="7"/>
      <c r="V786" s="7"/>
      <c r="W786" s="7"/>
      <c r="X786" s="7"/>
      <c r="Y786" s="7"/>
    </row>
    <row r="787" spans="1:25" x14ac:dyDescent="0.2">
      <c r="A787" s="459"/>
      <c r="B787" s="459"/>
      <c r="C787" s="459"/>
      <c r="D787" s="459"/>
      <c r="E787" s="459"/>
      <c r="F787" s="7"/>
      <c r="G787" s="7"/>
      <c r="H787" s="7"/>
      <c r="I787" s="7"/>
      <c r="J787" s="7"/>
      <c r="K787" s="7"/>
      <c r="L787" s="7"/>
      <c r="M787" s="7"/>
      <c r="N787" s="7"/>
      <c r="O787" s="7"/>
      <c r="P787" s="7"/>
      <c r="Q787" s="7"/>
      <c r="R787" s="7"/>
      <c r="S787" s="7"/>
      <c r="T787" s="7"/>
      <c r="U787" s="7"/>
      <c r="V787" s="7"/>
      <c r="W787" s="7"/>
      <c r="X787" s="7"/>
      <c r="Y787" s="7"/>
    </row>
    <row r="788" spans="1:25" x14ac:dyDescent="0.2">
      <c r="A788" s="1132"/>
      <c r="B788" s="1132"/>
      <c r="C788" s="1132"/>
      <c r="D788" s="437"/>
      <c r="E788" s="20"/>
      <c r="F788" s="7"/>
      <c r="G788" s="7"/>
      <c r="H788" s="7"/>
      <c r="I788" s="7"/>
      <c r="J788" s="7"/>
      <c r="K788" s="7"/>
      <c r="L788" s="7"/>
      <c r="M788" s="7"/>
      <c r="N788" s="7"/>
      <c r="O788" s="7"/>
      <c r="P788" s="7"/>
      <c r="Q788" s="7"/>
      <c r="R788" s="7"/>
      <c r="S788" s="7"/>
      <c r="T788" s="7"/>
      <c r="U788" s="7"/>
      <c r="V788" s="7"/>
      <c r="W788" s="7"/>
      <c r="X788" s="7"/>
      <c r="Y788" s="7"/>
    </row>
    <row r="789" spans="1:25" x14ac:dyDescent="0.2">
      <c r="A789" s="459"/>
      <c r="B789" s="459"/>
      <c r="C789" s="459"/>
      <c r="D789" s="459"/>
      <c r="E789" s="459"/>
      <c r="F789" s="7"/>
      <c r="G789" s="7"/>
      <c r="H789" s="7"/>
      <c r="I789" s="7"/>
      <c r="J789" s="7"/>
      <c r="K789" s="7"/>
      <c r="L789" s="7"/>
      <c r="M789" s="7"/>
      <c r="N789" s="7"/>
      <c r="O789" s="7"/>
      <c r="P789" s="7"/>
      <c r="Q789" s="7"/>
      <c r="R789" s="7"/>
      <c r="S789" s="7"/>
      <c r="T789" s="7"/>
      <c r="U789" s="7"/>
      <c r="V789" s="7"/>
      <c r="W789" s="7"/>
      <c r="X789" s="7"/>
      <c r="Y789" s="7"/>
    </row>
    <row r="790" spans="1:25" x14ac:dyDescent="0.2">
      <c r="A790" s="459"/>
      <c r="B790" s="459"/>
      <c r="C790" s="459"/>
      <c r="D790" s="459"/>
      <c r="E790" s="459"/>
      <c r="F790" s="7"/>
      <c r="G790" s="7"/>
      <c r="H790" s="7"/>
      <c r="I790" s="7"/>
      <c r="J790" s="7"/>
      <c r="K790" s="7"/>
      <c r="L790" s="7"/>
      <c r="M790" s="7"/>
      <c r="N790" s="7"/>
      <c r="O790" s="7"/>
      <c r="P790" s="7"/>
      <c r="Q790" s="7"/>
      <c r="R790" s="7"/>
      <c r="S790" s="7"/>
      <c r="T790" s="7"/>
      <c r="U790" s="7"/>
      <c r="V790" s="7"/>
      <c r="W790" s="7"/>
      <c r="X790" s="7"/>
      <c r="Y790" s="7"/>
    </row>
    <row r="791" spans="1:25" x14ac:dyDescent="0.2">
      <c r="A791" s="459"/>
      <c r="B791" s="459"/>
      <c r="C791" s="459"/>
      <c r="D791" s="459"/>
      <c r="E791" s="459"/>
      <c r="F791" s="7"/>
      <c r="G791" s="7"/>
      <c r="H791" s="7"/>
      <c r="I791" s="7"/>
      <c r="J791" s="7"/>
      <c r="K791" s="7"/>
      <c r="L791" s="7"/>
      <c r="M791" s="7"/>
      <c r="N791" s="7"/>
      <c r="O791" s="7"/>
      <c r="P791" s="7"/>
      <c r="Q791" s="7"/>
      <c r="R791" s="7"/>
      <c r="S791" s="7"/>
      <c r="T791" s="7"/>
      <c r="U791" s="7"/>
      <c r="V791" s="7"/>
      <c r="W791" s="7"/>
      <c r="X791" s="7"/>
      <c r="Y791" s="7"/>
    </row>
    <row r="792" spans="1:25" x14ac:dyDescent="0.2">
      <c r="A792" s="459"/>
      <c r="B792" s="459"/>
      <c r="C792" s="459"/>
      <c r="D792" s="459"/>
      <c r="E792" s="459"/>
      <c r="F792" s="7"/>
      <c r="G792" s="7"/>
      <c r="H792" s="7"/>
      <c r="I792" s="7"/>
      <c r="J792" s="7"/>
      <c r="K792" s="7"/>
      <c r="L792" s="7"/>
      <c r="M792" s="7"/>
      <c r="N792" s="7"/>
      <c r="O792" s="7"/>
      <c r="P792" s="7"/>
      <c r="Q792" s="7"/>
      <c r="R792" s="7"/>
      <c r="S792" s="7"/>
      <c r="T792" s="7"/>
      <c r="U792" s="7"/>
      <c r="V792" s="7"/>
      <c r="W792" s="7"/>
      <c r="X792" s="7"/>
      <c r="Y792" s="7"/>
    </row>
    <row r="793" spans="1:25" x14ac:dyDescent="0.2">
      <c r="A793" s="459"/>
      <c r="B793" s="459"/>
      <c r="C793" s="459"/>
      <c r="D793" s="459"/>
      <c r="E793" s="459"/>
      <c r="F793" s="7"/>
      <c r="G793" s="7"/>
      <c r="H793" s="7"/>
      <c r="I793" s="7"/>
      <c r="J793" s="7"/>
      <c r="K793" s="7"/>
      <c r="L793" s="7"/>
      <c r="M793" s="7"/>
      <c r="N793" s="7"/>
      <c r="O793" s="7"/>
      <c r="P793" s="7"/>
      <c r="Q793" s="7"/>
      <c r="R793" s="7"/>
      <c r="S793" s="7"/>
      <c r="T793" s="7"/>
      <c r="U793" s="7"/>
      <c r="V793" s="7"/>
      <c r="W793" s="7"/>
      <c r="X793" s="7"/>
      <c r="Y793" s="7"/>
    </row>
    <row r="794" spans="1:25" x14ac:dyDescent="0.2">
      <c r="A794" s="459"/>
      <c r="B794" s="459"/>
      <c r="C794" s="459"/>
      <c r="D794" s="459"/>
      <c r="E794" s="459"/>
      <c r="F794" s="7"/>
      <c r="G794" s="7"/>
      <c r="H794" s="7"/>
      <c r="I794" s="7"/>
      <c r="J794" s="7"/>
      <c r="K794" s="7"/>
      <c r="L794" s="7"/>
      <c r="M794" s="7"/>
      <c r="N794" s="7"/>
      <c r="O794" s="7"/>
      <c r="P794" s="7"/>
      <c r="Q794" s="7"/>
      <c r="R794" s="7"/>
      <c r="S794" s="7"/>
      <c r="T794" s="7"/>
      <c r="U794" s="7"/>
      <c r="V794" s="7"/>
      <c r="W794" s="7"/>
      <c r="X794" s="7"/>
      <c r="Y794" s="7"/>
    </row>
    <row r="795" spans="1:25" x14ac:dyDescent="0.2">
      <c r="A795" s="7"/>
      <c r="B795" s="7"/>
      <c r="C795" s="7"/>
      <c r="D795" s="7"/>
      <c r="E795" s="7"/>
      <c r="F795" s="7"/>
      <c r="G795" s="7"/>
      <c r="H795" s="7"/>
      <c r="I795" s="7"/>
      <c r="J795" s="7"/>
      <c r="K795" s="7"/>
      <c r="L795" s="7"/>
      <c r="M795" s="7"/>
      <c r="N795" s="7"/>
      <c r="O795" s="7"/>
      <c r="P795" s="7"/>
      <c r="Q795" s="7"/>
      <c r="R795" s="7"/>
      <c r="S795" s="7"/>
      <c r="T795" s="7"/>
      <c r="U795" s="7"/>
      <c r="V795" s="7"/>
      <c r="W795" s="7"/>
      <c r="X795" s="7"/>
      <c r="Y795" s="7"/>
    </row>
    <row r="796" spans="1:25" x14ac:dyDescent="0.2">
      <c r="A796" s="7"/>
      <c r="B796" s="7"/>
      <c r="C796" s="7"/>
      <c r="D796" s="7"/>
      <c r="E796" s="7"/>
      <c r="F796" s="7"/>
      <c r="G796" s="7"/>
      <c r="H796" s="7"/>
      <c r="I796" s="7"/>
      <c r="J796" s="7"/>
      <c r="K796" s="7"/>
      <c r="L796" s="7"/>
      <c r="M796" s="7"/>
      <c r="N796" s="7"/>
      <c r="O796" s="7"/>
      <c r="P796" s="7"/>
      <c r="Q796" s="7"/>
      <c r="R796" s="7"/>
      <c r="S796" s="7"/>
      <c r="T796" s="7"/>
      <c r="U796" s="7"/>
      <c r="V796" s="7"/>
      <c r="W796" s="7"/>
      <c r="X796" s="7"/>
      <c r="Y796" s="7"/>
    </row>
    <row r="797" spans="1:25" x14ac:dyDescent="0.2">
      <c r="A797" s="7"/>
      <c r="B797" s="7"/>
      <c r="C797" s="7"/>
      <c r="D797" s="7"/>
      <c r="E797" s="7"/>
      <c r="F797" s="7"/>
      <c r="G797" s="7"/>
      <c r="H797" s="7"/>
      <c r="I797" s="7"/>
      <c r="J797" s="7"/>
      <c r="K797" s="7"/>
      <c r="L797" s="7"/>
      <c r="M797" s="7"/>
      <c r="N797" s="7"/>
      <c r="O797" s="7"/>
      <c r="P797" s="7"/>
      <c r="Q797" s="7"/>
      <c r="R797" s="7"/>
      <c r="S797" s="7"/>
      <c r="T797" s="7"/>
      <c r="U797" s="7"/>
      <c r="V797" s="7"/>
      <c r="W797" s="7"/>
      <c r="X797" s="7"/>
      <c r="Y797" s="7"/>
    </row>
    <row r="798" spans="1:25" x14ac:dyDescent="0.2">
      <c r="A798" s="7"/>
      <c r="B798" s="7"/>
      <c r="C798" s="7"/>
      <c r="D798" s="7"/>
      <c r="E798" s="7"/>
      <c r="F798" s="7"/>
      <c r="G798" s="7"/>
      <c r="H798" s="7"/>
      <c r="I798" s="7"/>
      <c r="J798" s="7"/>
      <c r="K798" s="7"/>
      <c r="L798" s="7"/>
      <c r="M798" s="7"/>
      <c r="N798" s="7"/>
      <c r="O798" s="7"/>
      <c r="P798" s="7"/>
      <c r="Q798" s="7"/>
      <c r="R798" s="7"/>
      <c r="S798" s="7"/>
      <c r="T798" s="7"/>
      <c r="U798" s="7"/>
      <c r="V798" s="7"/>
      <c r="W798" s="7"/>
      <c r="X798" s="7"/>
      <c r="Y798" s="7"/>
    </row>
    <row r="799" spans="1:25" x14ac:dyDescent="0.2">
      <c r="A799" s="7"/>
      <c r="B799" s="7"/>
      <c r="C799" s="7"/>
      <c r="D799" s="7"/>
      <c r="E799" s="7"/>
      <c r="F799" s="7"/>
      <c r="G799" s="7"/>
      <c r="H799" s="7"/>
      <c r="I799" s="7"/>
      <c r="J799" s="7"/>
      <c r="K799" s="7"/>
      <c r="L799" s="7"/>
      <c r="M799" s="7"/>
      <c r="N799" s="7"/>
      <c r="O799" s="7"/>
      <c r="P799" s="7"/>
      <c r="Q799" s="7"/>
      <c r="R799" s="7"/>
      <c r="S799" s="7"/>
      <c r="T799" s="7"/>
      <c r="U799" s="7"/>
      <c r="V799" s="7"/>
      <c r="W799" s="7"/>
      <c r="X799" s="7"/>
      <c r="Y799" s="7"/>
    </row>
    <row r="800" spans="1:25" x14ac:dyDescent="0.2">
      <c r="A800" s="1137"/>
      <c r="B800" s="1137"/>
      <c r="C800" s="1137"/>
      <c r="D800" s="1137"/>
      <c r="E800" s="459"/>
      <c r="F800" s="7"/>
      <c r="G800" s="7"/>
      <c r="H800" s="7"/>
      <c r="I800" s="7"/>
      <c r="J800" s="7"/>
      <c r="K800" s="7"/>
      <c r="L800" s="7"/>
      <c r="M800" s="7"/>
      <c r="N800" s="7"/>
      <c r="O800" s="7"/>
      <c r="P800" s="7"/>
      <c r="Q800" s="7"/>
      <c r="R800" s="7"/>
      <c r="S800" s="7"/>
      <c r="T800" s="7"/>
      <c r="U800" s="7"/>
      <c r="V800" s="7"/>
      <c r="W800" s="7"/>
      <c r="X800" s="7"/>
      <c r="Y800" s="7"/>
    </row>
    <row r="801" spans="1:25" x14ac:dyDescent="0.2">
      <c r="A801" s="459"/>
      <c r="B801" s="459"/>
      <c r="C801" s="459"/>
      <c r="D801" s="459"/>
      <c r="E801" s="459"/>
      <c r="F801" s="7"/>
      <c r="G801" s="7"/>
      <c r="H801" s="7"/>
      <c r="I801" s="7"/>
      <c r="J801" s="7"/>
      <c r="K801" s="7"/>
      <c r="L801" s="7"/>
      <c r="M801" s="7"/>
      <c r="N801" s="7"/>
      <c r="O801" s="7"/>
      <c r="P801" s="7"/>
      <c r="Q801" s="7"/>
      <c r="R801" s="7"/>
      <c r="S801" s="7"/>
      <c r="T801" s="7"/>
      <c r="U801" s="7"/>
      <c r="V801" s="7"/>
      <c r="W801" s="7"/>
      <c r="X801" s="7"/>
      <c r="Y801" s="7"/>
    </row>
    <row r="802" spans="1:25" x14ac:dyDescent="0.2">
      <c r="A802" s="459"/>
      <c r="B802" s="459"/>
      <c r="C802" s="459"/>
      <c r="D802" s="459"/>
      <c r="E802" s="459"/>
      <c r="F802" s="7"/>
      <c r="G802" s="7"/>
      <c r="H802" s="7"/>
      <c r="I802" s="7"/>
      <c r="J802" s="7"/>
      <c r="K802" s="7"/>
      <c r="L802" s="7"/>
      <c r="M802" s="7"/>
      <c r="N802" s="7"/>
      <c r="O802" s="7"/>
      <c r="P802" s="7"/>
      <c r="Q802" s="7"/>
      <c r="R802" s="7"/>
      <c r="S802" s="7"/>
      <c r="T802" s="7"/>
      <c r="U802" s="7"/>
      <c r="V802" s="7"/>
      <c r="W802" s="7"/>
      <c r="X802" s="7"/>
      <c r="Y802" s="7"/>
    </row>
    <row r="803" spans="1:25" x14ac:dyDescent="0.2">
      <c r="A803" s="459"/>
      <c r="B803" s="459"/>
      <c r="C803" s="459"/>
      <c r="D803" s="459"/>
      <c r="E803" s="459"/>
      <c r="F803" s="7"/>
      <c r="G803" s="7"/>
      <c r="H803" s="7"/>
      <c r="I803" s="7"/>
      <c r="J803" s="7"/>
      <c r="K803" s="7"/>
      <c r="L803" s="7"/>
      <c r="M803" s="7"/>
      <c r="N803" s="7"/>
      <c r="O803" s="7"/>
      <c r="P803" s="7"/>
      <c r="Q803" s="7"/>
      <c r="R803" s="7"/>
      <c r="S803" s="7"/>
      <c r="T803" s="7"/>
      <c r="U803" s="7"/>
      <c r="V803" s="7"/>
      <c r="W803" s="7"/>
      <c r="X803" s="7"/>
      <c r="Y803" s="7"/>
    </row>
    <row r="804" spans="1:25" x14ac:dyDescent="0.2">
      <c r="A804" s="459"/>
      <c r="B804" s="459"/>
      <c r="C804" s="459"/>
      <c r="D804" s="459"/>
      <c r="E804" s="459"/>
      <c r="F804" s="7"/>
      <c r="G804" s="7"/>
      <c r="H804" s="7"/>
      <c r="I804" s="7"/>
      <c r="J804" s="7"/>
      <c r="K804" s="7"/>
      <c r="L804" s="7"/>
      <c r="M804" s="7"/>
      <c r="N804" s="7"/>
      <c r="O804" s="7"/>
      <c r="P804" s="7"/>
      <c r="Q804" s="7"/>
      <c r="R804" s="7"/>
      <c r="S804" s="7"/>
      <c r="T804" s="7"/>
      <c r="U804" s="7"/>
      <c r="V804" s="7"/>
      <c r="W804" s="7"/>
      <c r="X804" s="7"/>
      <c r="Y804" s="7"/>
    </row>
    <row r="805" spans="1:25" x14ac:dyDescent="0.2">
      <c r="A805" s="1141"/>
      <c r="B805" s="1141"/>
      <c r="C805" s="459"/>
      <c r="D805" s="459"/>
      <c r="E805" s="459"/>
      <c r="F805" s="7"/>
      <c r="G805" s="7"/>
      <c r="H805" s="7"/>
      <c r="I805" s="7"/>
      <c r="J805" s="7"/>
      <c r="K805" s="7"/>
      <c r="L805" s="7"/>
      <c r="M805" s="7"/>
      <c r="N805" s="7"/>
      <c r="O805" s="7"/>
      <c r="P805" s="7"/>
      <c r="Q805" s="7"/>
      <c r="R805" s="7"/>
      <c r="S805" s="7"/>
      <c r="T805" s="7"/>
      <c r="U805" s="7"/>
      <c r="V805" s="7"/>
      <c r="W805" s="7"/>
      <c r="X805" s="7"/>
      <c r="Y805" s="7"/>
    </row>
    <row r="806" spans="1:25" x14ac:dyDescent="0.2">
      <c r="A806" s="459"/>
      <c r="B806" s="458"/>
      <c r="C806" s="459"/>
      <c r="D806" s="459"/>
      <c r="E806" s="459"/>
      <c r="F806" s="7"/>
      <c r="G806" s="7"/>
      <c r="H806" s="7"/>
      <c r="I806" s="7"/>
      <c r="J806" s="7"/>
      <c r="K806" s="7"/>
      <c r="L806" s="7"/>
      <c r="M806" s="7"/>
      <c r="N806" s="7"/>
      <c r="O806" s="7"/>
      <c r="P806" s="7"/>
      <c r="Q806" s="7"/>
      <c r="R806" s="7"/>
      <c r="S806" s="7"/>
      <c r="T806" s="7"/>
      <c r="U806" s="7"/>
      <c r="V806" s="7"/>
      <c r="W806" s="7"/>
      <c r="X806" s="7"/>
      <c r="Y806" s="7"/>
    </row>
    <row r="807" spans="1:25" x14ac:dyDescent="0.2">
      <c r="A807" s="459"/>
      <c r="B807" s="461"/>
      <c r="C807" s="438"/>
      <c r="D807" s="438"/>
      <c r="E807" s="459"/>
      <c r="F807" s="7"/>
      <c r="G807" s="7"/>
      <c r="H807" s="7"/>
      <c r="I807" s="7"/>
      <c r="J807" s="7"/>
      <c r="K807" s="7"/>
      <c r="L807" s="7"/>
      <c r="M807" s="7"/>
      <c r="N807" s="7"/>
      <c r="O807" s="7"/>
      <c r="P807" s="7"/>
      <c r="Q807" s="7"/>
      <c r="R807" s="7"/>
      <c r="S807" s="7"/>
      <c r="T807" s="7"/>
      <c r="U807" s="7"/>
      <c r="V807" s="7"/>
      <c r="W807" s="7"/>
      <c r="X807" s="7"/>
      <c r="Y807" s="7"/>
    </row>
    <row r="808" spans="1:25" x14ac:dyDescent="0.2">
      <c r="A808" s="459"/>
      <c r="B808" s="438"/>
      <c r="C808" s="438"/>
      <c r="D808" s="438"/>
      <c r="E808" s="459"/>
      <c r="F808" s="7"/>
      <c r="G808" s="7"/>
      <c r="H808" s="7"/>
      <c r="I808" s="7"/>
      <c r="J808" s="7"/>
      <c r="K808" s="7"/>
      <c r="L808" s="7"/>
      <c r="M808" s="7"/>
      <c r="N808" s="7"/>
      <c r="O808" s="7"/>
      <c r="P808" s="7"/>
      <c r="Q808" s="7"/>
      <c r="R808" s="7"/>
      <c r="S808" s="7"/>
      <c r="T808" s="7"/>
      <c r="U808" s="7"/>
      <c r="V808" s="7"/>
      <c r="W808" s="7"/>
      <c r="X808" s="7"/>
      <c r="Y808" s="7"/>
    </row>
    <row r="809" spans="1:25" x14ac:dyDescent="0.2">
      <c r="A809" s="1132"/>
      <c r="B809" s="1142"/>
      <c r="C809" s="1142"/>
      <c r="D809" s="1142"/>
      <c r="E809" s="459"/>
      <c r="F809" s="7"/>
      <c r="G809" s="7"/>
      <c r="H809" s="7"/>
      <c r="I809" s="7"/>
      <c r="J809" s="7"/>
      <c r="K809" s="7"/>
      <c r="L809" s="7"/>
      <c r="M809" s="7"/>
      <c r="N809" s="7"/>
      <c r="O809" s="7"/>
      <c r="P809" s="7"/>
      <c r="Q809" s="7"/>
      <c r="R809" s="7"/>
      <c r="S809" s="7"/>
      <c r="T809" s="7"/>
      <c r="U809" s="7"/>
      <c r="V809" s="7"/>
      <c r="W809" s="7"/>
      <c r="X809" s="7"/>
      <c r="Y809" s="7"/>
    </row>
    <row r="810" spans="1:25" x14ac:dyDescent="0.2">
      <c r="A810" s="1132"/>
      <c r="B810" s="1132"/>
      <c r="C810" s="1132"/>
      <c r="D810" s="1132"/>
      <c r="E810" s="459"/>
      <c r="F810" s="7"/>
      <c r="G810" s="7"/>
      <c r="H810" s="7"/>
      <c r="I810" s="7"/>
      <c r="J810" s="7"/>
      <c r="K810" s="7"/>
      <c r="L810" s="7"/>
      <c r="M810" s="7"/>
      <c r="N810" s="7"/>
      <c r="O810" s="7"/>
      <c r="P810" s="7"/>
      <c r="Q810" s="7"/>
      <c r="R810" s="7"/>
      <c r="S810" s="7"/>
      <c r="T810" s="7"/>
      <c r="U810" s="7"/>
      <c r="V810" s="7"/>
      <c r="W810" s="7"/>
      <c r="X810" s="7"/>
      <c r="Y810" s="7"/>
    </row>
    <row r="811" spans="1:25" x14ac:dyDescent="0.2">
      <c r="A811" s="18"/>
      <c r="B811" s="437"/>
      <c r="C811" s="460"/>
      <c r="D811" s="460"/>
      <c r="E811" s="459"/>
      <c r="F811" s="7"/>
      <c r="G811" s="7"/>
      <c r="H811" s="7"/>
      <c r="I811" s="7"/>
      <c r="J811" s="7"/>
      <c r="K811" s="7"/>
      <c r="L811" s="7"/>
      <c r="M811" s="7"/>
      <c r="N811" s="7"/>
      <c r="O811" s="7"/>
      <c r="P811" s="7"/>
      <c r="Q811" s="7"/>
      <c r="R811" s="7"/>
      <c r="S811" s="7"/>
      <c r="T811" s="7"/>
      <c r="U811" s="7"/>
      <c r="V811" s="7"/>
      <c r="W811" s="7"/>
      <c r="X811" s="7"/>
      <c r="Y811" s="7"/>
    </row>
    <row r="812" spans="1:25" x14ac:dyDescent="0.2">
      <c r="A812" s="459"/>
      <c r="B812" s="437"/>
      <c r="C812" s="460"/>
      <c r="D812" s="460"/>
      <c r="E812" s="459"/>
      <c r="F812" s="7"/>
      <c r="G812" s="7"/>
      <c r="H812" s="7"/>
      <c r="I812" s="7"/>
      <c r="J812" s="7"/>
      <c r="K812" s="7"/>
      <c r="L812" s="7"/>
      <c r="M812" s="7"/>
      <c r="N812" s="7"/>
      <c r="O812" s="7"/>
      <c r="P812" s="7"/>
      <c r="Q812" s="7"/>
      <c r="R812" s="7"/>
      <c r="S812" s="7"/>
      <c r="T812" s="7"/>
      <c r="U812" s="7"/>
      <c r="V812" s="7"/>
      <c r="W812" s="7"/>
      <c r="X812" s="7"/>
      <c r="Y812" s="7"/>
    </row>
    <row r="813" spans="1:25" x14ac:dyDescent="0.2">
      <c r="A813" s="18"/>
      <c r="B813" s="437"/>
      <c r="C813" s="460"/>
      <c r="D813" s="460"/>
      <c r="E813" s="459"/>
      <c r="F813" s="7"/>
      <c r="G813" s="7"/>
      <c r="H813" s="7"/>
      <c r="I813" s="7"/>
      <c r="J813" s="7"/>
      <c r="K813" s="7"/>
      <c r="L813" s="7"/>
      <c r="M813" s="7"/>
      <c r="N813" s="7"/>
      <c r="O813" s="7"/>
      <c r="P813" s="7"/>
      <c r="Q813" s="7"/>
      <c r="R813" s="7"/>
      <c r="S813" s="7"/>
      <c r="T813" s="7"/>
      <c r="U813" s="7"/>
      <c r="V813" s="7"/>
      <c r="W813" s="7"/>
      <c r="X813" s="7"/>
      <c r="Y813" s="7"/>
    </row>
    <row r="814" spans="1:25" x14ac:dyDescent="0.2">
      <c r="A814" s="18"/>
      <c r="B814" s="437"/>
      <c r="C814" s="460"/>
      <c r="D814" s="460"/>
      <c r="E814" s="459"/>
      <c r="F814" s="7"/>
      <c r="G814" s="7"/>
      <c r="H814" s="7"/>
      <c r="I814" s="7"/>
      <c r="J814" s="7"/>
      <c r="K814" s="7"/>
      <c r="L814" s="7"/>
      <c r="M814" s="7"/>
      <c r="N814" s="7"/>
      <c r="O814" s="7"/>
      <c r="P814" s="7"/>
      <c r="Q814" s="7"/>
      <c r="R814" s="7"/>
      <c r="S814" s="7"/>
      <c r="T814" s="7"/>
      <c r="U814" s="7"/>
      <c r="V814" s="7"/>
      <c r="W814" s="7"/>
      <c r="X814" s="7"/>
      <c r="Y814" s="7"/>
    </row>
    <row r="815" spans="1:25" x14ac:dyDescent="0.2">
      <c r="A815" s="459"/>
      <c r="B815" s="437"/>
      <c r="C815" s="460"/>
      <c r="D815" s="460"/>
      <c r="E815" s="459"/>
      <c r="F815" s="7"/>
      <c r="G815" s="7"/>
      <c r="H815" s="7"/>
      <c r="I815" s="7"/>
      <c r="J815" s="7"/>
      <c r="K815" s="7"/>
      <c r="L815" s="7"/>
      <c r="M815" s="7"/>
      <c r="N815" s="7"/>
      <c r="O815" s="7"/>
      <c r="P815" s="7"/>
      <c r="Q815" s="7"/>
      <c r="R815" s="7"/>
      <c r="S815" s="7"/>
      <c r="T815" s="7"/>
      <c r="U815" s="7"/>
      <c r="V815" s="7"/>
      <c r="W815" s="7"/>
      <c r="X815" s="7"/>
      <c r="Y815" s="7"/>
    </row>
    <row r="816" spans="1:25" x14ac:dyDescent="0.2">
      <c r="A816" s="459"/>
      <c r="B816" s="437"/>
      <c r="C816" s="460"/>
      <c r="D816" s="460"/>
      <c r="E816" s="459"/>
      <c r="F816" s="7"/>
      <c r="G816" s="7"/>
      <c r="H816" s="7"/>
      <c r="I816" s="7"/>
      <c r="J816" s="7"/>
      <c r="K816" s="7"/>
      <c r="L816" s="7"/>
      <c r="M816" s="7"/>
      <c r="N816" s="7"/>
      <c r="O816" s="7"/>
      <c r="P816" s="7"/>
      <c r="Q816" s="7"/>
      <c r="R816" s="7"/>
      <c r="S816" s="7"/>
      <c r="T816" s="7"/>
      <c r="U816" s="7"/>
      <c r="V816" s="7"/>
      <c r="W816" s="7"/>
      <c r="X816" s="7"/>
      <c r="Y816" s="7"/>
    </row>
    <row r="817" spans="1:25" x14ac:dyDescent="0.2">
      <c r="A817" s="459"/>
      <c r="B817" s="456"/>
      <c r="C817" s="456"/>
      <c r="D817" s="460"/>
      <c r="E817" s="459"/>
      <c r="F817" s="7"/>
      <c r="G817" s="7"/>
      <c r="H817" s="7"/>
      <c r="I817" s="7"/>
      <c r="J817" s="7"/>
      <c r="K817" s="7"/>
      <c r="L817" s="7"/>
      <c r="M817" s="7"/>
      <c r="N817" s="7"/>
      <c r="O817" s="7"/>
      <c r="P817" s="7"/>
      <c r="Q817" s="7"/>
      <c r="R817" s="7"/>
      <c r="S817" s="7"/>
      <c r="T817" s="7"/>
      <c r="U817" s="7"/>
      <c r="V817" s="7"/>
      <c r="W817" s="7"/>
      <c r="X817" s="7"/>
      <c r="Y817" s="7"/>
    </row>
    <row r="818" spans="1:25" x14ac:dyDescent="0.2">
      <c r="A818" s="1132"/>
      <c r="B818" s="1132"/>
      <c r="C818" s="1132"/>
      <c r="D818" s="20"/>
      <c r="E818" s="459"/>
      <c r="F818" s="7"/>
      <c r="G818" s="7"/>
      <c r="H818" s="7"/>
      <c r="I818" s="7"/>
      <c r="J818" s="7"/>
      <c r="K818" s="7"/>
      <c r="L818" s="7"/>
      <c r="M818" s="7"/>
      <c r="N818" s="7"/>
      <c r="O818" s="7"/>
      <c r="P818" s="7"/>
      <c r="Q818" s="7"/>
      <c r="R818" s="7"/>
      <c r="S818" s="7"/>
      <c r="T818" s="7"/>
      <c r="U818" s="7"/>
      <c r="V818" s="7"/>
      <c r="W818" s="7"/>
      <c r="X818" s="7"/>
      <c r="Y818" s="7"/>
    </row>
    <row r="819" spans="1:25" x14ac:dyDescent="0.2">
      <c r="A819" s="1133"/>
      <c r="B819" s="1133"/>
      <c r="C819" s="1133"/>
      <c r="D819" s="1133"/>
      <c r="E819" s="459"/>
      <c r="F819" s="7"/>
      <c r="G819" s="7"/>
      <c r="H819" s="7"/>
      <c r="I819" s="7"/>
      <c r="J819" s="7"/>
      <c r="K819" s="7"/>
      <c r="L819" s="7"/>
      <c r="M819" s="7"/>
      <c r="N819" s="7"/>
      <c r="O819" s="7"/>
      <c r="P819" s="7"/>
      <c r="Q819" s="7"/>
      <c r="R819" s="7"/>
      <c r="S819" s="7"/>
      <c r="T819" s="7"/>
      <c r="U819" s="7"/>
      <c r="V819" s="7"/>
      <c r="W819" s="7"/>
      <c r="X819" s="7"/>
      <c r="Y819" s="7"/>
    </row>
    <row r="820" spans="1:25" x14ac:dyDescent="0.2">
      <c r="A820" s="456"/>
      <c r="B820" s="457"/>
      <c r="C820" s="457"/>
      <c r="D820" s="20"/>
      <c r="E820" s="459"/>
      <c r="F820" s="7"/>
      <c r="G820" s="7"/>
      <c r="H820" s="7"/>
      <c r="I820" s="7"/>
      <c r="J820" s="7"/>
      <c r="K820" s="7"/>
      <c r="L820" s="7"/>
      <c r="M820" s="7"/>
      <c r="N820" s="7"/>
      <c r="O820" s="7"/>
      <c r="P820" s="7"/>
      <c r="Q820" s="7"/>
      <c r="R820" s="7"/>
      <c r="S820" s="7"/>
      <c r="T820" s="7"/>
      <c r="U820" s="7"/>
      <c r="V820" s="7"/>
      <c r="W820" s="7"/>
      <c r="X820" s="7"/>
      <c r="Y820" s="7"/>
    </row>
    <row r="821" spans="1:25" x14ac:dyDescent="0.2">
      <c r="A821" s="459"/>
      <c r="B821" s="459"/>
      <c r="C821" s="459"/>
      <c r="D821" s="459"/>
      <c r="E821" s="459"/>
      <c r="F821" s="7"/>
      <c r="G821" s="7"/>
      <c r="H821" s="7"/>
      <c r="I821" s="7"/>
      <c r="J821" s="7"/>
      <c r="K821" s="7"/>
      <c r="L821" s="7"/>
      <c r="M821" s="7"/>
      <c r="N821" s="7"/>
      <c r="O821" s="7"/>
      <c r="P821" s="7"/>
      <c r="Q821" s="7"/>
      <c r="R821" s="7"/>
      <c r="S821" s="7"/>
      <c r="T821" s="7"/>
      <c r="U821" s="7"/>
      <c r="V821" s="7"/>
      <c r="W821" s="7"/>
      <c r="X821" s="7"/>
      <c r="Y821" s="7"/>
    </row>
    <row r="822" spans="1:25" x14ac:dyDescent="0.2">
      <c r="A822" s="459"/>
      <c r="B822" s="459"/>
      <c r="C822" s="459"/>
      <c r="D822" s="459"/>
      <c r="E822" s="459"/>
      <c r="F822" s="7"/>
      <c r="G822" s="7"/>
      <c r="H822" s="7"/>
      <c r="I822" s="7"/>
      <c r="J822" s="7"/>
      <c r="K822" s="7"/>
      <c r="L822" s="7"/>
      <c r="M822" s="7"/>
      <c r="N822" s="7"/>
      <c r="O822" s="7"/>
      <c r="P822" s="7"/>
      <c r="Q822" s="7"/>
      <c r="R822" s="7"/>
      <c r="S822" s="7"/>
      <c r="T822" s="7"/>
      <c r="U822" s="7"/>
      <c r="V822" s="7"/>
      <c r="W822" s="7"/>
      <c r="X822" s="7"/>
      <c r="Y822" s="7"/>
    </row>
    <row r="823" spans="1:25" x14ac:dyDescent="0.2">
      <c r="A823" s="456"/>
      <c r="B823" s="458"/>
      <c r="C823" s="458"/>
      <c r="D823" s="458"/>
      <c r="E823" s="459"/>
      <c r="F823" s="7"/>
      <c r="G823" s="7"/>
      <c r="H823" s="7"/>
      <c r="I823" s="7"/>
      <c r="J823" s="7"/>
      <c r="K823" s="7"/>
      <c r="L823" s="7"/>
      <c r="M823" s="7"/>
      <c r="N823" s="7"/>
      <c r="O823" s="7"/>
      <c r="P823" s="7"/>
      <c r="Q823" s="7"/>
      <c r="R823" s="7"/>
      <c r="S823" s="7"/>
      <c r="T823" s="7"/>
      <c r="U823" s="7"/>
      <c r="V823" s="7"/>
      <c r="W823" s="7"/>
      <c r="X823" s="7"/>
      <c r="Y823" s="7"/>
    </row>
    <row r="824" spans="1:25" x14ac:dyDescent="0.2">
      <c r="A824" s="1134"/>
      <c r="B824" s="1135"/>
      <c r="C824" s="1136"/>
      <c r="D824" s="1136"/>
      <c r="E824" s="22"/>
      <c r="F824" s="7"/>
      <c r="G824" s="7"/>
      <c r="H824" s="7"/>
      <c r="I824" s="7"/>
      <c r="J824" s="7"/>
      <c r="K824" s="7"/>
      <c r="L824" s="7"/>
      <c r="M824" s="7"/>
      <c r="N824" s="7"/>
      <c r="O824" s="7"/>
      <c r="P824" s="7"/>
      <c r="Q824" s="7"/>
      <c r="R824" s="7"/>
      <c r="S824" s="7"/>
      <c r="T824" s="7"/>
      <c r="U824" s="7"/>
      <c r="V824" s="7"/>
      <c r="W824" s="7"/>
      <c r="X824" s="7"/>
      <c r="Y824" s="7"/>
    </row>
    <row r="825" spans="1:25" x14ac:dyDescent="0.2">
      <c r="A825" s="1134"/>
      <c r="B825" s="1134"/>
      <c r="C825" s="1134"/>
      <c r="D825" s="1134"/>
      <c r="E825" s="22"/>
      <c r="F825" s="7"/>
      <c r="G825" s="7"/>
      <c r="H825" s="7"/>
      <c r="I825" s="7"/>
      <c r="J825" s="7"/>
      <c r="K825" s="7"/>
      <c r="L825" s="7"/>
      <c r="M825" s="7"/>
      <c r="N825" s="7"/>
      <c r="O825" s="7"/>
      <c r="P825" s="7"/>
      <c r="Q825" s="7"/>
      <c r="R825" s="7"/>
      <c r="S825" s="7"/>
      <c r="T825" s="7"/>
      <c r="U825" s="7"/>
      <c r="V825" s="7"/>
      <c r="W825" s="7"/>
      <c r="X825" s="7"/>
      <c r="Y825" s="7"/>
    </row>
    <row r="826" spans="1:25" x14ac:dyDescent="0.2">
      <c r="A826" s="1132"/>
      <c r="B826" s="1132"/>
      <c r="C826" s="1132"/>
      <c r="D826" s="20"/>
      <c r="E826" s="459"/>
      <c r="F826" s="7"/>
      <c r="G826" s="7"/>
      <c r="H826" s="7"/>
      <c r="I826" s="7"/>
      <c r="J826" s="7"/>
      <c r="K826" s="7"/>
      <c r="L826" s="7"/>
      <c r="M826" s="7"/>
      <c r="N826" s="7"/>
      <c r="O826" s="7"/>
      <c r="P826" s="7"/>
      <c r="Q826" s="7"/>
      <c r="R826" s="7"/>
      <c r="S826" s="7"/>
      <c r="T826" s="7"/>
      <c r="U826" s="7"/>
      <c r="V826" s="7"/>
      <c r="W826" s="7"/>
      <c r="X826" s="7"/>
      <c r="Y826" s="7"/>
    </row>
    <row r="827" spans="1:25" x14ac:dyDescent="0.2">
      <c r="A827" s="459"/>
      <c r="B827" s="459"/>
      <c r="C827" s="459"/>
      <c r="D827" s="459"/>
      <c r="E827" s="459"/>
      <c r="F827" s="7"/>
      <c r="G827" s="7"/>
      <c r="H827" s="7"/>
      <c r="I827" s="7"/>
      <c r="J827" s="7"/>
      <c r="K827" s="7"/>
      <c r="L827" s="7"/>
      <c r="M827" s="7"/>
      <c r="N827" s="7"/>
      <c r="O827" s="7"/>
      <c r="P827" s="7"/>
      <c r="Q827" s="7"/>
      <c r="R827" s="7"/>
      <c r="S827" s="7"/>
      <c r="T827" s="7"/>
      <c r="U827" s="7"/>
      <c r="V827" s="7"/>
      <c r="W827" s="7"/>
      <c r="X827" s="7"/>
      <c r="Y827" s="7"/>
    </row>
    <row r="828" spans="1:25" x14ac:dyDescent="0.2">
      <c r="A828" s="1132"/>
      <c r="B828" s="1132"/>
      <c r="C828" s="1137"/>
      <c r="D828" s="1137"/>
      <c r="E828" s="459"/>
      <c r="F828" s="7"/>
      <c r="G828" s="7"/>
      <c r="H828" s="7"/>
      <c r="I828" s="7"/>
      <c r="J828" s="7"/>
      <c r="K828" s="7"/>
      <c r="L828" s="7"/>
      <c r="M828" s="7"/>
      <c r="N828" s="7"/>
      <c r="O828" s="7"/>
      <c r="P828" s="7"/>
      <c r="Q828" s="7"/>
      <c r="R828" s="7"/>
      <c r="S828" s="7"/>
      <c r="T828" s="7"/>
      <c r="U828" s="7"/>
      <c r="V828" s="7"/>
      <c r="W828" s="7"/>
      <c r="X828" s="7"/>
      <c r="Y828" s="7"/>
    </row>
    <row r="829" spans="1:25" x14ac:dyDescent="0.2">
      <c r="A829" s="459"/>
      <c r="B829" s="459"/>
      <c r="C829" s="459"/>
      <c r="D829" s="459"/>
      <c r="E829" s="459"/>
      <c r="F829" s="7"/>
      <c r="G829" s="7"/>
      <c r="H829" s="7"/>
      <c r="I829" s="7"/>
      <c r="J829" s="7"/>
      <c r="K829" s="7"/>
      <c r="L829" s="7"/>
      <c r="M829" s="7"/>
      <c r="N829" s="7"/>
      <c r="O829" s="7"/>
      <c r="P829" s="7"/>
      <c r="Q829" s="7"/>
      <c r="R829" s="7"/>
      <c r="S829" s="7"/>
      <c r="T829" s="7"/>
      <c r="U829" s="7"/>
      <c r="V829" s="7"/>
      <c r="W829" s="7"/>
      <c r="X829" s="7"/>
      <c r="Y829" s="7"/>
    </row>
    <row r="830" spans="1:25" x14ac:dyDescent="0.2">
      <c r="A830" s="1138"/>
      <c r="B830" s="1138"/>
      <c r="C830" s="1139"/>
      <c r="D830" s="1139"/>
      <c r="E830" s="459"/>
      <c r="F830" s="7"/>
      <c r="G830" s="7"/>
      <c r="H830" s="7"/>
      <c r="I830" s="7"/>
      <c r="J830" s="7"/>
      <c r="K830" s="7"/>
      <c r="L830" s="7"/>
      <c r="M830" s="7"/>
      <c r="N830" s="7"/>
      <c r="O830" s="7"/>
      <c r="P830" s="7"/>
      <c r="Q830" s="7"/>
      <c r="R830" s="7"/>
      <c r="S830" s="7"/>
      <c r="T830" s="7"/>
      <c r="U830" s="7"/>
      <c r="V830" s="7"/>
      <c r="W830" s="7"/>
      <c r="X830" s="7"/>
      <c r="Y830" s="7"/>
    </row>
    <row r="831" spans="1:25" x14ac:dyDescent="0.2">
      <c r="A831" s="1138"/>
      <c r="B831" s="1138"/>
      <c r="C831" s="1139"/>
      <c r="D831" s="1139"/>
      <c r="E831" s="459"/>
      <c r="F831" s="7"/>
      <c r="G831" s="7"/>
      <c r="H831" s="7"/>
      <c r="I831" s="7"/>
      <c r="J831" s="7"/>
      <c r="K831" s="7"/>
      <c r="L831" s="7"/>
      <c r="M831" s="7"/>
      <c r="N831" s="7"/>
      <c r="O831" s="7"/>
      <c r="P831" s="7"/>
      <c r="Q831" s="7"/>
      <c r="R831" s="7"/>
      <c r="S831" s="7"/>
      <c r="T831" s="7"/>
      <c r="U831" s="7"/>
      <c r="V831" s="7"/>
      <c r="W831" s="7"/>
      <c r="X831" s="7"/>
      <c r="Y831" s="7"/>
    </row>
    <row r="832" spans="1:25" ht="14.25" x14ac:dyDescent="0.2">
      <c r="A832" s="459"/>
      <c r="B832" s="23"/>
      <c r="C832" s="1139"/>
      <c r="D832" s="1139"/>
      <c r="E832" s="459"/>
      <c r="F832" s="7"/>
      <c r="G832" s="7"/>
      <c r="H832" s="7"/>
      <c r="I832" s="7"/>
      <c r="J832" s="7"/>
      <c r="K832" s="7"/>
      <c r="L832" s="7"/>
      <c r="M832" s="7"/>
      <c r="N832" s="7"/>
      <c r="O832" s="7"/>
      <c r="P832" s="7"/>
      <c r="Q832" s="7"/>
      <c r="R832" s="7"/>
      <c r="S832" s="7"/>
      <c r="T832" s="7"/>
      <c r="U832" s="7"/>
      <c r="V832" s="7"/>
      <c r="W832" s="7"/>
      <c r="X832" s="7"/>
      <c r="Y832" s="7"/>
    </row>
    <row r="833" spans="1:25" x14ac:dyDescent="0.2">
      <c r="A833" s="459"/>
      <c r="B833" s="24"/>
      <c r="C833" s="1139"/>
      <c r="D833" s="1139"/>
      <c r="E833" s="459"/>
      <c r="F833" s="7"/>
      <c r="G833" s="7"/>
      <c r="H833" s="7"/>
      <c r="I833" s="7"/>
      <c r="J833" s="7"/>
      <c r="K833" s="7"/>
      <c r="L833" s="7"/>
      <c r="M833" s="7"/>
      <c r="N833" s="7"/>
      <c r="O833" s="7"/>
      <c r="P833" s="7"/>
      <c r="Q833" s="7"/>
      <c r="R833" s="7"/>
      <c r="S833" s="7"/>
      <c r="T833" s="7"/>
      <c r="U833" s="7"/>
      <c r="V833" s="7"/>
      <c r="W833" s="7"/>
      <c r="X833" s="7"/>
      <c r="Y833" s="7"/>
    </row>
    <row r="834" spans="1:25" x14ac:dyDescent="0.2">
      <c r="A834" s="1138"/>
      <c r="B834" s="1138"/>
      <c r="C834" s="1139"/>
      <c r="D834" s="1139"/>
      <c r="E834" s="459"/>
      <c r="F834" s="7"/>
      <c r="G834" s="7"/>
      <c r="H834" s="7"/>
      <c r="I834" s="7"/>
      <c r="J834" s="7"/>
      <c r="K834" s="7"/>
      <c r="L834" s="7"/>
      <c r="M834" s="7"/>
      <c r="N834" s="7"/>
      <c r="O834" s="7"/>
      <c r="P834" s="7"/>
      <c r="Q834" s="7"/>
      <c r="R834" s="7"/>
      <c r="S834" s="7"/>
      <c r="T834" s="7"/>
      <c r="U834" s="7"/>
      <c r="V834" s="7"/>
      <c r="W834" s="7"/>
      <c r="X834" s="7"/>
      <c r="Y834" s="7"/>
    </row>
    <row r="835" spans="1:25" x14ac:dyDescent="0.2">
      <c r="A835" s="1138"/>
      <c r="B835" s="1138"/>
      <c r="C835" s="1139"/>
      <c r="D835" s="1139"/>
      <c r="E835" s="459"/>
      <c r="F835" s="7"/>
      <c r="G835" s="7"/>
      <c r="H835" s="7"/>
      <c r="I835" s="7"/>
      <c r="J835" s="7"/>
      <c r="K835" s="7"/>
      <c r="L835" s="7"/>
      <c r="M835" s="7"/>
      <c r="N835" s="7"/>
      <c r="O835" s="7"/>
      <c r="P835" s="7"/>
      <c r="Q835" s="7"/>
      <c r="R835" s="7"/>
      <c r="S835" s="7"/>
      <c r="T835" s="7"/>
      <c r="U835" s="7"/>
      <c r="V835" s="7"/>
      <c r="W835" s="7"/>
      <c r="X835" s="7"/>
      <c r="Y835" s="7"/>
    </row>
    <row r="836" spans="1:25" x14ac:dyDescent="0.2">
      <c r="A836" s="1138"/>
      <c r="B836" s="1138"/>
      <c r="C836" s="1139"/>
      <c r="D836" s="1139"/>
      <c r="E836" s="459"/>
      <c r="F836" s="7"/>
      <c r="G836" s="7"/>
      <c r="H836" s="7"/>
      <c r="I836" s="7"/>
      <c r="J836" s="7"/>
      <c r="K836" s="7"/>
      <c r="L836" s="7"/>
      <c r="M836" s="7"/>
      <c r="N836" s="7"/>
      <c r="O836" s="7"/>
      <c r="P836" s="7"/>
      <c r="Q836" s="7"/>
      <c r="R836" s="7"/>
      <c r="S836" s="7"/>
      <c r="T836" s="7"/>
      <c r="U836" s="7"/>
      <c r="V836" s="7"/>
      <c r="W836" s="7"/>
      <c r="X836" s="7"/>
      <c r="Y836" s="7"/>
    </row>
    <row r="837" spans="1:25" x14ac:dyDescent="0.2">
      <c r="A837" s="1138"/>
      <c r="B837" s="1138"/>
      <c r="C837" s="1139"/>
      <c r="D837" s="1139"/>
      <c r="E837" s="459"/>
      <c r="F837" s="7"/>
      <c r="G837" s="7"/>
      <c r="H837" s="7"/>
      <c r="I837" s="7"/>
      <c r="J837" s="7"/>
      <c r="K837" s="7"/>
      <c r="L837" s="7"/>
      <c r="M837" s="7"/>
      <c r="N837" s="7"/>
      <c r="O837" s="7"/>
      <c r="P837" s="7"/>
      <c r="Q837" s="7"/>
      <c r="R837" s="7"/>
      <c r="S837" s="7"/>
      <c r="T837" s="7"/>
      <c r="U837" s="7"/>
      <c r="V837" s="7"/>
      <c r="W837" s="7"/>
      <c r="X837" s="7"/>
      <c r="Y837" s="7"/>
    </row>
    <row r="838" spans="1:25" x14ac:dyDescent="0.2">
      <c r="A838" s="1138"/>
      <c r="B838" s="1138"/>
      <c r="C838" s="1139"/>
      <c r="D838" s="1139"/>
      <c r="E838" s="459"/>
      <c r="F838" s="7"/>
      <c r="G838" s="7"/>
      <c r="H838" s="7"/>
      <c r="I838" s="7"/>
      <c r="J838" s="7"/>
      <c r="K838" s="7"/>
      <c r="L838" s="7"/>
      <c r="M838" s="7"/>
      <c r="N838" s="7"/>
      <c r="O838" s="7"/>
      <c r="P838" s="7"/>
      <c r="Q838" s="7"/>
      <c r="R838" s="7"/>
      <c r="S838" s="7"/>
      <c r="T838" s="7"/>
      <c r="U838" s="7"/>
      <c r="V838" s="7"/>
      <c r="W838" s="7"/>
      <c r="X838" s="7"/>
      <c r="Y838" s="7"/>
    </row>
    <row r="839" spans="1:25" x14ac:dyDescent="0.2">
      <c r="A839" s="1138"/>
      <c r="B839" s="1138"/>
      <c r="C839" s="1138"/>
      <c r="D839" s="1138"/>
      <c r="E839" s="459"/>
      <c r="F839" s="7"/>
      <c r="G839" s="7"/>
      <c r="H839" s="7"/>
      <c r="I839" s="7"/>
      <c r="J839" s="7"/>
      <c r="K839" s="7"/>
      <c r="L839" s="7"/>
      <c r="M839" s="7"/>
      <c r="N839" s="7"/>
      <c r="O839" s="7"/>
      <c r="P839" s="7"/>
      <c r="Q839" s="7"/>
      <c r="R839" s="7"/>
      <c r="S839" s="7"/>
      <c r="T839" s="7"/>
      <c r="U839" s="7"/>
      <c r="V839" s="7"/>
      <c r="W839" s="7"/>
      <c r="X839" s="7"/>
      <c r="Y839" s="7"/>
    </row>
    <row r="840" spans="1:25" x14ac:dyDescent="0.2">
      <c r="A840" s="1138"/>
      <c r="B840" s="1138"/>
      <c r="C840" s="1138"/>
      <c r="D840" s="1138"/>
      <c r="E840" s="459"/>
      <c r="F840" s="7"/>
      <c r="G840" s="7"/>
      <c r="H840" s="7"/>
      <c r="I840" s="7"/>
      <c r="J840" s="7"/>
      <c r="K840" s="7"/>
      <c r="L840" s="7"/>
      <c r="M840" s="7"/>
      <c r="N840" s="7"/>
      <c r="O840" s="7"/>
      <c r="P840" s="7"/>
      <c r="Q840" s="7"/>
      <c r="R840" s="7"/>
      <c r="S840" s="7"/>
      <c r="T840" s="7"/>
      <c r="U840" s="7"/>
      <c r="V840" s="7"/>
      <c r="W840" s="7"/>
      <c r="X840" s="7"/>
      <c r="Y840" s="7"/>
    </row>
    <row r="841" spans="1:25" x14ac:dyDescent="0.2">
      <c r="A841" s="1138"/>
      <c r="B841" s="1138"/>
      <c r="C841" s="1138"/>
      <c r="D841" s="1138"/>
      <c r="E841" s="459"/>
      <c r="F841" s="7"/>
      <c r="G841" s="7"/>
      <c r="H841" s="7"/>
      <c r="I841" s="7"/>
      <c r="J841" s="7"/>
      <c r="K841" s="7"/>
      <c r="L841" s="7"/>
      <c r="M841" s="7"/>
      <c r="N841" s="7"/>
      <c r="O841" s="7"/>
      <c r="P841" s="7"/>
      <c r="Q841" s="7"/>
      <c r="R841" s="7"/>
      <c r="S841" s="7"/>
      <c r="T841" s="7"/>
      <c r="U841" s="7"/>
      <c r="V841" s="7"/>
      <c r="W841" s="7"/>
      <c r="X841" s="7"/>
      <c r="Y841" s="7"/>
    </row>
    <row r="842" spans="1:25" x14ac:dyDescent="0.2">
      <c r="A842" s="1138"/>
      <c r="B842" s="1138"/>
      <c r="C842" s="1138"/>
      <c r="D842" s="1138"/>
      <c r="E842" s="459"/>
      <c r="F842" s="7"/>
      <c r="G842" s="7"/>
      <c r="H842" s="7"/>
      <c r="I842" s="7"/>
      <c r="J842" s="7"/>
      <c r="K842" s="7"/>
      <c r="L842" s="7"/>
      <c r="M842" s="7"/>
      <c r="N842" s="7"/>
      <c r="O842" s="7"/>
      <c r="P842" s="7"/>
      <c r="Q842" s="7"/>
      <c r="R842" s="7"/>
      <c r="S842" s="7"/>
      <c r="T842" s="7"/>
      <c r="U842" s="7"/>
      <c r="V842" s="7"/>
      <c r="W842" s="7"/>
      <c r="X842" s="7"/>
      <c r="Y842" s="7"/>
    </row>
    <row r="843" spans="1:25" x14ac:dyDescent="0.2">
      <c r="A843" s="1138"/>
      <c r="B843" s="1138"/>
      <c r="C843" s="1138"/>
      <c r="D843" s="1138"/>
      <c r="E843" s="459"/>
      <c r="F843" s="7"/>
      <c r="G843" s="7"/>
      <c r="H843" s="7"/>
      <c r="I843" s="7"/>
      <c r="J843" s="7"/>
      <c r="K843" s="7"/>
      <c r="L843" s="7"/>
      <c r="M843" s="7"/>
      <c r="N843" s="7"/>
      <c r="O843" s="7"/>
      <c r="P843" s="7"/>
      <c r="Q843" s="7"/>
      <c r="R843" s="7"/>
      <c r="S843" s="7"/>
      <c r="T843" s="7"/>
      <c r="U843" s="7"/>
      <c r="V843" s="7"/>
      <c r="W843" s="7"/>
      <c r="X843" s="7"/>
      <c r="Y843" s="7"/>
    </row>
    <row r="844" spans="1:25" x14ac:dyDescent="0.2">
      <c r="A844" s="456"/>
      <c r="B844" s="456"/>
      <c r="C844" s="677"/>
      <c r="D844" s="677"/>
      <c r="E844" s="459"/>
      <c r="F844" s="7"/>
      <c r="G844" s="7"/>
      <c r="H844" s="7"/>
      <c r="I844" s="7"/>
      <c r="J844" s="7"/>
      <c r="K844" s="7"/>
      <c r="L844" s="7"/>
      <c r="M844" s="7"/>
      <c r="N844" s="7"/>
      <c r="O844" s="7"/>
      <c r="P844" s="7"/>
      <c r="Q844" s="7"/>
      <c r="R844" s="7"/>
      <c r="S844" s="7"/>
      <c r="T844" s="7"/>
      <c r="U844" s="7"/>
      <c r="V844" s="7"/>
      <c r="W844" s="7"/>
      <c r="X844" s="7"/>
      <c r="Y844" s="7"/>
    </row>
    <row r="845" spans="1:25" x14ac:dyDescent="0.2">
      <c r="A845" s="1132"/>
      <c r="B845" s="1132"/>
      <c r="C845" s="1139"/>
      <c r="D845" s="1139"/>
      <c r="E845" s="459"/>
      <c r="F845" s="7"/>
      <c r="G845" s="7"/>
      <c r="H845" s="7"/>
      <c r="I845" s="7"/>
      <c r="J845" s="7"/>
      <c r="K845" s="7"/>
      <c r="L845" s="7"/>
      <c r="M845" s="7"/>
      <c r="N845" s="7"/>
      <c r="O845" s="7"/>
      <c r="P845" s="7"/>
      <c r="Q845" s="7"/>
      <c r="R845" s="7"/>
      <c r="S845" s="7"/>
      <c r="T845" s="7"/>
      <c r="U845" s="7"/>
      <c r="V845" s="7"/>
      <c r="W845" s="7"/>
      <c r="X845" s="7"/>
      <c r="Y845" s="7"/>
    </row>
    <row r="846" spans="1:25" x14ac:dyDescent="0.2">
      <c r="A846" s="459"/>
      <c r="B846" s="459"/>
      <c r="C846" s="437"/>
      <c r="D846" s="437"/>
      <c r="E846" s="459"/>
      <c r="F846" s="7"/>
      <c r="G846" s="7"/>
      <c r="H846" s="7"/>
      <c r="I846" s="7"/>
      <c r="J846" s="7"/>
      <c r="K846" s="7"/>
      <c r="L846" s="7"/>
      <c r="M846" s="7"/>
      <c r="N846" s="7"/>
      <c r="O846" s="7"/>
      <c r="P846" s="7"/>
      <c r="Q846" s="7"/>
      <c r="R846" s="7"/>
      <c r="S846" s="7"/>
      <c r="T846" s="7"/>
      <c r="U846" s="7"/>
      <c r="V846" s="7"/>
      <c r="W846" s="7"/>
      <c r="X846" s="7"/>
      <c r="Y846" s="7"/>
    </row>
    <row r="847" spans="1:25" x14ac:dyDescent="0.2">
      <c r="A847" s="1140"/>
      <c r="B847" s="1140"/>
      <c r="C847" s="1137"/>
      <c r="D847" s="1137"/>
      <c r="E847" s="459"/>
      <c r="F847" s="7"/>
      <c r="G847" s="7"/>
      <c r="H847" s="7"/>
      <c r="I847" s="7"/>
      <c r="J847" s="7"/>
      <c r="K847" s="7"/>
      <c r="L847" s="7"/>
      <c r="M847" s="7"/>
      <c r="N847" s="7"/>
      <c r="O847" s="7"/>
      <c r="P847" s="7"/>
      <c r="Q847" s="7"/>
      <c r="R847" s="7"/>
      <c r="S847" s="7"/>
      <c r="T847" s="7"/>
      <c r="U847" s="7"/>
      <c r="V847" s="7"/>
      <c r="W847" s="7"/>
      <c r="X847" s="7"/>
      <c r="Y847" s="7"/>
    </row>
    <row r="848" spans="1:25" x14ac:dyDescent="0.2">
      <c r="A848" s="459"/>
      <c r="B848" s="459"/>
      <c r="C848" s="437"/>
      <c r="D848" s="437"/>
      <c r="E848" s="459"/>
      <c r="F848" s="7"/>
      <c r="G848" s="7"/>
      <c r="H848" s="7"/>
      <c r="I848" s="7"/>
      <c r="J848" s="7"/>
      <c r="K848" s="7"/>
      <c r="L848" s="7"/>
      <c r="M848" s="7"/>
      <c r="N848" s="7"/>
      <c r="O848" s="7"/>
      <c r="P848" s="7"/>
      <c r="Q848" s="7"/>
      <c r="R848" s="7"/>
      <c r="S848" s="7"/>
      <c r="T848" s="7"/>
      <c r="U848" s="7"/>
      <c r="V848" s="7"/>
      <c r="W848" s="7"/>
      <c r="X848" s="7"/>
      <c r="Y848" s="7"/>
    </row>
    <row r="849" spans="1:25" x14ac:dyDescent="0.2">
      <c r="A849" s="1132"/>
      <c r="B849" s="1132"/>
      <c r="C849" s="1139"/>
      <c r="D849" s="1139"/>
      <c r="E849" s="459"/>
      <c r="F849" s="7"/>
      <c r="G849" s="7"/>
      <c r="H849" s="7"/>
      <c r="I849" s="7"/>
      <c r="J849" s="7"/>
      <c r="K849" s="7"/>
      <c r="L849" s="7"/>
      <c r="M849" s="7"/>
      <c r="N849" s="7"/>
      <c r="O849" s="7"/>
      <c r="P849" s="7"/>
      <c r="Q849" s="7"/>
      <c r="R849" s="7"/>
      <c r="S849" s="7"/>
      <c r="T849" s="7"/>
      <c r="U849" s="7"/>
      <c r="V849" s="7"/>
      <c r="W849" s="7"/>
      <c r="X849" s="7"/>
      <c r="Y849" s="7"/>
    </row>
    <row r="850" spans="1:25" x14ac:dyDescent="0.2">
      <c r="A850" s="456"/>
      <c r="B850" s="459"/>
      <c r="C850" s="25"/>
      <c r="D850" s="25"/>
      <c r="E850" s="459"/>
      <c r="F850" s="7"/>
      <c r="G850" s="7"/>
      <c r="H850" s="7"/>
      <c r="I850" s="7"/>
      <c r="J850" s="7"/>
      <c r="K850" s="7"/>
      <c r="L850" s="7"/>
      <c r="M850" s="7"/>
      <c r="N850" s="7"/>
      <c r="O850" s="7"/>
      <c r="P850" s="7"/>
      <c r="Q850" s="7"/>
      <c r="R850" s="7"/>
      <c r="S850" s="7"/>
      <c r="T850" s="7"/>
      <c r="U850" s="7"/>
      <c r="V850" s="7"/>
      <c r="W850" s="7"/>
      <c r="X850" s="7"/>
      <c r="Y850" s="7"/>
    </row>
    <row r="851" spans="1:25" x14ac:dyDescent="0.2">
      <c r="A851" s="1141"/>
      <c r="B851" s="1141"/>
      <c r="C851" s="1139"/>
      <c r="D851" s="1139"/>
      <c r="E851" s="459"/>
      <c r="F851" s="7"/>
      <c r="G851" s="7"/>
      <c r="H851" s="7"/>
      <c r="I851" s="7"/>
      <c r="J851" s="7"/>
      <c r="K851" s="7"/>
      <c r="L851" s="7"/>
      <c r="M851" s="7"/>
      <c r="N851" s="7"/>
      <c r="O851" s="7"/>
      <c r="P851" s="7"/>
      <c r="Q851" s="7"/>
      <c r="R851" s="7"/>
      <c r="S851" s="7"/>
      <c r="T851" s="7"/>
      <c r="U851" s="7"/>
      <c r="V851" s="7"/>
      <c r="W851" s="7"/>
      <c r="X851" s="7"/>
      <c r="Y851" s="7"/>
    </row>
    <row r="852" spans="1:25" x14ac:dyDescent="0.2">
      <c r="A852" s="459"/>
      <c r="B852" s="25"/>
      <c r="C852" s="459"/>
      <c r="D852" s="25"/>
      <c r="E852" s="25"/>
      <c r="F852" s="7"/>
      <c r="G852" s="7"/>
      <c r="H852" s="7"/>
      <c r="I852" s="7"/>
      <c r="J852" s="7"/>
      <c r="K852" s="7"/>
      <c r="L852" s="7"/>
      <c r="M852" s="7"/>
      <c r="N852" s="7"/>
      <c r="O852" s="7"/>
      <c r="P852" s="7"/>
      <c r="Q852" s="7"/>
      <c r="R852" s="7"/>
      <c r="S852" s="7"/>
      <c r="T852" s="7"/>
      <c r="U852" s="7"/>
      <c r="V852" s="7"/>
      <c r="W852" s="7"/>
      <c r="X852" s="7"/>
      <c r="Y852" s="7"/>
    </row>
    <row r="853" spans="1:25" x14ac:dyDescent="0.2">
      <c r="A853" s="1132"/>
      <c r="B853" s="1132"/>
      <c r="C853" s="1137"/>
      <c r="D853" s="1137"/>
      <c r="E853" s="459"/>
      <c r="F853" s="7"/>
      <c r="G853" s="7"/>
      <c r="H853" s="7"/>
      <c r="I853" s="7"/>
      <c r="J853" s="7"/>
      <c r="K853" s="7"/>
      <c r="L853" s="7"/>
      <c r="M853" s="7"/>
      <c r="N853" s="7"/>
      <c r="O853" s="7"/>
      <c r="P853" s="7"/>
      <c r="Q853" s="7"/>
      <c r="R853" s="7"/>
      <c r="S853" s="7"/>
      <c r="T853" s="7"/>
      <c r="U853" s="7"/>
      <c r="V853" s="7"/>
      <c r="W853" s="7"/>
      <c r="X853" s="7"/>
      <c r="Y853" s="7"/>
    </row>
    <row r="854" spans="1:25" x14ac:dyDescent="0.2">
      <c r="A854" s="459"/>
      <c r="B854" s="459"/>
      <c r="C854" s="459"/>
      <c r="D854" s="459"/>
      <c r="E854" s="459"/>
      <c r="F854" s="7"/>
      <c r="G854" s="7"/>
      <c r="H854" s="7"/>
      <c r="I854" s="7"/>
      <c r="J854" s="7"/>
      <c r="K854" s="7"/>
      <c r="L854" s="7"/>
      <c r="M854" s="7"/>
      <c r="N854" s="7"/>
      <c r="O854" s="7"/>
      <c r="P854" s="7"/>
      <c r="Q854" s="7"/>
      <c r="R854" s="7"/>
      <c r="S854" s="7"/>
      <c r="T854" s="7"/>
      <c r="U854" s="7"/>
      <c r="V854" s="7"/>
      <c r="W854" s="7"/>
      <c r="X854" s="7"/>
      <c r="Y854" s="7"/>
    </row>
    <row r="855" spans="1:25" x14ac:dyDescent="0.2">
      <c r="A855" s="1138"/>
      <c r="B855" s="1138"/>
      <c r="C855" s="1139"/>
      <c r="D855" s="1139"/>
      <c r="E855" s="459"/>
      <c r="F855" s="7"/>
      <c r="G855" s="7"/>
      <c r="H855" s="7"/>
      <c r="I855" s="7"/>
      <c r="J855" s="7"/>
      <c r="K855" s="7"/>
      <c r="L855" s="7"/>
      <c r="M855" s="7"/>
      <c r="N855" s="7"/>
      <c r="O855" s="7"/>
      <c r="P855" s="7"/>
      <c r="Q855" s="7"/>
      <c r="R855" s="7"/>
      <c r="S855" s="7"/>
      <c r="T855" s="7"/>
      <c r="U855" s="7"/>
      <c r="V855" s="7"/>
      <c r="W855" s="7"/>
      <c r="X855" s="7"/>
      <c r="Y855" s="7"/>
    </row>
    <row r="856" spans="1:25" x14ac:dyDescent="0.2">
      <c r="A856" s="1138"/>
      <c r="B856" s="1138"/>
      <c r="C856" s="1139"/>
      <c r="D856" s="1139"/>
      <c r="E856" s="459"/>
      <c r="F856" s="7"/>
      <c r="G856" s="7"/>
      <c r="H856" s="7"/>
      <c r="I856" s="7"/>
      <c r="J856" s="7"/>
      <c r="K856" s="7"/>
      <c r="L856" s="7"/>
      <c r="M856" s="7"/>
      <c r="N856" s="7"/>
      <c r="O856" s="7"/>
      <c r="P856" s="7"/>
      <c r="Q856" s="7"/>
      <c r="R856" s="7"/>
      <c r="S856" s="7"/>
      <c r="T856" s="7"/>
      <c r="U856" s="7"/>
      <c r="V856" s="7"/>
      <c r="W856" s="7"/>
      <c r="X856" s="7"/>
      <c r="Y856" s="7"/>
    </row>
    <row r="857" spans="1:25" x14ac:dyDescent="0.2">
      <c r="A857" s="456"/>
      <c r="B857" s="459"/>
      <c r="C857" s="460"/>
      <c r="D857" s="460"/>
      <c r="E857" s="459"/>
      <c r="F857" s="7"/>
      <c r="G857" s="7"/>
      <c r="H857" s="7"/>
      <c r="I857" s="7"/>
      <c r="J857" s="7"/>
      <c r="K857" s="7"/>
      <c r="L857" s="7"/>
      <c r="M857" s="7"/>
      <c r="N857" s="7"/>
      <c r="O857" s="7"/>
      <c r="P857" s="7"/>
      <c r="Q857" s="7"/>
      <c r="R857" s="7"/>
      <c r="S857" s="7"/>
      <c r="T857" s="7"/>
      <c r="U857" s="7"/>
      <c r="V857" s="7"/>
      <c r="W857" s="7"/>
      <c r="X857" s="7"/>
      <c r="Y857" s="7"/>
    </row>
    <row r="858" spans="1:25" x14ac:dyDescent="0.2">
      <c r="A858" s="456"/>
      <c r="B858" s="459"/>
      <c r="C858" s="1139"/>
      <c r="D858" s="1139"/>
      <c r="E858" s="459"/>
      <c r="F858" s="7"/>
      <c r="G858" s="7"/>
      <c r="H858" s="7"/>
      <c r="I858" s="7"/>
      <c r="J858" s="7"/>
      <c r="K858" s="7"/>
      <c r="L858" s="7"/>
      <c r="M858" s="7"/>
      <c r="N858" s="7"/>
      <c r="O858" s="7"/>
      <c r="P858" s="7"/>
      <c r="Q858" s="7"/>
      <c r="R858" s="7"/>
      <c r="S858" s="7"/>
      <c r="T858" s="7"/>
      <c r="U858" s="7"/>
      <c r="V858" s="7"/>
      <c r="W858" s="7"/>
      <c r="X858" s="7"/>
      <c r="Y858" s="7"/>
    </row>
    <row r="859" spans="1:25" x14ac:dyDescent="0.2">
      <c r="A859" s="459"/>
      <c r="B859" s="459"/>
      <c r="C859" s="459"/>
      <c r="D859" s="459"/>
      <c r="E859" s="459"/>
      <c r="F859" s="7"/>
      <c r="G859" s="7"/>
      <c r="H859" s="7"/>
      <c r="I859" s="7"/>
      <c r="J859" s="7"/>
      <c r="K859" s="7"/>
      <c r="L859" s="7"/>
      <c r="M859" s="7"/>
      <c r="N859" s="7"/>
      <c r="O859" s="7"/>
      <c r="P859" s="7"/>
      <c r="Q859" s="7"/>
      <c r="R859" s="7"/>
      <c r="S859" s="7"/>
      <c r="T859" s="7"/>
      <c r="U859" s="7"/>
      <c r="V859" s="7"/>
      <c r="W859" s="7"/>
      <c r="X859" s="7"/>
      <c r="Y859" s="7"/>
    </row>
    <row r="860" spans="1:25" x14ac:dyDescent="0.2">
      <c r="A860" s="456"/>
      <c r="B860" s="457"/>
      <c r="C860" s="1139"/>
      <c r="D860" s="1139"/>
      <c r="E860" s="459"/>
      <c r="F860" s="7"/>
      <c r="G860" s="7"/>
      <c r="H860" s="7"/>
      <c r="I860" s="7"/>
      <c r="J860" s="7"/>
      <c r="K860" s="7"/>
      <c r="L860" s="7"/>
      <c r="M860" s="7"/>
      <c r="N860" s="7"/>
      <c r="O860" s="7"/>
      <c r="P860" s="7"/>
      <c r="Q860" s="7"/>
      <c r="R860" s="7"/>
      <c r="S860" s="7"/>
      <c r="T860" s="7"/>
      <c r="U860" s="7"/>
      <c r="V860" s="7"/>
      <c r="W860" s="7"/>
      <c r="X860" s="7"/>
      <c r="Y860" s="7"/>
    </row>
    <row r="861" spans="1:25" x14ac:dyDescent="0.2">
      <c r="A861" s="459"/>
      <c r="B861" s="459"/>
      <c r="C861" s="459"/>
      <c r="D861" s="459"/>
      <c r="E861" s="459"/>
      <c r="F861" s="7"/>
      <c r="G861" s="7"/>
      <c r="H861" s="7"/>
      <c r="I861" s="7"/>
      <c r="J861" s="7"/>
      <c r="K861" s="7"/>
      <c r="L861" s="7"/>
      <c r="M861" s="7"/>
      <c r="N861" s="7"/>
      <c r="O861" s="7"/>
      <c r="P861" s="7"/>
      <c r="Q861" s="7"/>
      <c r="R861" s="7"/>
      <c r="S861" s="7"/>
      <c r="T861" s="7"/>
      <c r="U861" s="7"/>
      <c r="V861" s="7"/>
      <c r="W861" s="7"/>
      <c r="X861" s="7"/>
      <c r="Y861" s="7"/>
    </row>
    <row r="862" spans="1:25" x14ac:dyDescent="0.2">
      <c r="A862" s="3"/>
      <c r="B862" s="677"/>
      <c r="C862" s="677"/>
      <c r="D862" s="437"/>
      <c r="E862" s="437"/>
      <c r="F862" s="7"/>
      <c r="G862" s="7"/>
      <c r="H862" s="7"/>
      <c r="I862" s="7"/>
      <c r="J862" s="7"/>
      <c r="K862" s="7"/>
      <c r="L862" s="7"/>
      <c r="M862" s="7"/>
      <c r="N862" s="7"/>
      <c r="O862" s="7"/>
      <c r="P862" s="7"/>
      <c r="Q862" s="7"/>
      <c r="R862" s="7"/>
      <c r="S862" s="7"/>
      <c r="T862" s="7"/>
      <c r="U862" s="7"/>
      <c r="V862" s="7"/>
      <c r="W862" s="7"/>
      <c r="X862" s="7"/>
      <c r="Y862" s="7"/>
    </row>
    <row r="863" spans="1:25" x14ac:dyDescent="0.2">
      <c r="A863" s="3"/>
      <c r="B863" s="1139"/>
      <c r="C863" s="1139"/>
      <c r="D863" s="26"/>
      <c r="E863" s="460"/>
      <c r="F863" s="7"/>
      <c r="G863" s="7"/>
      <c r="H863" s="7"/>
      <c r="I863" s="7"/>
      <c r="J863" s="7"/>
      <c r="K863" s="7"/>
      <c r="L863" s="7"/>
      <c r="M863" s="7"/>
      <c r="N863" s="7"/>
      <c r="O863" s="7"/>
      <c r="P863" s="7"/>
      <c r="Q863" s="7"/>
      <c r="R863" s="7"/>
      <c r="S863" s="7"/>
      <c r="T863" s="7"/>
      <c r="U863" s="7"/>
      <c r="V863" s="7"/>
      <c r="W863" s="7"/>
      <c r="X863" s="7"/>
      <c r="Y863" s="7"/>
    </row>
    <row r="864" spans="1:25" x14ac:dyDescent="0.2">
      <c r="A864" s="3"/>
      <c r="B864" s="1139"/>
      <c r="C864" s="1139"/>
      <c r="D864" s="26"/>
      <c r="E864" s="460"/>
      <c r="F864" s="7"/>
      <c r="G864" s="7"/>
      <c r="H864" s="7"/>
      <c r="I864" s="7"/>
      <c r="J864" s="7"/>
      <c r="K864" s="7"/>
      <c r="L864" s="7"/>
      <c r="M864" s="7"/>
      <c r="N864" s="7"/>
      <c r="O864" s="7"/>
      <c r="P864" s="7"/>
      <c r="Q864" s="7"/>
      <c r="R864" s="7"/>
      <c r="S864" s="7"/>
      <c r="T864" s="7"/>
      <c r="U864" s="7"/>
      <c r="V864" s="7"/>
      <c r="W864" s="7"/>
      <c r="X864" s="7"/>
      <c r="Y864" s="7"/>
    </row>
    <row r="865" spans="1:25" x14ac:dyDescent="0.2">
      <c r="A865" s="3"/>
      <c r="B865" s="1139"/>
      <c r="C865" s="1139"/>
      <c r="D865" s="26"/>
      <c r="E865" s="460"/>
      <c r="F865" s="7"/>
      <c r="G865" s="7"/>
      <c r="H865" s="7"/>
      <c r="I865" s="7"/>
      <c r="J865" s="7"/>
      <c r="K865" s="7"/>
      <c r="L865" s="7"/>
      <c r="M865" s="7"/>
      <c r="N865" s="7"/>
      <c r="O865" s="7"/>
      <c r="P865" s="7"/>
      <c r="Q865" s="7"/>
      <c r="R865" s="7"/>
      <c r="S865" s="7"/>
      <c r="T865" s="7"/>
      <c r="U865" s="7"/>
      <c r="V865" s="7"/>
      <c r="W865" s="7"/>
      <c r="X865" s="7"/>
      <c r="Y865" s="7"/>
    </row>
    <row r="866" spans="1:25" x14ac:dyDescent="0.2">
      <c r="A866" s="3"/>
      <c r="B866" s="677"/>
      <c r="C866" s="677"/>
      <c r="D866" s="460"/>
      <c r="E866" s="460"/>
      <c r="F866" s="7"/>
      <c r="G866" s="7"/>
      <c r="H866" s="7"/>
      <c r="I866" s="7"/>
      <c r="J866" s="7"/>
      <c r="K866" s="7"/>
      <c r="L866" s="7"/>
      <c r="M866" s="7"/>
      <c r="N866" s="7"/>
      <c r="O866" s="7"/>
      <c r="P866" s="7"/>
      <c r="Q866" s="7"/>
      <c r="R866" s="7"/>
      <c r="S866" s="7"/>
      <c r="T866" s="7"/>
      <c r="U866" s="7"/>
      <c r="V866" s="7"/>
      <c r="W866" s="7"/>
      <c r="X866" s="7"/>
      <c r="Y866" s="7"/>
    </row>
    <row r="867" spans="1:25" x14ac:dyDescent="0.2">
      <c r="A867" s="3"/>
      <c r="B867" s="1139"/>
      <c r="C867" s="1139"/>
      <c r="D867" s="459"/>
      <c r="E867" s="459"/>
      <c r="F867" s="7"/>
      <c r="G867" s="7"/>
      <c r="H867" s="7"/>
      <c r="I867" s="7"/>
      <c r="J867" s="7"/>
      <c r="K867" s="7"/>
      <c r="L867" s="7"/>
      <c r="M867" s="7"/>
      <c r="N867" s="7"/>
      <c r="O867" s="7"/>
      <c r="P867" s="7"/>
      <c r="Q867" s="7"/>
      <c r="R867" s="7"/>
      <c r="S867" s="7"/>
      <c r="T867" s="7"/>
      <c r="U867" s="7"/>
      <c r="V867" s="7"/>
      <c r="W867" s="7"/>
      <c r="X867" s="7"/>
      <c r="Y867" s="7"/>
    </row>
    <row r="868" spans="1:25" x14ac:dyDescent="0.2">
      <c r="A868" s="459"/>
      <c r="B868" s="459"/>
      <c r="C868" s="459"/>
      <c r="D868" s="27"/>
      <c r="E868" s="27"/>
      <c r="F868" s="7"/>
      <c r="G868" s="7"/>
      <c r="H868" s="7"/>
      <c r="I868" s="7"/>
      <c r="J868" s="7"/>
      <c r="K868" s="7"/>
      <c r="L868" s="7"/>
      <c r="M868" s="7"/>
      <c r="N868" s="7"/>
      <c r="O868" s="7"/>
      <c r="P868" s="7"/>
      <c r="Q868" s="7"/>
      <c r="R868" s="7"/>
      <c r="S868" s="7"/>
      <c r="T868" s="7"/>
      <c r="U868" s="7"/>
      <c r="V868" s="7"/>
      <c r="W868" s="7"/>
      <c r="X868" s="7"/>
      <c r="Y868" s="7"/>
    </row>
    <row r="869" spans="1:25" x14ac:dyDescent="0.2">
      <c r="A869" s="1138"/>
      <c r="B869" s="1138"/>
      <c r="C869" s="1138"/>
      <c r="D869" s="26"/>
      <c r="E869" s="460"/>
      <c r="F869" s="7"/>
      <c r="G869" s="7"/>
      <c r="H869" s="7"/>
      <c r="I869" s="7"/>
      <c r="J869" s="7"/>
      <c r="K869" s="7"/>
      <c r="L869" s="7"/>
      <c r="M869" s="7"/>
      <c r="N869" s="7"/>
      <c r="O869" s="7"/>
      <c r="P869" s="7"/>
      <c r="Q869" s="7"/>
      <c r="R869" s="7"/>
      <c r="S869" s="7"/>
      <c r="T869" s="7"/>
      <c r="U869" s="7"/>
      <c r="V869" s="7"/>
      <c r="W869" s="7"/>
      <c r="X869" s="7"/>
      <c r="Y869" s="7"/>
    </row>
    <row r="870" spans="1:25" x14ac:dyDescent="0.2">
      <c r="A870" s="459"/>
      <c r="B870" s="459"/>
      <c r="C870" s="459"/>
      <c r="D870" s="459"/>
      <c r="E870" s="459"/>
      <c r="F870" s="7"/>
      <c r="G870" s="7"/>
      <c r="H870" s="7"/>
      <c r="I870" s="7"/>
      <c r="J870" s="7"/>
      <c r="K870" s="7"/>
      <c r="L870" s="7"/>
      <c r="M870" s="7"/>
      <c r="N870" s="7"/>
      <c r="O870" s="7"/>
      <c r="P870" s="7"/>
      <c r="Q870" s="7"/>
      <c r="R870" s="7"/>
      <c r="S870" s="7"/>
      <c r="T870" s="7"/>
      <c r="U870" s="7"/>
      <c r="V870" s="7"/>
      <c r="W870" s="7"/>
      <c r="X870" s="7"/>
      <c r="Y870" s="7"/>
    </row>
    <row r="871" spans="1:25" x14ac:dyDescent="0.2">
      <c r="A871" s="459"/>
      <c r="B871" s="1139"/>
      <c r="C871" s="1139"/>
      <c r="D871" s="459"/>
      <c r="E871" s="459"/>
      <c r="F871" s="7"/>
      <c r="G871" s="7"/>
      <c r="H871" s="7"/>
      <c r="I871" s="7"/>
      <c r="J871" s="7"/>
      <c r="K871" s="7"/>
      <c r="L871" s="7"/>
      <c r="M871" s="7"/>
      <c r="N871" s="7"/>
      <c r="O871" s="7"/>
      <c r="P871" s="7"/>
      <c r="Q871" s="7"/>
      <c r="R871" s="7"/>
      <c r="S871" s="7"/>
      <c r="T871" s="7"/>
      <c r="U871" s="7"/>
      <c r="V871" s="7"/>
      <c r="W871" s="7"/>
      <c r="X871" s="7"/>
      <c r="Y871" s="7"/>
    </row>
    <row r="872" spans="1:25" x14ac:dyDescent="0.2">
      <c r="A872" s="459"/>
      <c r="B872" s="459"/>
      <c r="C872" s="459"/>
      <c r="D872" s="459"/>
      <c r="E872" s="459"/>
      <c r="F872" s="7"/>
      <c r="G872" s="7"/>
      <c r="H872" s="7"/>
      <c r="I872" s="7"/>
      <c r="J872" s="7"/>
      <c r="K872" s="7"/>
      <c r="L872" s="7"/>
      <c r="M872" s="7"/>
      <c r="N872" s="7"/>
      <c r="O872" s="7"/>
      <c r="P872" s="7"/>
      <c r="Q872" s="7"/>
      <c r="R872" s="7"/>
      <c r="S872" s="7"/>
      <c r="T872" s="7"/>
      <c r="U872" s="7"/>
      <c r="V872" s="7"/>
      <c r="W872" s="7"/>
      <c r="X872" s="7"/>
      <c r="Y872" s="7"/>
    </row>
    <row r="873" spans="1:25" x14ac:dyDescent="0.2">
      <c r="A873" s="1138"/>
      <c r="B873" s="1138"/>
      <c r="C873" s="1138"/>
      <c r="D873" s="437"/>
      <c r="E873" s="460"/>
      <c r="F873" s="7"/>
      <c r="G873" s="7"/>
      <c r="H873" s="7"/>
      <c r="I873" s="7"/>
      <c r="J873" s="7"/>
      <c r="K873" s="7"/>
      <c r="L873" s="7"/>
      <c r="M873" s="7"/>
      <c r="N873" s="7"/>
      <c r="O873" s="7"/>
      <c r="P873" s="7"/>
      <c r="Q873" s="7"/>
      <c r="R873" s="7"/>
      <c r="S873" s="7"/>
      <c r="T873" s="7"/>
      <c r="U873" s="7"/>
      <c r="V873" s="7"/>
      <c r="W873" s="7"/>
      <c r="X873" s="7"/>
      <c r="Y873" s="7"/>
    </row>
    <row r="874" spans="1:25" x14ac:dyDescent="0.2">
      <c r="A874" s="459"/>
      <c r="B874" s="459"/>
      <c r="C874" s="459"/>
      <c r="D874" s="459"/>
      <c r="E874" s="459"/>
      <c r="F874" s="7"/>
      <c r="G874" s="7"/>
      <c r="H874" s="7"/>
      <c r="I874" s="7"/>
      <c r="J874" s="7"/>
      <c r="K874" s="7"/>
      <c r="L874" s="7"/>
      <c r="M874" s="7"/>
      <c r="N874" s="7"/>
      <c r="O874" s="7"/>
      <c r="P874" s="7"/>
      <c r="Q874" s="7"/>
      <c r="R874" s="7"/>
      <c r="S874" s="7"/>
      <c r="T874" s="7"/>
      <c r="U874" s="7"/>
      <c r="V874" s="7"/>
      <c r="W874" s="7"/>
      <c r="X874" s="7"/>
      <c r="Y874" s="7"/>
    </row>
    <row r="875" spans="1:25" x14ac:dyDescent="0.2">
      <c r="A875" s="1132"/>
      <c r="B875" s="1132"/>
      <c r="C875" s="1132"/>
      <c r="D875" s="437"/>
      <c r="E875" s="20"/>
      <c r="F875" s="7"/>
      <c r="G875" s="7"/>
      <c r="H875" s="7"/>
      <c r="I875" s="7"/>
      <c r="J875" s="7"/>
      <c r="K875" s="7"/>
      <c r="L875" s="7"/>
      <c r="M875" s="7"/>
      <c r="N875" s="7"/>
      <c r="O875" s="7"/>
      <c r="P875" s="7"/>
      <c r="Q875" s="7"/>
      <c r="R875" s="7"/>
      <c r="S875" s="7"/>
      <c r="T875" s="7"/>
      <c r="U875" s="7"/>
      <c r="V875" s="7"/>
      <c r="W875" s="7"/>
      <c r="X875" s="7"/>
      <c r="Y875" s="7"/>
    </row>
    <row r="876" spans="1:25" x14ac:dyDescent="0.2">
      <c r="A876" s="459"/>
      <c r="B876" s="459"/>
      <c r="C876" s="459"/>
      <c r="D876" s="459"/>
      <c r="E876" s="459"/>
      <c r="F876" s="7"/>
      <c r="G876" s="7"/>
      <c r="H876" s="7"/>
      <c r="I876" s="7"/>
      <c r="J876" s="7"/>
      <c r="K876" s="7"/>
      <c r="L876" s="7"/>
      <c r="M876" s="7"/>
      <c r="N876" s="7"/>
      <c r="O876" s="7"/>
      <c r="P876" s="7"/>
      <c r="Q876" s="7"/>
      <c r="R876" s="7"/>
      <c r="S876" s="7"/>
      <c r="T876" s="7"/>
      <c r="U876" s="7"/>
      <c r="V876" s="7"/>
      <c r="W876" s="7"/>
      <c r="X876" s="7"/>
      <c r="Y876" s="7"/>
    </row>
    <row r="877" spans="1:25" x14ac:dyDescent="0.2">
      <c r="A877" s="459"/>
      <c r="B877" s="459"/>
      <c r="C877" s="459"/>
      <c r="D877" s="459"/>
      <c r="E877" s="459"/>
      <c r="F877" s="7"/>
      <c r="G877" s="7"/>
      <c r="H877" s="7"/>
      <c r="I877" s="7"/>
      <c r="J877" s="7"/>
      <c r="K877" s="7"/>
      <c r="L877" s="7"/>
      <c r="M877" s="7"/>
      <c r="N877" s="7"/>
      <c r="O877" s="7"/>
      <c r="P877" s="7"/>
      <c r="Q877" s="7"/>
      <c r="R877" s="7"/>
      <c r="S877" s="7"/>
      <c r="T877" s="7"/>
      <c r="U877" s="7"/>
      <c r="V877" s="7"/>
      <c r="W877" s="7"/>
      <c r="X877" s="7"/>
      <c r="Y877" s="7"/>
    </row>
    <row r="878" spans="1:25" x14ac:dyDescent="0.2">
      <c r="A878" s="459"/>
      <c r="B878" s="459"/>
      <c r="C878" s="459"/>
      <c r="D878" s="459"/>
      <c r="E878" s="459"/>
      <c r="F878" s="7"/>
      <c r="G878" s="7"/>
      <c r="H878" s="7"/>
      <c r="I878" s="7"/>
      <c r="J878" s="7"/>
      <c r="K878" s="7"/>
      <c r="L878" s="7"/>
      <c r="M878" s="7"/>
      <c r="N878" s="7"/>
      <c r="O878" s="7"/>
      <c r="P878" s="7"/>
      <c r="Q878" s="7"/>
      <c r="R878" s="7"/>
      <c r="S878" s="7"/>
      <c r="T878" s="7"/>
      <c r="U878" s="7"/>
      <c r="V878" s="7"/>
      <c r="W878" s="7"/>
      <c r="X878" s="7"/>
      <c r="Y878" s="7"/>
    </row>
    <row r="879" spans="1:25" x14ac:dyDescent="0.2">
      <c r="A879" s="459"/>
      <c r="B879" s="459"/>
      <c r="C879" s="459"/>
      <c r="D879" s="459"/>
      <c r="E879" s="459"/>
      <c r="F879" s="7"/>
      <c r="G879" s="7"/>
      <c r="H879" s="7"/>
      <c r="I879" s="7"/>
      <c r="J879" s="7"/>
      <c r="K879" s="7"/>
      <c r="L879" s="7"/>
      <c r="M879" s="7"/>
      <c r="N879" s="7"/>
      <c r="O879" s="7"/>
      <c r="P879" s="7"/>
      <c r="Q879" s="7"/>
      <c r="R879" s="7"/>
      <c r="S879" s="7"/>
      <c r="T879" s="7"/>
      <c r="U879" s="7"/>
      <c r="V879" s="7"/>
      <c r="W879" s="7"/>
      <c r="X879" s="7"/>
      <c r="Y879" s="7"/>
    </row>
    <row r="880" spans="1:25" x14ac:dyDescent="0.2">
      <c r="A880" s="459"/>
      <c r="B880" s="459"/>
      <c r="C880" s="459"/>
      <c r="D880" s="459"/>
      <c r="E880" s="459"/>
      <c r="F880" s="7"/>
      <c r="G880" s="7"/>
      <c r="H880" s="7"/>
      <c r="I880" s="7"/>
      <c r="J880" s="7"/>
      <c r="K880" s="7"/>
      <c r="L880" s="7"/>
      <c r="M880" s="7"/>
      <c r="N880" s="7"/>
      <c r="O880" s="7"/>
      <c r="P880" s="7"/>
      <c r="Q880" s="7"/>
      <c r="R880" s="7"/>
      <c r="S880" s="7"/>
      <c r="T880" s="7"/>
      <c r="U880" s="7"/>
      <c r="V880" s="7"/>
      <c r="W880" s="7"/>
      <c r="X880" s="7"/>
      <c r="Y880" s="7"/>
    </row>
    <row r="881" spans="1:25" x14ac:dyDescent="0.2">
      <c r="A881" s="459"/>
      <c r="B881" s="459"/>
      <c r="C881" s="459"/>
      <c r="D881" s="459"/>
      <c r="E881" s="459"/>
      <c r="F881" s="7"/>
      <c r="G881" s="7"/>
      <c r="H881" s="7"/>
      <c r="I881" s="7"/>
      <c r="J881" s="7"/>
      <c r="K881" s="7"/>
      <c r="L881" s="7"/>
      <c r="M881" s="7"/>
      <c r="N881" s="7"/>
      <c r="O881" s="7"/>
      <c r="P881" s="7"/>
      <c r="Q881" s="7"/>
      <c r="R881" s="7"/>
      <c r="S881" s="7"/>
      <c r="T881" s="7"/>
      <c r="U881" s="7"/>
      <c r="V881" s="7"/>
      <c r="W881" s="7"/>
      <c r="X881" s="7"/>
      <c r="Y881" s="7"/>
    </row>
    <row r="882" spans="1:25" x14ac:dyDescent="0.2">
      <c r="A882" s="7"/>
      <c r="B882" s="7"/>
      <c r="C882" s="7"/>
      <c r="D882" s="7"/>
      <c r="E882" s="7"/>
      <c r="F882" s="7"/>
      <c r="G882" s="7"/>
      <c r="H882" s="7"/>
      <c r="I882" s="7"/>
      <c r="J882" s="7"/>
      <c r="K882" s="7"/>
      <c r="L882" s="7"/>
      <c r="M882" s="7"/>
      <c r="N882" s="7"/>
      <c r="O882" s="7"/>
      <c r="P882" s="7"/>
      <c r="Q882" s="7"/>
      <c r="R882" s="7"/>
      <c r="S882" s="7"/>
      <c r="T882" s="7"/>
      <c r="U882" s="7"/>
      <c r="V882" s="7"/>
      <c r="W882" s="7"/>
      <c r="X882" s="7"/>
      <c r="Y882" s="7"/>
    </row>
    <row r="883" spans="1:25" x14ac:dyDescent="0.2">
      <c r="A883" s="7"/>
      <c r="B883" s="7"/>
      <c r="C883" s="7"/>
      <c r="D883" s="7"/>
      <c r="E883" s="7"/>
      <c r="F883" s="7"/>
      <c r="G883" s="7"/>
      <c r="H883" s="7"/>
      <c r="I883" s="7"/>
      <c r="J883" s="7"/>
      <c r="K883" s="7"/>
      <c r="L883" s="7"/>
      <c r="M883" s="7"/>
      <c r="N883" s="7"/>
      <c r="O883" s="7"/>
      <c r="P883" s="7"/>
      <c r="Q883" s="7"/>
      <c r="R883" s="7"/>
      <c r="S883" s="7"/>
      <c r="T883" s="7"/>
      <c r="U883" s="7"/>
      <c r="V883" s="7"/>
      <c r="W883" s="7"/>
      <c r="X883" s="7"/>
      <c r="Y883" s="7"/>
    </row>
    <row r="884" spans="1:25" x14ac:dyDescent="0.2">
      <c r="A884" s="7"/>
      <c r="B884" s="7"/>
      <c r="C884" s="7"/>
      <c r="D884" s="7"/>
      <c r="E884" s="7"/>
      <c r="F884" s="7"/>
      <c r="G884" s="7"/>
      <c r="H884" s="7"/>
      <c r="I884" s="7"/>
      <c r="J884" s="7"/>
      <c r="K884" s="7"/>
      <c r="L884" s="7"/>
      <c r="M884" s="7"/>
      <c r="N884" s="7"/>
      <c r="O884" s="7"/>
      <c r="P884" s="7"/>
      <c r="Q884" s="7"/>
      <c r="R884" s="7"/>
      <c r="S884" s="7"/>
      <c r="T884" s="7"/>
      <c r="U884" s="7"/>
      <c r="V884" s="7"/>
      <c r="W884" s="7"/>
      <c r="X884" s="7"/>
      <c r="Y884" s="7"/>
    </row>
    <row r="885" spans="1:25" x14ac:dyDescent="0.2">
      <c r="A885" s="7"/>
      <c r="B885" s="7"/>
      <c r="C885" s="7"/>
      <c r="D885" s="7"/>
      <c r="E885" s="7"/>
      <c r="F885" s="7"/>
      <c r="G885" s="7"/>
      <c r="H885" s="7"/>
      <c r="I885" s="7"/>
      <c r="J885" s="7"/>
      <c r="K885" s="7"/>
      <c r="L885" s="7"/>
      <c r="M885" s="7"/>
      <c r="N885" s="7"/>
      <c r="O885" s="7"/>
      <c r="P885" s="7"/>
      <c r="Q885" s="7"/>
      <c r="R885" s="7"/>
      <c r="S885" s="7"/>
      <c r="T885" s="7"/>
      <c r="U885" s="7"/>
      <c r="V885" s="7"/>
      <c r="W885" s="7"/>
      <c r="X885" s="7"/>
      <c r="Y885" s="7"/>
    </row>
    <row r="886" spans="1:25" x14ac:dyDescent="0.2">
      <c r="A886" s="7"/>
      <c r="B886" s="7"/>
      <c r="C886" s="7"/>
      <c r="D886" s="7"/>
      <c r="E886" s="7"/>
      <c r="F886" s="7"/>
      <c r="G886" s="7"/>
      <c r="H886" s="7"/>
      <c r="I886" s="7"/>
      <c r="J886" s="7"/>
      <c r="K886" s="7"/>
      <c r="L886" s="7"/>
      <c r="M886" s="7"/>
      <c r="N886" s="7"/>
      <c r="O886" s="7"/>
      <c r="P886" s="7"/>
      <c r="Q886" s="7"/>
      <c r="R886" s="7"/>
      <c r="S886" s="7"/>
      <c r="T886" s="7"/>
      <c r="U886" s="7"/>
      <c r="V886" s="7"/>
      <c r="W886" s="7"/>
      <c r="X886" s="7"/>
      <c r="Y886" s="7"/>
    </row>
    <row r="887" spans="1:25" x14ac:dyDescent="0.2">
      <c r="A887" s="7"/>
      <c r="B887" s="7"/>
      <c r="C887" s="7"/>
      <c r="D887" s="7"/>
      <c r="E887" s="7"/>
      <c r="F887" s="7"/>
      <c r="G887" s="7"/>
      <c r="H887" s="7"/>
      <c r="I887" s="7"/>
      <c r="J887" s="7"/>
      <c r="K887" s="7"/>
      <c r="L887" s="7"/>
      <c r="M887" s="7"/>
      <c r="N887" s="7"/>
      <c r="O887" s="7"/>
      <c r="P887" s="7"/>
      <c r="Q887" s="7"/>
      <c r="R887" s="7"/>
      <c r="S887" s="7"/>
      <c r="T887" s="7"/>
      <c r="U887" s="7"/>
      <c r="V887" s="7"/>
      <c r="W887" s="7"/>
      <c r="X887" s="7"/>
      <c r="Y887" s="7"/>
    </row>
    <row r="888" spans="1:25" x14ac:dyDescent="0.2">
      <c r="A888" s="7"/>
      <c r="B888" s="7"/>
      <c r="C888" s="7"/>
      <c r="D888" s="7"/>
      <c r="E888" s="7"/>
      <c r="F888" s="7"/>
      <c r="G888" s="7"/>
      <c r="H888" s="7"/>
      <c r="I888" s="7"/>
      <c r="J888" s="7"/>
      <c r="K888" s="7"/>
      <c r="L888" s="7"/>
      <c r="M888" s="7"/>
      <c r="N888" s="7"/>
      <c r="O888" s="7"/>
      <c r="P888" s="7"/>
      <c r="Q888" s="7"/>
      <c r="R888" s="7"/>
      <c r="S888" s="7"/>
      <c r="T888" s="7"/>
      <c r="U888" s="7"/>
      <c r="V888" s="7"/>
      <c r="W888" s="7"/>
      <c r="X888" s="7"/>
      <c r="Y888" s="7"/>
    </row>
    <row r="889" spans="1:25" x14ac:dyDescent="0.2">
      <c r="A889" s="7"/>
      <c r="B889" s="7"/>
      <c r="C889" s="7"/>
      <c r="D889" s="7"/>
      <c r="E889" s="7"/>
      <c r="F889" s="7"/>
      <c r="G889" s="7"/>
      <c r="H889" s="7"/>
      <c r="I889" s="7"/>
      <c r="J889" s="7"/>
      <c r="K889" s="7"/>
      <c r="L889" s="7"/>
      <c r="M889" s="7"/>
      <c r="N889" s="7"/>
      <c r="O889" s="7"/>
      <c r="P889" s="7"/>
      <c r="Q889" s="7"/>
      <c r="R889" s="7"/>
      <c r="S889" s="7"/>
      <c r="T889" s="7"/>
      <c r="U889" s="7"/>
      <c r="V889" s="7"/>
      <c r="W889" s="7"/>
      <c r="X889" s="7"/>
      <c r="Y889" s="7"/>
    </row>
    <row r="890" spans="1:25" x14ac:dyDescent="0.2">
      <c r="A890" s="7"/>
      <c r="B890" s="7"/>
      <c r="C890" s="7"/>
      <c r="D890" s="7"/>
      <c r="E890" s="7"/>
      <c r="F890" s="7"/>
      <c r="G890" s="7"/>
      <c r="H890" s="7"/>
      <c r="I890" s="7"/>
      <c r="J890" s="7"/>
      <c r="K890" s="7"/>
      <c r="L890" s="7"/>
      <c r="M890" s="7"/>
      <c r="N890" s="7"/>
      <c r="O890" s="7"/>
      <c r="P890" s="7"/>
      <c r="Q890" s="7"/>
      <c r="R890" s="7"/>
      <c r="S890" s="7"/>
      <c r="T890" s="7"/>
      <c r="U890" s="7"/>
      <c r="V890" s="7"/>
      <c r="W890" s="7"/>
      <c r="X890" s="7"/>
      <c r="Y890" s="7"/>
    </row>
    <row r="891" spans="1:25" x14ac:dyDescent="0.2">
      <c r="A891" s="7"/>
      <c r="B891" s="7"/>
      <c r="C891" s="7"/>
      <c r="D891" s="7"/>
      <c r="E891" s="7"/>
      <c r="F891" s="7"/>
      <c r="G891" s="7"/>
      <c r="H891" s="7"/>
      <c r="I891" s="7"/>
      <c r="J891" s="7"/>
      <c r="K891" s="7"/>
      <c r="L891" s="7"/>
      <c r="M891" s="7"/>
      <c r="N891" s="7"/>
      <c r="O891" s="7"/>
      <c r="P891" s="7"/>
      <c r="Q891" s="7"/>
      <c r="R891" s="7"/>
      <c r="S891" s="7"/>
      <c r="T891" s="7"/>
      <c r="U891" s="7"/>
      <c r="V891" s="7"/>
      <c r="W891" s="7"/>
      <c r="X891" s="7"/>
      <c r="Y891" s="7"/>
    </row>
    <row r="892" spans="1:25" x14ac:dyDescent="0.2">
      <c r="A892" s="7"/>
      <c r="B892" s="7"/>
      <c r="C892" s="7"/>
      <c r="D892" s="7"/>
      <c r="E892" s="7"/>
      <c r="F892" s="7"/>
      <c r="G892" s="7"/>
      <c r="H892" s="7"/>
      <c r="I892" s="7"/>
      <c r="J892" s="7"/>
      <c r="K892" s="7"/>
      <c r="L892" s="7"/>
      <c r="M892" s="7"/>
      <c r="N892" s="7"/>
      <c r="O892" s="7"/>
      <c r="P892" s="7"/>
      <c r="Q892" s="7"/>
      <c r="R892" s="7"/>
      <c r="S892" s="7"/>
      <c r="T892" s="7"/>
      <c r="U892" s="7"/>
      <c r="V892" s="7"/>
      <c r="W892" s="7"/>
      <c r="X892" s="7"/>
      <c r="Y892" s="7"/>
    </row>
    <row r="893" spans="1:25" x14ac:dyDescent="0.2">
      <c r="A893" s="7"/>
      <c r="B893" s="7"/>
      <c r="C893" s="7"/>
      <c r="D893" s="7"/>
      <c r="E893" s="7"/>
      <c r="F893" s="7"/>
      <c r="G893" s="7"/>
      <c r="H893" s="7"/>
      <c r="I893" s="7"/>
      <c r="J893" s="7"/>
      <c r="K893" s="7"/>
      <c r="L893" s="7"/>
      <c r="M893" s="7"/>
      <c r="N893" s="7"/>
      <c r="O893" s="7"/>
      <c r="P893" s="7"/>
      <c r="Q893" s="7"/>
      <c r="R893" s="7"/>
      <c r="S893" s="7"/>
      <c r="T893" s="7"/>
      <c r="U893" s="7"/>
      <c r="V893" s="7"/>
      <c r="W893" s="7"/>
      <c r="X893" s="7"/>
      <c r="Y893" s="7"/>
    </row>
    <row r="894" spans="1:25" x14ac:dyDescent="0.2">
      <c r="A894" s="7"/>
      <c r="B894" s="7"/>
      <c r="C894" s="7"/>
      <c r="D894" s="7"/>
      <c r="E894" s="7"/>
      <c r="F894" s="7"/>
      <c r="G894" s="7"/>
      <c r="H894" s="7"/>
      <c r="I894" s="7"/>
      <c r="J894" s="7"/>
      <c r="K894" s="7"/>
      <c r="L894" s="7"/>
      <c r="M894" s="7"/>
      <c r="N894" s="7"/>
      <c r="O894" s="7"/>
      <c r="P894" s="7"/>
      <c r="Q894" s="7"/>
      <c r="R894" s="7"/>
      <c r="S894" s="7"/>
      <c r="T894" s="7"/>
      <c r="U894" s="7"/>
      <c r="V894" s="7"/>
      <c r="W894" s="7"/>
      <c r="X894" s="7"/>
      <c r="Y894" s="7"/>
    </row>
    <row r="895" spans="1:25" x14ac:dyDescent="0.2">
      <c r="A895" s="7"/>
      <c r="B895" s="7"/>
      <c r="C895" s="7"/>
      <c r="D895" s="7"/>
      <c r="E895" s="7"/>
      <c r="F895" s="7"/>
      <c r="G895" s="7"/>
      <c r="H895" s="7"/>
      <c r="I895" s="7"/>
      <c r="J895" s="7"/>
      <c r="K895" s="7"/>
      <c r="L895" s="7"/>
      <c r="M895" s="7"/>
      <c r="N895" s="7"/>
      <c r="O895" s="7"/>
      <c r="P895" s="7"/>
      <c r="Q895" s="7"/>
      <c r="R895" s="7"/>
      <c r="S895" s="7"/>
      <c r="T895" s="7"/>
      <c r="U895" s="7"/>
      <c r="V895" s="7"/>
      <c r="W895" s="7"/>
      <c r="X895" s="7"/>
      <c r="Y895" s="7"/>
    </row>
    <row r="896" spans="1:25" x14ac:dyDescent="0.2">
      <c r="A896" s="7"/>
      <c r="B896" s="7"/>
      <c r="C896" s="7"/>
      <c r="D896" s="7"/>
      <c r="E896" s="7"/>
      <c r="F896" s="7"/>
      <c r="G896" s="7"/>
      <c r="H896" s="7"/>
      <c r="I896" s="7"/>
      <c r="J896" s="7"/>
      <c r="K896" s="7"/>
      <c r="L896" s="7"/>
      <c r="M896" s="7"/>
      <c r="N896" s="7"/>
      <c r="O896" s="7"/>
      <c r="P896" s="7"/>
      <c r="Q896" s="7"/>
      <c r="R896" s="7"/>
      <c r="S896" s="7"/>
      <c r="T896" s="7"/>
      <c r="U896" s="7"/>
      <c r="V896" s="7"/>
      <c r="W896" s="7"/>
      <c r="X896" s="7"/>
      <c r="Y896" s="7"/>
    </row>
    <row r="897" spans="1:25" x14ac:dyDescent="0.2">
      <c r="A897" s="7"/>
      <c r="B897" s="7"/>
      <c r="C897" s="7"/>
      <c r="D897" s="7"/>
      <c r="E897" s="7"/>
      <c r="F897" s="7"/>
      <c r="G897" s="7"/>
      <c r="H897" s="7"/>
      <c r="I897" s="7"/>
      <c r="J897" s="7"/>
      <c r="K897" s="7"/>
      <c r="L897" s="7"/>
      <c r="M897" s="7"/>
      <c r="N897" s="7"/>
      <c r="O897" s="7"/>
      <c r="P897" s="7"/>
      <c r="Q897" s="7"/>
      <c r="R897" s="7"/>
      <c r="S897" s="7"/>
      <c r="T897" s="7"/>
      <c r="U897" s="7"/>
      <c r="V897" s="7"/>
      <c r="W897" s="7"/>
      <c r="X897" s="7"/>
      <c r="Y897" s="7"/>
    </row>
    <row r="898" spans="1:25" x14ac:dyDescent="0.2">
      <c r="A898" s="7"/>
      <c r="B898" s="7"/>
      <c r="C898" s="7"/>
      <c r="D898" s="7"/>
      <c r="E898" s="7"/>
      <c r="F898" s="7"/>
      <c r="G898" s="7"/>
      <c r="H898" s="7"/>
      <c r="I898" s="7"/>
      <c r="J898" s="7"/>
      <c r="K898" s="7"/>
      <c r="L898" s="7"/>
      <c r="M898" s="7"/>
      <c r="N898" s="7"/>
      <c r="O898" s="7"/>
      <c r="P898" s="7"/>
      <c r="Q898" s="7"/>
      <c r="R898" s="7"/>
      <c r="S898" s="7"/>
      <c r="T898" s="7"/>
      <c r="U898" s="7"/>
      <c r="V898" s="7"/>
      <c r="W898" s="7"/>
      <c r="X898" s="7"/>
      <c r="Y898" s="7"/>
    </row>
    <row r="899" spans="1:25" x14ac:dyDescent="0.2">
      <c r="A899" s="7"/>
      <c r="B899" s="7"/>
      <c r="C899" s="7"/>
      <c r="D899" s="7"/>
      <c r="E899" s="7"/>
      <c r="F899" s="7"/>
      <c r="G899" s="7"/>
      <c r="H899" s="7"/>
      <c r="I899" s="7"/>
      <c r="J899" s="7"/>
      <c r="K899" s="7"/>
      <c r="L899" s="7"/>
      <c r="M899" s="7"/>
      <c r="N899" s="7"/>
      <c r="O899" s="7"/>
      <c r="P899" s="7"/>
      <c r="Q899" s="7"/>
      <c r="R899" s="7"/>
      <c r="S899" s="7"/>
      <c r="T899" s="7"/>
      <c r="U899" s="7"/>
      <c r="V899" s="7"/>
      <c r="W899" s="7"/>
      <c r="X899" s="7"/>
      <c r="Y899" s="7"/>
    </row>
    <row r="900" spans="1:25" x14ac:dyDescent="0.2">
      <c r="A900" s="7"/>
      <c r="B900" s="7"/>
      <c r="C900" s="7"/>
      <c r="D900" s="7"/>
      <c r="E900" s="7"/>
      <c r="F900" s="7"/>
      <c r="G900" s="7"/>
      <c r="H900" s="7"/>
      <c r="I900" s="7"/>
      <c r="J900" s="7"/>
      <c r="K900" s="7"/>
      <c r="L900" s="7"/>
      <c r="M900" s="7"/>
      <c r="N900" s="7"/>
      <c r="O900" s="7"/>
      <c r="P900" s="7"/>
      <c r="Q900" s="7"/>
      <c r="R900" s="7"/>
      <c r="S900" s="7"/>
      <c r="T900" s="7"/>
      <c r="U900" s="7"/>
      <c r="V900" s="7"/>
      <c r="W900" s="7"/>
      <c r="X900" s="7"/>
      <c r="Y900" s="7"/>
    </row>
    <row r="901" spans="1:25" x14ac:dyDescent="0.2">
      <c r="A901" s="7"/>
      <c r="B901" s="7"/>
      <c r="C901" s="7"/>
      <c r="D901" s="7"/>
      <c r="E901" s="7"/>
      <c r="F901" s="7"/>
      <c r="G901" s="7"/>
      <c r="H901" s="7"/>
      <c r="I901" s="7"/>
      <c r="J901" s="7"/>
      <c r="K901" s="7"/>
      <c r="L901" s="7"/>
      <c r="M901" s="7"/>
      <c r="N901" s="7"/>
      <c r="O901" s="7"/>
      <c r="P901" s="7"/>
      <c r="Q901" s="7"/>
      <c r="R901" s="7"/>
      <c r="S901" s="7"/>
      <c r="T901" s="7"/>
      <c r="U901" s="7"/>
      <c r="V901" s="7"/>
      <c r="W901" s="7"/>
      <c r="X901" s="7"/>
      <c r="Y901" s="7"/>
    </row>
    <row r="902" spans="1:25" x14ac:dyDescent="0.2">
      <c r="A902" s="7"/>
      <c r="B902" s="7"/>
      <c r="C902" s="7"/>
      <c r="D902" s="7"/>
      <c r="E902" s="7"/>
      <c r="F902" s="7"/>
      <c r="G902" s="7"/>
      <c r="H902" s="7"/>
      <c r="I902" s="7"/>
      <c r="J902" s="7"/>
      <c r="K902" s="7"/>
      <c r="L902" s="7"/>
      <c r="M902" s="7"/>
      <c r="N902" s="7"/>
      <c r="O902" s="7"/>
      <c r="P902" s="7"/>
      <c r="Q902" s="7"/>
      <c r="R902" s="7"/>
      <c r="S902" s="7"/>
      <c r="T902" s="7"/>
      <c r="U902" s="7"/>
      <c r="V902" s="7"/>
      <c r="W902" s="7"/>
      <c r="X902" s="7"/>
      <c r="Y902" s="7"/>
    </row>
    <row r="903" spans="1:25" x14ac:dyDescent="0.2">
      <c r="A903" s="7"/>
      <c r="B903" s="7"/>
      <c r="C903" s="7"/>
      <c r="D903" s="7"/>
      <c r="E903" s="7"/>
      <c r="F903" s="7"/>
      <c r="G903" s="7"/>
      <c r="H903" s="7"/>
      <c r="I903" s="7"/>
      <c r="J903" s="7"/>
      <c r="K903" s="7"/>
      <c r="L903" s="7"/>
      <c r="M903" s="7"/>
      <c r="N903" s="7"/>
      <c r="O903" s="7"/>
      <c r="P903" s="7"/>
      <c r="Q903" s="7"/>
      <c r="R903" s="7"/>
      <c r="S903" s="7"/>
      <c r="T903" s="7"/>
      <c r="U903" s="7"/>
      <c r="V903" s="7"/>
      <c r="W903" s="7"/>
      <c r="X903" s="7"/>
      <c r="Y903" s="7"/>
    </row>
    <row r="904" spans="1:25" x14ac:dyDescent="0.2">
      <c r="A904" s="7"/>
      <c r="B904" s="7"/>
      <c r="C904" s="7"/>
      <c r="D904" s="7"/>
      <c r="E904" s="7"/>
      <c r="F904" s="7"/>
      <c r="G904" s="7"/>
      <c r="H904" s="7"/>
      <c r="I904" s="7"/>
      <c r="J904" s="7"/>
      <c r="K904" s="7"/>
      <c r="L904" s="7"/>
      <c r="M904" s="7"/>
      <c r="N904" s="7"/>
      <c r="O904" s="7"/>
      <c r="P904" s="7"/>
      <c r="Q904" s="7"/>
      <c r="R904" s="7"/>
      <c r="S904" s="7"/>
      <c r="T904" s="7"/>
      <c r="U904" s="7"/>
      <c r="V904" s="7"/>
      <c r="W904" s="7"/>
      <c r="X904" s="7"/>
      <c r="Y904" s="7"/>
    </row>
    <row r="905" spans="1:25" x14ac:dyDescent="0.2">
      <c r="A905" s="7"/>
      <c r="B905" s="7"/>
      <c r="C905" s="7"/>
      <c r="D905" s="7"/>
      <c r="E905" s="7"/>
      <c r="F905" s="7"/>
      <c r="G905" s="7"/>
      <c r="H905" s="7"/>
      <c r="I905" s="7"/>
      <c r="J905" s="7"/>
      <c r="K905" s="7"/>
      <c r="L905" s="7"/>
      <c r="M905" s="7"/>
      <c r="N905" s="7"/>
      <c r="O905" s="7"/>
      <c r="P905" s="7"/>
      <c r="Q905" s="7"/>
      <c r="R905" s="7"/>
      <c r="S905" s="7"/>
      <c r="T905" s="7"/>
      <c r="U905" s="7"/>
      <c r="V905" s="7"/>
      <c r="W905" s="7"/>
      <c r="X905" s="7"/>
      <c r="Y905" s="7"/>
    </row>
    <row r="906" spans="1:25" x14ac:dyDescent="0.2">
      <c r="A906" s="7"/>
      <c r="B906" s="7"/>
      <c r="C906" s="7"/>
      <c r="D906" s="7"/>
      <c r="E906" s="7"/>
      <c r="F906" s="7"/>
      <c r="G906" s="7"/>
      <c r="H906" s="7"/>
      <c r="I906" s="7"/>
      <c r="J906" s="7"/>
      <c r="K906" s="7"/>
      <c r="L906" s="7"/>
      <c r="M906" s="7"/>
      <c r="N906" s="7"/>
      <c r="O906" s="7"/>
      <c r="P906" s="7"/>
      <c r="Q906" s="7"/>
      <c r="R906" s="7"/>
      <c r="S906" s="7"/>
      <c r="T906" s="7"/>
      <c r="U906" s="7"/>
      <c r="V906" s="7"/>
      <c r="W906" s="7"/>
      <c r="X906" s="7"/>
      <c r="Y906" s="7"/>
    </row>
    <row r="907" spans="1:25" x14ac:dyDescent="0.2">
      <c r="A907" s="7"/>
      <c r="B907" s="7"/>
      <c r="C907" s="7"/>
      <c r="D907" s="7"/>
      <c r="E907" s="7"/>
      <c r="F907" s="7"/>
      <c r="G907" s="7"/>
      <c r="H907" s="7"/>
      <c r="I907" s="7"/>
      <c r="J907" s="7"/>
      <c r="K907" s="7"/>
      <c r="L907" s="7"/>
      <c r="M907" s="7"/>
      <c r="N907" s="7"/>
      <c r="O907" s="7"/>
      <c r="P907" s="7"/>
      <c r="Q907" s="7"/>
      <c r="R907" s="7"/>
      <c r="S907" s="7"/>
      <c r="T907" s="7"/>
      <c r="U907" s="7"/>
      <c r="V907" s="7"/>
      <c r="W907" s="7"/>
      <c r="X907" s="7"/>
      <c r="Y907" s="7"/>
    </row>
    <row r="908" spans="1:25" x14ac:dyDescent="0.2">
      <c r="A908" s="7"/>
      <c r="B908" s="7"/>
      <c r="C908" s="7"/>
      <c r="D908" s="7"/>
      <c r="E908" s="7"/>
      <c r="F908" s="7"/>
      <c r="G908" s="7"/>
      <c r="H908" s="7"/>
      <c r="I908" s="7"/>
      <c r="J908" s="7"/>
      <c r="K908" s="7"/>
      <c r="L908" s="7"/>
      <c r="M908" s="7"/>
      <c r="N908" s="7"/>
      <c r="O908" s="7"/>
      <c r="P908" s="7"/>
      <c r="Q908" s="7"/>
      <c r="R908" s="7"/>
      <c r="S908" s="7"/>
      <c r="T908" s="7"/>
      <c r="U908" s="7"/>
      <c r="V908" s="7"/>
      <c r="W908" s="7"/>
      <c r="X908" s="7"/>
      <c r="Y908" s="7"/>
    </row>
    <row r="909" spans="1:25" x14ac:dyDescent="0.2">
      <c r="A909" s="7"/>
      <c r="B909" s="7"/>
      <c r="C909" s="7"/>
      <c r="D909" s="7"/>
      <c r="E909" s="7"/>
      <c r="F909" s="7"/>
      <c r="G909" s="7"/>
      <c r="H909" s="7"/>
      <c r="I909" s="7"/>
      <c r="J909" s="7"/>
      <c r="K909" s="7"/>
      <c r="L909" s="7"/>
      <c r="M909" s="7"/>
      <c r="N909" s="7"/>
      <c r="O909" s="7"/>
      <c r="P909" s="7"/>
      <c r="Q909" s="7"/>
      <c r="R909" s="7"/>
      <c r="S909" s="7"/>
      <c r="T909" s="7"/>
      <c r="U909" s="7"/>
      <c r="V909" s="7"/>
      <c r="W909" s="7"/>
      <c r="X909" s="7"/>
      <c r="Y909" s="7"/>
    </row>
    <row r="910" spans="1:25" x14ac:dyDescent="0.2">
      <c r="A910" s="7"/>
      <c r="B910" s="7"/>
      <c r="C910" s="7"/>
      <c r="D910" s="7"/>
      <c r="E910" s="7"/>
      <c r="F910" s="7"/>
      <c r="G910" s="7"/>
      <c r="H910" s="7"/>
      <c r="I910" s="7"/>
      <c r="J910" s="7"/>
      <c r="K910" s="7"/>
      <c r="L910" s="7"/>
      <c r="M910" s="7"/>
      <c r="N910" s="7"/>
      <c r="O910" s="7"/>
      <c r="P910" s="7"/>
      <c r="Q910" s="7"/>
      <c r="R910" s="7"/>
      <c r="S910" s="7"/>
      <c r="T910" s="7"/>
      <c r="U910" s="7"/>
      <c r="V910" s="7"/>
      <c r="W910" s="7"/>
      <c r="X910" s="7"/>
      <c r="Y910" s="7"/>
    </row>
    <row r="911" spans="1:25" x14ac:dyDescent="0.2">
      <c r="A911" s="7"/>
      <c r="B911" s="7"/>
      <c r="C911" s="7"/>
      <c r="D911" s="7"/>
      <c r="E911" s="7"/>
      <c r="F911" s="7"/>
      <c r="G911" s="7"/>
      <c r="H911" s="7"/>
      <c r="I911" s="7"/>
      <c r="J911" s="7"/>
      <c r="K911" s="7"/>
      <c r="L911" s="7"/>
      <c r="M911" s="7"/>
      <c r="N911" s="7"/>
      <c r="O911" s="7"/>
      <c r="P911" s="7"/>
      <c r="Q911" s="7"/>
      <c r="R911" s="7"/>
      <c r="S911" s="7"/>
      <c r="T911" s="7"/>
      <c r="U911" s="7"/>
      <c r="V911" s="7"/>
      <c r="W911" s="7"/>
      <c r="X911" s="7"/>
      <c r="Y911" s="7"/>
    </row>
    <row r="912" spans="1:25" x14ac:dyDescent="0.2">
      <c r="A912" s="7"/>
      <c r="B912" s="7"/>
      <c r="C912" s="7"/>
      <c r="D912" s="7"/>
      <c r="E912" s="7"/>
      <c r="F912" s="7"/>
      <c r="G912" s="7"/>
      <c r="H912" s="7"/>
      <c r="I912" s="7"/>
      <c r="J912" s="7"/>
      <c r="K912" s="7"/>
      <c r="L912" s="7"/>
      <c r="M912" s="7"/>
      <c r="N912" s="7"/>
      <c r="O912" s="7"/>
      <c r="P912" s="7"/>
      <c r="Q912" s="7"/>
      <c r="R912" s="7"/>
      <c r="S912" s="7"/>
      <c r="T912" s="7"/>
      <c r="U912" s="7"/>
      <c r="V912" s="7"/>
      <c r="W912" s="7"/>
      <c r="X912" s="7"/>
      <c r="Y912" s="7"/>
    </row>
    <row r="913" spans="1:25" x14ac:dyDescent="0.2">
      <c r="A913" s="7"/>
      <c r="B913" s="7"/>
      <c r="C913" s="7"/>
      <c r="D913" s="7"/>
      <c r="E913" s="7"/>
      <c r="F913" s="7"/>
      <c r="G913" s="7"/>
      <c r="H913" s="7"/>
      <c r="I913" s="7"/>
      <c r="J913" s="7"/>
      <c r="K913" s="7"/>
      <c r="L913" s="7"/>
      <c r="M913" s="7"/>
      <c r="N913" s="7"/>
      <c r="O913" s="7"/>
      <c r="P913" s="7"/>
      <c r="Q913" s="7"/>
      <c r="R913" s="7"/>
      <c r="S913" s="7"/>
      <c r="T913" s="7"/>
      <c r="U913" s="7"/>
      <c r="V913" s="7"/>
      <c r="W913" s="7"/>
      <c r="X913" s="7"/>
      <c r="Y913" s="7"/>
    </row>
    <row r="914" spans="1:25" x14ac:dyDescent="0.2">
      <c r="A914" s="7"/>
      <c r="B914" s="7"/>
      <c r="C914" s="7"/>
      <c r="D914" s="7"/>
      <c r="E914" s="7"/>
      <c r="F914" s="7"/>
      <c r="G914" s="7"/>
      <c r="H914" s="7"/>
      <c r="I914" s="7"/>
      <c r="J914" s="7"/>
      <c r="K914" s="7"/>
      <c r="L914" s="7"/>
      <c r="M914" s="7"/>
      <c r="N914" s="7"/>
      <c r="O914" s="7"/>
      <c r="P914" s="7"/>
      <c r="Q914" s="7"/>
      <c r="R914" s="7"/>
      <c r="S914" s="7"/>
      <c r="T914" s="7"/>
      <c r="U914" s="7"/>
      <c r="V914" s="7"/>
      <c r="W914" s="7"/>
      <c r="X914" s="7"/>
      <c r="Y914" s="7"/>
    </row>
    <row r="915" spans="1:25" x14ac:dyDescent="0.2">
      <c r="A915" s="7"/>
      <c r="B915" s="7"/>
      <c r="C915" s="7"/>
      <c r="D915" s="7"/>
      <c r="E915" s="7"/>
      <c r="F915" s="7"/>
      <c r="G915" s="7"/>
      <c r="H915" s="7"/>
      <c r="I915" s="7"/>
      <c r="J915" s="7"/>
      <c r="K915" s="7"/>
      <c r="L915" s="7"/>
      <c r="M915" s="7"/>
      <c r="N915" s="7"/>
      <c r="O915" s="7"/>
      <c r="P915" s="7"/>
      <c r="Q915" s="7"/>
      <c r="R915" s="7"/>
      <c r="S915" s="7"/>
      <c r="T915" s="7"/>
      <c r="U915" s="7"/>
      <c r="V915" s="7"/>
      <c r="W915" s="7"/>
      <c r="X915" s="7"/>
      <c r="Y915" s="7"/>
    </row>
    <row r="916" spans="1:25" x14ac:dyDescent="0.2">
      <c r="A916" s="7"/>
      <c r="B916" s="7"/>
      <c r="C916" s="7"/>
      <c r="D916" s="7"/>
      <c r="E916" s="7"/>
      <c r="F916" s="7"/>
      <c r="G916" s="7"/>
      <c r="H916" s="7"/>
      <c r="I916" s="7"/>
      <c r="J916" s="7"/>
      <c r="K916" s="7"/>
      <c r="L916" s="7"/>
      <c r="M916" s="7"/>
      <c r="N916" s="7"/>
      <c r="O916" s="7"/>
      <c r="P916" s="7"/>
      <c r="Q916" s="7"/>
      <c r="R916" s="7"/>
      <c r="S916" s="7"/>
      <c r="T916" s="7"/>
      <c r="U916" s="7"/>
      <c r="V916" s="7"/>
      <c r="W916" s="7"/>
      <c r="X916" s="7"/>
      <c r="Y916" s="7"/>
    </row>
    <row r="917" spans="1:25" x14ac:dyDescent="0.2">
      <c r="A917" s="7"/>
      <c r="B917" s="7"/>
      <c r="C917" s="7"/>
      <c r="D917" s="7"/>
      <c r="E917" s="7"/>
      <c r="F917" s="7"/>
      <c r="G917" s="7"/>
      <c r="H917" s="7"/>
      <c r="I917" s="7"/>
      <c r="J917" s="7"/>
      <c r="K917" s="7"/>
      <c r="L917" s="7"/>
      <c r="M917" s="7"/>
      <c r="N917" s="7"/>
      <c r="O917" s="7"/>
      <c r="P917" s="7"/>
      <c r="Q917" s="7"/>
      <c r="R917" s="7"/>
      <c r="S917" s="7"/>
      <c r="T917" s="7"/>
      <c r="U917" s="7"/>
      <c r="V917" s="7"/>
      <c r="W917" s="7"/>
      <c r="X917" s="7"/>
      <c r="Y917" s="7"/>
    </row>
    <row r="918" spans="1:25" x14ac:dyDescent="0.2">
      <c r="A918" s="7"/>
      <c r="B918" s="7"/>
      <c r="C918" s="7"/>
      <c r="D918" s="7"/>
      <c r="E918" s="7"/>
      <c r="F918" s="7"/>
      <c r="G918" s="7"/>
      <c r="H918" s="7"/>
      <c r="I918" s="7"/>
      <c r="J918" s="7"/>
      <c r="K918" s="7"/>
      <c r="L918" s="7"/>
      <c r="M918" s="7"/>
      <c r="N918" s="7"/>
      <c r="O918" s="7"/>
      <c r="P918" s="7"/>
      <c r="Q918" s="7"/>
      <c r="R918" s="7"/>
      <c r="S918" s="7"/>
      <c r="T918" s="7"/>
      <c r="U918" s="7"/>
      <c r="V918" s="7"/>
      <c r="W918" s="7"/>
      <c r="X918" s="7"/>
      <c r="Y918" s="7"/>
    </row>
    <row r="919" spans="1:25" x14ac:dyDescent="0.2">
      <c r="A919" s="7"/>
      <c r="B919" s="7"/>
      <c r="C919" s="7"/>
      <c r="D919" s="7"/>
      <c r="E919" s="7"/>
      <c r="F919" s="7"/>
      <c r="G919" s="7"/>
      <c r="H919" s="7"/>
      <c r="I919" s="7"/>
      <c r="J919" s="7"/>
      <c r="K919" s="7"/>
      <c r="L919" s="7"/>
      <c r="M919" s="7"/>
      <c r="N919" s="7"/>
      <c r="O919" s="7"/>
      <c r="P919" s="7"/>
      <c r="Q919" s="7"/>
      <c r="R919" s="7"/>
      <c r="S919" s="7"/>
      <c r="T919" s="7"/>
      <c r="U919" s="7"/>
      <c r="V919" s="7"/>
      <c r="W919" s="7"/>
      <c r="X919" s="7"/>
      <c r="Y919" s="7"/>
    </row>
    <row r="920" spans="1:25" x14ac:dyDescent="0.2">
      <c r="A920" s="7"/>
      <c r="B920" s="7"/>
      <c r="C920" s="7"/>
      <c r="D920" s="7"/>
      <c r="E920" s="7"/>
      <c r="F920" s="7"/>
      <c r="G920" s="7"/>
      <c r="H920" s="7"/>
      <c r="I920" s="7"/>
      <c r="J920" s="7"/>
      <c r="K920" s="7"/>
      <c r="L920" s="7"/>
      <c r="M920" s="7"/>
      <c r="N920" s="7"/>
      <c r="O920" s="7"/>
      <c r="P920" s="7"/>
      <c r="Q920" s="7"/>
      <c r="R920" s="7"/>
      <c r="S920" s="7"/>
      <c r="T920" s="7"/>
      <c r="U920" s="7"/>
      <c r="V920" s="7"/>
      <c r="W920" s="7"/>
      <c r="X920" s="7"/>
      <c r="Y920" s="7"/>
    </row>
    <row r="921" spans="1:25" x14ac:dyDescent="0.2">
      <c r="A921" s="7"/>
      <c r="B921" s="7"/>
      <c r="C921" s="7"/>
      <c r="D921" s="7"/>
      <c r="E921" s="7"/>
      <c r="F921" s="7"/>
      <c r="G921" s="7"/>
      <c r="H921" s="7"/>
      <c r="I921" s="7"/>
      <c r="J921" s="7"/>
      <c r="K921" s="7"/>
      <c r="L921" s="7"/>
      <c r="M921" s="7"/>
      <c r="N921" s="7"/>
      <c r="O921" s="7"/>
      <c r="P921" s="7"/>
      <c r="Q921" s="7"/>
      <c r="R921" s="7"/>
      <c r="S921" s="7"/>
      <c r="T921" s="7"/>
      <c r="U921" s="7"/>
      <c r="V921" s="7"/>
      <c r="W921" s="7"/>
      <c r="X921" s="7"/>
      <c r="Y921" s="7"/>
    </row>
    <row r="922" spans="1:25" x14ac:dyDescent="0.2">
      <c r="A922" s="7"/>
      <c r="B922" s="7"/>
      <c r="C922" s="7"/>
      <c r="D922" s="7"/>
      <c r="E922" s="7"/>
      <c r="F922" s="7"/>
      <c r="G922" s="7"/>
      <c r="H922" s="7"/>
      <c r="I922" s="7"/>
      <c r="J922" s="7"/>
      <c r="K922" s="7"/>
      <c r="L922" s="7"/>
      <c r="M922" s="7"/>
      <c r="N922" s="7"/>
      <c r="O922" s="7"/>
      <c r="P922" s="7"/>
      <c r="Q922" s="7"/>
      <c r="R922" s="7"/>
      <c r="S922" s="7"/>
      <c r="T922" s="7"/>
      <c r="U922" s="7"/>
      <c r="V922" s="7"/>
      <c r="W922" s="7"/>
      <c r="X922" s="7"/>
      <c r="Y922" s="7"/>
    </row>
    <row r="923" spans="1:25" x14ac:dyDescent="0.2">
      <c r="A923" s="7"/>
      <c r="B923" s="7"/>
      <c r="C923" s="7"/>
      <c r="D923" s="7"/>
      <c r="E923" s="7"/>
      <c r="F923" s="7"/>
      <c r="G923" s="7"/>
      <c r="H923" s="7"/>
      <c r="I923" s="7"/>
      <c r="J923" s="7"/>
      <c r="K923" s="7"/>
      <c r="L923" s="7"/>
      <c r="M923" s="7"/>
      <c r="N923" s="7"/>
      <c r="O923" s="7"/>
      <c r="P923" s="7"/>
      <c r="Q923" s="7"/>
      <c r="R923" s="7"/>
      <c r="S923" s="7"/>
      <c r="T923" s="7"/>
      <c r="U923" s="7"/>
      <c r="V923" s="7"/>
      <c r="W923" s="7"/>
      <c r="X923" s="7"/>
      <c r="Y923" s="7"/>
    </row>
    <row r="924" spans="1:25" x14ac:dyDescent="0.2">
      <c r="A924" s="7"/>
      <c r="B924" s="7"/>
      <c r="C924" s="7"/>
      <c r="D924" s="7"/>
      <c r="E924" s="7"/>
      <c r="F924" s="7"/>
      <c r="G924" s="7"/>
      <c r="H924" s="7"/>
      <c r="I924" s="7"/>
      <c r="J924" s="7"/>
      <c r="K924" s="7"/>
      <c r="L924" s="7"/>
      <c r="M924" s="7"/>
      <c r="N924" s="7"/>
      <c r="O924" s="7"/>
      <c r="P924" s="7"/>
      <c r="Q924" s="7"/>
      <c r="R924" s="7"/>
      <c r="S924" s="7"/>
      <c r="T924" s="7"/>
      <c r="U924" s="7"/>
      <c r="V924" s="7"/>
      <c r="W924" s="7"/>
      <c r="X924" s="7"/>
      <c r="Y924" s="7"/>
    </row>
    <row r="925" spans="1:25" x14ac:dyDescent="0.2">
      <c r="A925" s="7"/>
      <c r="B925" s="7"/>
      <c r="C925" s="7"/>
      <c r="D925" s="7"/>
      <c r="E925" s="7"/>
      <c r="F925" s="7"/>
      <c r="G925" s="7"/>
      <c r="H925" s="7"/>
      <c r="I925" s="7"/>
      <c r="J925" s="7"/>
      <c r="K925" s="7"/>
      <c r="L925" s="7"/>
      <c r="M925" s="7"/>
      <c r="N925" s="7"/>
      <c r="O925" s="7"/>
      <c r="P925" s="7"/>
      <c r="Q925" s="7"/>
      <c r="R925" s="7"/>
      <c r="S925" s="7"/>
      <c r="T925" s="7"/>
      <c r="U925" s="7"/>
      <c r="V925" s="7"/>
      <c r="W925" s="7"/>
      <c r="X925" s="7"/>
      <c r="Y925" s="7"/>
    </row>
    <row r="926" spans="1:25" x14ac:dyDescent="0.2">
      <c r="A926" s="7"/>
      <c r="B926" s="7"/>
      <c r="C926" s="7"/>
      <c r="D926" s="7"/>
      <c r="E926" s="7"/>
      <c r="F926" s="7"/>
      <c r="G926" s="7"/>
      <c r="H926" s="7"/>
      <c r="I926" s="7"/>
      <c r="J926" s="7"/>
      <c r="K926" s="7"/>
      <c r="L926" s="7"/>
      <c r="M926" s="7"/>
      <c r="N926" s="7"/>
      <c r="O926" s="7"/>
      <c r="P926" s="7"/>
      <c r="Q926" s="7"/>
      <c r="R926" s="7"/>
      <c r="S926" s="7"/>
      <c r="T926" s="7"/>
      <c r="U926" s="7"/>
      <c r="V926" s="7"/>
      <c r="W926" s="7"/>
      <c r="X926" s="7"/>
      <c r="Y926" s="7"/>
    </row>
    <row r="927" spans="1:25" x14ac:dyDescent="0.2">
      <c r="A927" s="7"/>
      <c r="B927" s="7"/>
      <c r="C927" s="7"/>
      <c r="D927" s="7"/>
      <c r="E927" s="7"/>
      <c r="F927" s="7"/>
      <c r="G927" s="7"/>
      <c r="H927" s="7"/>
      <c r="I927" s="7"/>
      <c r="J927" s="7"/>
      <c r="K927" s="7"/>
      <c r="L927" s="7"/>
      <c r="M927" s="7"/>
      <c r="N927" s="7"/>
      <c r="O927" s="7"/>
      <c r="P927" s="7"/>
      <c r="Q927" s="7"/>
      <c r="R927" s="7"/>
      <c r="S927" s="7"/>
      <c r="T927" s="7"/>
      <c r="U927" s="7"/>
      <c r="V927" s="7"/>
      <c r="W927" s="7"/>
      <c r="X927" s="7"/>
      <c r="Y927" s="7"/>
    </row>
    <row r="928" spans="1:25" x14ac:dyDescent="0.2">
      <c r="A928" s="7"/>
      <c r="B928" s="7"/>
      <c r="C928" s="7"/>
      <c r="D928" s="7"/>
      <c r="E928" s="7"/>
      <c r="F928" s="7"/>
      <c r="G928" s="7"/>
      <c r="H928" s="7"/>
      <c r="I928" s="7"/>
      <c r="J928" s="7"/>
      <c r="K928" s="7"/>
      <c r="L928" s="7"/>
      <c r="M928" s="7"/>
      <c r="N928" s="7"/>
      <c r="O928" s="7"/>
      <c r="P928" s="7"/>
      <c r="Q928" s="7"/>
      <c r="R928" s="7"/>
      <c r="S928" s="7"/>
      <c r="T928" s="7"/>
      <c r="U928" s="7"/>
      <c r="V928" s="7"/>
      <c r="W928" s="7"/>
      <c r="X928" s="7"/>
      <c r="Y928" s="7"/>
    </row>
    <row r="929" spans="1:25" x14ac:dyDescent="0.2">
      <c r="A929" s="7"/>
      <c r="B929" s="7"/>
      <c r="C929" s="7"/>
      <c r="D929" s="7"/>
      <c r="E929" s="7"/>
      <c r="F929" s="7"/>
      <c r="G929" s="7"/>
      <c r="H929" s="7"/>
      <c r="I929" s="7"/>
      <c r="J929" s="7"/>
      <c r="K929" s="7"/>
      <c r="L929" s="7"/>
      <c r="M929" s="7"/>
      <c r="N929" s="7"/>
      <c r="O929" s="7"/>
      <c r="P929" s="7"/>
      <c r="Q929" s="7"/>
      <c r="R929" s="7"/>
      <c r="S929" s="7"/>
      <c r="T929" s="7"/>
      <c r="U929" s="7"/>
      <c r="V929" s="7"/>
      <c r="W929" s="7"/>
      <c r="X929" s="7"/>
      <c r="Y929" s="7"/>
    </row>
    <row r="930" spans="1:25" x14ac:dyDescent="0.2">
      <c r="A930" s="7"/>
      <c r="B930" s="7"/>
      <c r="C930" s="7"/>
      <c r="D930" s="7"/>
      <c r="E930" s="7"/>
      <c r="F930" s="7"/>
      <c r="G930" s="7"/>
      <c r="H930" s="7"/>
      <c r="I930" s="7"/>
      <c r="J930" s="7"/>
      <c r="K930" s="7"/>
      <c r="L930" s="7"/>
      <c r="M930" s="7"/>
      <c r="N930" s="7"/>
      <c r="O930" s="7"/>
      <c r="P930" s="7"/>
      <c r="Q930" s="7"/>
      <c r="R930" s="7"/>
      <c r="S930" s="7"/>
      <c r="T930" s="7"/>
      <c r="U930" s="7"/>
      <c r="V930" s="7"/>
      <c r="W930" s="7"/>
      <c r="X930" s="7"/>
      <c r="Y930" s="7"/>
    </row>
    <row r="931" spans="1:25" x14ac:dyDescent="0.2">
      <c r="A931" s="7"/>
      <c r="B931" s="7"/>
      <c r="C931" s="7"/>
      <c r="D931" s="7"/>
      <c r="E931" s="7"/>
      <c r="F931" s="7"/>
      <c r="G931" s="7"/>
      <c r="H931" s="7"/>
      <c r="I931" s="7"/>
      <c r="J931" s="7"/>
      <c r="K931" s="7"/>
      <c r="L931" s="7"/>
      <c r="M931" s="7"/>
      <c r="N931" s="7"/>
      <c r="O931" s="7"/>
      <c r="P931" s="7"/>
      <c r="Q931" s="7"/>
      <c r="R931" s="7"/>
      <c r="S931" s="7"/>
      <c r="T931" s="7"/>
      <c r="U931" s="7"/>
      <c r="V931" s="7"/>
      <c r="W931" s="7"/>
      <c r="X931" s="7"/>
      <c r="Y931" s="7"/>
    </row>
    <row r="932" spans="1:25" x14ac:dyDescent="0.2">
      <c r="A932" s="7"/>
      <c r="B932" s="7"/>
      <c r="C932" s="7"/>
      <c r="D932" s="7"/>
      <c r="E932" s="7"/>
      <c r="F932" s="7"/>
      <c r="G932" s="7"/>
      <c r="H932" s="7"/>
      <c r="I932" s="7"/>
      <c r="J932" s="7"/>
      <c r="K932" s="7"/>
      <c r="L932" s="7"/>
      <c r="M932" s="7"/>
      <c r="N932" s="7"/>
      <c r="O932" s="7"/>
      <c r="P932" s="7"/>
      <c r="Q932" s="7"/>
      <c r="R932" s="7"/>
      <c r="S932" s="7"/>
      <c r="T932" s="7"/>
      <c r="U932" s="7"/>
      <c r="V932" s="7"/>
      <c r="W932" s="7"/>
      <c r="X932" s="7"/>
      <c r="Y932" s="7"/>
    </row>
    <row r="933" spans="1:25" x14ac:dyDescent="0.2">
      <c r="A933" s="7"/>
      <c r="B933" s="7"/>
      <c r="C933" s="7"/>
      <c r="D933" s="7"/>
      <c r="E933" s="7"/>
      <c r="F933" s="7"/>
      <c r="G933" s="7"/>
      <c r="H933" s="7"/>
      <c r="I933" s="7"/>
      <c r="J933" s="7"/>
      <c r="K933" s="7"/>
      <c r="L933" s="7"/>
      <c r="M933" s="7"/>
      <c r="N933" s="7"/>
      <c r="O933" s="7"/>
      <c r="P933" s="7"/>
      <c r="Q933" s="7"/>
      <c r="R933" s="7"/>
      <c r="S933" s="7"/>
      <c r="T933" s="7"/>
      <c r="U933" s="7"/>
      <c r="V933" s="7"/>
      <c r="W933" s="7"/>
      <c r="X933" s="7"/>
      <c r="Y933" s="7"/>
    </row>
    <row r="934" spans="1:25" x14ac:dyDescent="0.2">
      <c r="A934" s="7"/>
      <c r="B934" s="7"/>
      <c r="C934" s="7"/>
      <c r="D934" s="7"/>
      <c r="E934" s="7"/>
      <c r="F934" s="7"/>
      <c r="G934" s="7"/>
      <c r="H934" s="7"/>
      <c r="I934" s="7"/>
      <c r="J934" s="7"/>
      <c r="K934" s="7"/>
      <c r="L934" s="7"/>
      <c r="M934" s="7"/>
      <c r="N934" s="7"/>
      <c r="O934" s="7"/>
      <c r="P934" s="7"/>
      <c r="Q934" s="7"/>
      <c r="R934" s="7"/>
      <c r="S934" s="7"/>
      <c r="T934" s="7"/>
      <c r="U934" s="7"/>
      <c r="V934" s="7"/>
      <c r="W934" s="7"/>
      <c r="X934" s="7"/>
      <c r="Y934" s="7"/>
    </row>
    <row r="935" spans="1:25" x14ac:dyDescent="0.2">
      <c r="A935" s="7"/>
      <c r="B935" s="7"/>
      <c r="C935" s="7"/>
      <c r="D935" s="7"/>
      <c r="E935" s="7"/>
      <c r="F935" s="7"/>
      <c r="G935" s="7"/>
      <c r="H935" s="7"/>
      <c r="I935" s="7"/>
      <c r="J935" s="7"/>
      <c r="K935" s="7"/>
      <c r="L935" s="7"/>
      <c r="M935" s="7"/>
      <c r="N935" s="7"/>
      <c r="O935" s="7"/>
      <c r="P935" s="7"/>
      <c r="Q935" s="7"/>
      <c r="R935" s="7"/>
      <c r="S935" s="7"/>
      <c r="T935" s="7"/>
      <c r="U935" s="7"/>
      <c r="V935" s="7"/>
      <c r="W935" s="7"/>
      <c r="X935" s="7"/>
      <c r="Y935" s="7"/>
    </row>
    <row r="936" spans="1:25" x14ac:dyDescent="0.2">
      <c r="A936" s="7"/>
      <c r="B936" s="7"/>
      <c r="C936" s="7"/>
      <c r="D936" s="7"/>
      <c r="E936" s="7"/>
      <c r="F936" s="7"/>
      <c r="G936" s="7"/>
      <c r="H936" s="7"/>
      <c r="I936" s="7"/>
      <c r="J936" s="7"/>
      <c r="K936" s="7"/>
      <c r="L936" s="7"/>
      <c r="M936" s="7"/>
      <c r="N936" s="7"/>
      <c r="O936" s="7"/>
      <c r="P936" s="7"/>
      <c r="Q936" s="7"/>
      <c r="R936" s="7"/>
      <c r="S936" s="7"/>
      <c r="T936" s="7"/>
      <c r="U936" s="7"/>
      <c r="V936" s="7"/>
      <c r="W936" s="7"/>
      <c r="X936" s="7"/>
      <c r="Y936" s="7"/>
    </row>
    <row r="937" spans="1:25" x14ac:dyDescent="0.2">
      <c r="A937" s="7"/>
      <c r="B937" s="7"/>
      <c r="C937" s="7"/>
      <c r="D937" s="7"/>
      <c r="E937" s="7"/>
      <c r="F937" s="7"/>
      <c r="G937" s="7"/>
      <c r="H937" s="7"/>
      <c r="I937" s="7"/>
      <c r="J937" s="7"/>
      <c r="K937" s="7"/>
      <c r="L937" s="7"/>
      <c r="M937" s="7"/>
      <c r="N937" s="7"/>
      <c r="O937" s="7"/>
      <c r="P937" s="7"/>
      <c r="Q937" s="7"/>
      <c r="R937" s="7"/>
      <c r="S937" s="7"/>
      <c r="T937" s="7"/>
      <c r="U937" s="7"/>
      <c r="V937" s="7"/>
      <c r="W937" s="7"/>
      <c r="X937" s="7"/>
      <c r="Y937" s="7"/>
    </row>
    <row r="938" spans="1:25" x14ac:dyDescent="0.2">
      <c r="A938" s="7"/>
      <c r="B938" s="7"/>
      <c r="C938" s="7"/>
      <c r="D938" s="7"/>
      <c r="E938" s="7"/>
      <c r="F938" s="7"/>
      <c r="G938" s="7"/>
      <c r="H938" s="7"/>
      <c r="I938" s="7"/>
      <c r="J938" s="7"/>
      <c r="K938" s="7"/>
      <c r="L938" s="7"/>
      <c r="M938" s="7"/>
      <c r="N938" s="7"/>
      <c r="O938" s="7"/>
      <c r="P938" s="7"/>
      <c r="Q938" s="7"/>
      <c r="R938" s="7"/>
      <c r="S938" s="7"/>
      <c r="T938" s="7"/>
      <c r="U938" s="7"/>
      <c r="V938" s="7"/>
      <c r="W938" s="7"/>
      <c r="X938" s="7"/>
      <c r="Y938" s="7"/>
    </row>
    <row r="939" spans="1:25" x14ac:dyDescent="0.2">
      <c r="A939" s="7"/>
      <c r="B939" s="7"/>
      <c r="C939" s="7"/>
      <c r="D939" s="7"/>
      <c r="E939" s="7"/>
      <c r="F939" s="7"/>
      <c r="G939" s="7"/>
      <c r="H939" s="7"/>
      <c r="I939" s="7"/>
      <c r="J939" s="7"/>
      <c r="K939" s="7"/>
      <c r="L939" s="7"/>
      <c r="M939" s="7"/>
      <c r="N939" s="7"/>
      <c r="O939" s="7"/>
      <c r="P939" s="7"/>
      <c r="Q939" s="7"/>
      <c r="R939" s="7"/>
      <c r="S939" s="7"/>
      <c r="T939" s="7"/>
      <c r="U939" s="7"/>
      <c r="V939" s="7"/>
      <c r="W939" s="7"/>
      <c r="X939" s="7"/>
      <c r="Y939" s="7"/>
    </row>
    <row r="940" spans="1:25" x14ac:dyDescent="0.2">
      <c r="A940" s="7"/>
      <c r="B940" s="7"/>
      <c r="C940" s="7"/>
      <c r="D940" s="7"/>
      <c r="E940" s="7"/>
      <c r="F940" s="7"/>
      <c r="G940" s="7"/>
      <c r="H940" s="7"/>
      <c r="I940" s="7"/>
      <c r="J940" s="7"/>
      <c r="K940" s="7"/>
      <c r="L940" s="7"/>
      <c r="M940" s="7"/>
      <c r="N940" s="7"/>
      <c r="O940" s="7"/>
      <c r="P940" s="7"/>
      <c r="Q940" s="7"/>
      <c r="R940" s="7"/>
      <c r="S940" s="7"/>
      <c r="T940" s="7"/>
      <c r="U940" s="7"/>
      <c r="V940" s="7"/>
      <c r="W940" s="7"/>
      <c r="X940" s="7"/>
      <c r="Y940" s="7"/>
    </row>
    <row r="941" spans="1:25" x14ac:dyDescent="0.2">
      <c r="A941" s="7"/>
      <c r="B941" s="7"/>
      <c r="C941" s="7"/>
      <c r="D941" s="7"/>
      <c r="E941" s="7"/>
      <c r="F941" s="7"/>
      <c r="G941" s="7"/>
      <c r="H941" s="7"/>
      <c r="I941" s="7"/>
      <c r="J941" s="7"/>
      <c r="K941" s="7"/>
      <c r="L941" s="7"/>
      <c r="M941" s="7"/>
      <c r="N941" s="7"/>
      <c r="O941" s="7"/>
      <c r="P941" s="7"/>
      <c r="Q941" s="7"/>
      <c r="R941" s="7"/>
      <c r="S941" s="7"/>
      <c r="T941" s="7"/>
      <c r="U941" s="7"/>
      <c r="V941" s="7"/>
      <c r="W941" s="7"/>
      <c r="X941" s="7"/>
      <c r="Y941" s="7"/>
    </row>
    <row r="942" spans="1:25" x14ac:dyDescent="0.2">
      <c r="A942" s="7"/>
      <c r="B942" s="7"/>
      <c r="C942" s="7"/>
      <c r="D942" s="7"/>
      <c r="E942" s="7"/>
      <c r="F942" s="7"/>
      <c r="G942" s="7"/>
      <c r="H942" s="7"/>
      <c r="I942" s="7"/>
      <c r="J942" s="7"/>
      <c r="K942" s="7"/>
      <c r="L942" s="7"/>
      <c r="M942" s="7"/>
      <c r="N942" s="7"/>
      <c r="O942" s="7"/>
      <c r="P942" s="7"/>
      <c r="Q942" s="7"/>
      <c r="R942" s="7"/>
      <c r="S942" s="7"/>
      <c r="T942" s="7"/>
      <c r="U942" s="7"/>
      <c r="V942" s="7"/>
      <c r="W942" s="7"/>
      <c r="X942" s="7"/>
      <c r="Y942" s="7"/>
    </row>
    <row r="943" spans="1:25" x14ac:dyDescent="0.2">
      <c r="A943" s="7"/>
      <c r="B943" s="7"/>
      <c r="C943" s="7"/>
      <c r="D943" s="7"/>
      <c r="E943" s="7"/>
      <c r="F943" s="7"/>
      <c r="G943" s="7"/>
      <c r="H943" s="7"/>
      <c r="I943" s="7"/>
      <c r="J943" s="7"/>
      <c r="K943" s="7"/>
      <c r="L943" s="7"/>
      <c r="M943" s="7"/>
      <c r="N943" s="7"/>
      <c r="O943" s="7"/>
      <c r="P943" s="7"/>
      <c r="Q943" s="7"/>
      <c r="R943" s="7"/>
      <c r="S943" s="7"/>
      <c r="T943" s="7"/>
      <c r="U943" s="7"/>
      <c r="V943" s="7"/>
      <c r="W943" s="7"/>
      <c r="X943" s="7"/>
      <c r="Y943" s="7"/>
    </row>
    <row r="944" spans="1:25" x14ac:dyDescent="0.2">
      <c r="A944" s="7"/>
      <c r="B944" s="7"/>
      <c r="C944" s="7"/>
      <c r="D944" s="7"/>
      <c r="E944" s="7"/>
      <c r="F944" s="7"/>
      <c r="G944" s="7"/>
      <c r="H944" s="7"/>
      <c r="I944" s="7"/>
      <c r="J944" s="7"/>
      <c r="K944" s="7"/>
      <c r="L944" s="7"/>
      <c r="M944" s="7"/>
      <c r="N944" s="7"/>
      <c r="O944" s="7"/>
      <c r="P944" s="7"/>
      <c r="Q944" s="7"/>
      <c r="R944" s="7"/>
      <c r="S944" s="7"/>
      <c r="T944" s="7"/>
      <c r="U944" s="7"/>
      <c r="V944" s="7"/>
      <c r="W944" s="7"/>
      <c r="X944" s="7"/>
      <c r="Y944" s="7"/>
    </row>
    <row r="945" spans="1:25" x14ac:dyDescent="0.2">
      <c r="A945" s="7"/>
      <c r="B945" s="7"/>
      <c r="C945" s="7"/>
      <c r="D945" s="7"/>
      <c r="E945" s="7"/>
      <c r="F945" s="7"/>
      <c r="G945" s="7"/>
      <c r="H945" s="7"/>
      <c r="I945" s="7"/>
      <c r="J945" s="7"/>
      <c r="K945" s="7"/>
      <c r="L945" s="7"/>
      <c r="M945" s="7"/>
      <c r="N945" s="7"/>
      <c r="O945" s="7"/>
      <c r="P945" s="7"/>
      <c r="Q945" s="7"/>
      <c r="R945" s="7"/>
      <c r="S945" s="7"/>
      <c r="T945" s="7"/>
      <c r="U945" s="7"/>
      <c r="V945" s="7"/>
      <c r="W945" s="7"/>
      <c r="X945" s="7"/>
      <c r="Y945" s="7"/>
    </row>
    <row r="946" spans="1:25" x14ac:dyDescent="0.2">
      <c r="A946" s="7"/>
      <c r="B946" s="7"/>
      <c r="C946" s="7"/>
      <c r="D946" s="7"/>
      <c r="E946" s="7"/>
      <c r="F946" s="7"/>
      <c r="G946" s="7"/>
      <c r="H946" s="7"/>
      <c r="I946" s="7"/>
      <c r="J946" s="7"/>
      <c r="K946" s="7"/>
      <c r="L946" s="7"/>
      <c r="M946" s="7"/>
      <c r="N946" s="7"/>
      <c r="O946" s="7"/>
      <c r="P946" s="7"/>
      <c r="Q946" s="7"/>
      <c r="R946" s="7"/>
      <c r="S946" s="7"/>
      <c r="T946" s="7"/>
      <c r="U946" s="7"/>
      <c r="V946" s="7"/>
      <c r="W946" s="7"/>
      <c r="X946" s="7"/>
      <c r="Y946" s="7"/>
    </row>
    <row r="947" spans="1:25" x14ac:dyDescent="0.2">
      <c r="A947" s="7"/>
      <c r="B947" s="7"/>
      <c r="C947" s="7"/>
      <c r="D947" s="7"/>
      <c r="E947" s="7"/>
      <c r="F947" s="7"/>
      <c r="G947" s="7"/>
      <c r="H947" s="7"/>
      <c r="I947" s="7"/>
      <c r="J947" s="7"/>
      <c r="K947" s="7"/>
      <c r="L947" s="7"/>
      <c r="M947" s="7"/>
      <c r="N947" s="7"/>
      <c r="O947" s="7"/>
      <c r="P947" s="7"/>
      <c r="Q947" s="7"/>
      <c r="R947" s="7"/>
      <c r="S947" s="7"/>
      <c r="T947" s="7"/>
      <c r="U947" s="7"/>
      <c r="V947" s="7"/>
      <c r="W947" s="7"/>
      <c r="X947" s="7"/>
      <c r="Y947" s="7"/>
    </row>
    <row r="948" spans="1:25" x14ac:dyDescent="0.2">
      <c r="A948" s="7"/>
      <c r="B948" s="7"/>
      <c r="C948" s="7"/>
      <c r="D948" s="7"/>
      <c r="E948" s="7"/>
      <c r="F948" s="7"/>
      <c r="G948" s="7"/>
      <c r="H948" s="7"/>
      <c r="I948" s="7"/>
      <c r="J948" s="7"/>
      <c r="K948" s="7"/>
      <c r="L948" s="7"/>
      <c r="M948" s="7"/>
      <c r="N948" s="7"/>
      <c r="O948" s="7"/>
      <c r="P948" s="7"/>
      <c r="Q948" s="7"/>
      <c r="R948" s="7"/>
      <c r="S948" s="7"/>
      <c r="T948" s="7"/>
      <c r="U948" s="7"/>
      <c r="V948" s="7"/>
      <c r="W948" s="7"/>
      <c r="X948" s="7"/>
      <c r="Y948" s="7"/>
    </row>
    <row r="949" spans="1:25" x14ac:dyDescent="0.2">
      <c r="A949" s="7"/>
      <c r="B949" s="7"/>
      <c r="C949" s="7"/>
      <c r="D949" s="7"/>
      <c r="E949" s="7"/>
      <c r="F949" s="7"/>
      <c r="G949" s="7"/>
      <c r="H949" s="7"/>
      <c r="I949" s="7"/>
      <c r="J949" s="7"/>
      <c r="K949" s="7"/>
      <c r="L949" s="7"/>
      <c r="M949" s="7"/>
      <c r="N949" s="7"/>
      <c r="O949" s="7"/>
      <c r="P949" s="7"/>
      <c r="Q949" s="7"/>
      <c r="R949" s="7"/>
      <c r="S949" s="7"/>
      <c r="T949" s="7"/>
      <c r="U949" s="7"/>
      <c r="V949" s="7"/>
      <c r="W949" s="7"/>
      <c r="X949" s="7"/>
      <c r="Y949" s="7"/>
    </row>
    <row r="950" spans="1:25" x14ac:dyDescent="0.2">
      <c r="A950" s="7"/>
      <c r="B950" s="7"/>
      <c r="C950" s="7"/>
      <c r="D950" s="7"/>
      <c r="E950" s="7"/>
      <c r="F950" s="7"/>
      <c r="G950" s="7"/>
      <c r="H950" s="7"/>
      <c r="I950" s="7"/>
      <c r="J950" s="7"/>
      <c r="K950" s="7"/>
      <c r="L950" s="7"/>
      <c r="M950" s="7"/>
      <c r="N950" s="7"/>
      <c r="O950" s="7"/>
      <c r="P950" s="7"/>
      <c r="Q950" s="7"/>
      <c r="R950" s="7"/>
      <c r="S950" s="7"/>
      <c r="T950" s="7"/>
      <c r="U950" s="7"/>
      <c r="V950" s="7"/>
      <c r="W950" s="7"/>
      <c r="X950" s="7"/>
      <c r="Y950" s="7"/>
    </row>
    <row r="951" spans="1:25" x14ac:dyDescent="0.2">
      <c r="A951" s="7"/>
      <c r="B951" s="7"/>
      <c r="C951" s="7"/>
      <c r="D951" s="7"/>
      <c r="E951" s="7"/>
      <c r="F951" s="7"/>
      <c r="G951" s="7"/>
      <c r="H951" s="7"/>
      <c r="I951" s="7"/>
      <c r="J951" s="7"/>
      <c r="K951" s="7"/>
      <c r="L951" s="7"/>
      <c r="M951" s="7"/>
      <c r="N951" s="7"/>
      <c r="O951" s="7"/>
      <c r="P951" s="7"/>
      <c r="Q951" s="7"/>
      <c r="R951" s="7"/>
      <c r="S951" s="7"/>
      <c r="T951" s="7"/>
      <c r="U951" s="7"/>
      <c r="V951" s="7"/>
      <c r="W951" s="7"/>
      <c r="X951" s="7"/>
      <c r="Y951" s="7"/>
    </row>
    <row r="952" spans="1:25" x14ac:dyDescent="0.2">
      <c r="A952" s="7"/>
      <c r="B952" s="7"/>
      <c r="C952" s="7"/>
      <c r="D952" s="7"/>
      <c r="E952" s="7"/>
      <c r="F952" s="7"/>
      <c r="G952" s="7"/>
      <c r="H952" s="7"/>
      <c r="I952" s="7"/>
      <c r="J952" s="7"/>
      <c r="K952" s="7"/>
      <c r="L952" s="7"/>
      <c r="M952" s="7"/>
      <c r="N952" s="7"/>
      <c r="O952" s="7"/>
      <c r="P952" s="7"/>
      <c r="Q952" s="7"/>
      <c r="R952" s="7"/>
      <c r="S952" s="7"/>
      <c r="T952" s="7"/>
      <c r="U952" s="7"/>
      <c r="V952" s="7"/>
      <c r="W952" s="7"/>
      <c r="X952" s="7"/>
      <c r="Y952" s="7"/>
    </row>
    <row r="953" spans="1:25" x14ac:dyDescent="0.2">
      <c r="A953" s="7"/>
      <c r="B953" s="7"/>
      <c r="C953" s="7"/>
      <c r="D953" s="7"/>
      <c r="E953" s="7"/>
      <c r="F953" s="7"/>
      <c r="G953" s="7"/>
      <c r="H953" s="7"/>
      <c r="I953" s="7"/>
      <c r="J953" s="7"/>
      <c r="K953" s="7"/>
      <c r="L953" s="7"/>
      <c r="M953" s="7"/>
      <c r="N953" s="7"/>
      <c r="O953" s="7"/>
      <c r="P953" s="7"/>
      <c r="Q953" s="7"/>
      <c r="R953" s="7"/>
      <c r="S953" s="7"/>
      <c r="T953" s="7"/>
      <c r="U953" s="7"/>
      <c r="V953" s="7"/>
      <c r="W953" s="7"/>
      <c r="X953" s="7"/>
      <c r="Y953" s="7"/>
    </row>
    <row r="954" spans="1:25" x14ac:dyDescent="0.2">
      <c r="A954" s="7"/>
      <c r="B954" s="7"/>
      <c r="C954" s="7"/>
      <c r="D954" s="7"/>
      <c r="E954" s="7"/>
      <c r="F954" s="7"/>
      <c r="G954" s="7"/>
      <c r="H954" s="7"/>
      <c r="I954" s="7"/>
      <c r="J954" s="7"/>
      <c r="K954" s="7"/>
      <c r="L954" s="7"/>
      <c r="M954" s="7"/>
      <c r="N954" s="7"/>
      <c r="O954" s="7"/>
      <c r="P954" s="7"/>
      <c r="Q954" s="7"/>
      <c r="R954" s="7"/>
      <c r="S954" s="7"/>
      <c r="T954" s="7"/>
      <c r="U954" s="7"/>
      <c r="V954" s="7"/>
      <c r="W954" s="7"/>
      <c r="X954" s="7"/>
      <c r="Y954" s="7"/>
    </row>
    <row r="955" spans="1:25" x14ac:dyDescent="0.2">
      <c r="A955" s="7"/>
      <c r="B955" s="7"/>
      <c r="C955" s="7"/>
      <c r="D955" s="7"/>
      <c r="E955" s="7"/>
      <c r="F955" s="7"/>
      <c r="G955" s="7"/>
      <c r="H955" s="7"/>
      <c r="I955" s="7"/>
      <c r="J955" s="7"/>
      <c r="K955" s="7"/>
      <c r="L955" s="7"/>
      <c r="M955" s="7"/>
      <c r="N955" s="7"/>
      <c r="O955" s="7"/>
      <c r="P955" s="7"/>
      <c r="Q955" s="7"/>
      <c r="R955" s="7"/>
      <c r="S955" s="7"/>
      <c r="T955" s="7"/>
      <c r="U955" s="7"/>
      <c r="V955" s="7"/>
      <c r="W955" s="7"/>
      <c r="X955" s="7"/>
      <c r="Y955" s="7"/>
    </row>
    <row r="956" spans="1:25" x14ac:dyDescent="0.2">
      <c r="A956" s="7"/>
      <c r="B956" s="7"/>
      <c r="C956" s="7"/>
      <c r="D956" s="7"/>
      <c r="E956" s="7"/>
      <c r="F956" s="7"/>
      <c r="G956" s="7"/>
      <c r="H956" s="7"/>
      <c r="I956" s="7"/>
      <c r="J956" s="7"/>
      <c r="K956" s="7"/>
      <c r="L956" s="7"/>
      <c r="M956" s="7"/>
      <c r="N956" s="7"/>
      <c r="O956" s="7"/>
      <c r="P956" s="7"/>
      <c r="Q956" s="7"/>
      <c r="R956" s="7"/>
      <c r="S956" s="7"/>
      <c r="T956" s="7"/>
      <c r="U956" s="7"/>
      <c r="V956" s="7"/>
      <c r="W956" s="7"/>
      <c r="X956" s="7"/>
      <c r="Y956" s="7"/>
    </row>
    <row r="957" spans="1:25" x14ac:dyDescent="0.2">
      <c r="A957" s="7"/>
      <c r="B957" s="7"/>
      <c r="C957" s="7"/>
      <c r="D957" s="7"/>
      <c r="E957" s="7"/>
      <c r="F957" s="7"/>
      <c r="G957" s="7"/>
      <c r="H957" s="7"/>
      <c r="I957" s="7"/>
      <c r="J957" s="7"/>
      <c r="K957" s="7"/>
      <c r="L957" s="7"/>
      <c r="M957" s="7"/>
      <c r="N957" s="7"/>
      <c r="O957" s="7"/>
      <c r="P957" s="7"/>
      <c r="Q957" s="7"/>
      <c r="R957" s="7"/>
      <c r="S957" s="7"/>
      <c r="T957" s="7"/>
      <c r="U957" s="7"/>
      <c r="V957" s="7"/>
      <c r="W957" s="7"/>
      <c r="X957" s="7"/>
      <c r="Y957" s="7"/>
    </row>
    <row r="958" spans="1:25" x14ac:dyDescent="0.2">
      <c r="A958" s="7"/>
      <c r="B958" s="7"/>
      <c r="C958" s="7"/>
      <c r="D958" s="7"/>
      <c r="E958" s="7"/>
      <c r="F958" s="7"/>
      <c r="G958" s="7"/>
      <c r="H958" s="7"/>
      <c r="I958" s="7"/>
      <c r="J958" s="7"/>
      <c r="K958" s="7"/>
      <c r="L958" s="7"/>
      <c r="M958" s="7"/>
      <c r="N958" s="7"/>
      <c r="O958" s="7"/>
      <c r="P958" s="7"/>
      <c r="Q958" s="7"/>
      <c r="R958" s="7"/>
      <c r="S958" s="7"/>
      <c r="T958" s="7"/>
      <c r="U958" s="7"/>
      <c r="V958" s="7"/>
      <c r="W958" s="7"/>
      <c r="X958" s="7"/>
      <c r="Y958" s="7"/>
    </row>
    <row r="959" spans="1:25" x14ac:dyDescent="0.2">
      <c r="A959" s="7"/>
      <c r="B959" s="7"/>
      <c r="C959" s="7"/>
      <c r="D959" s="7"/>
      <c r="E959" s="7"/>
      <c r="F959" s="7"/>
      <c r="G959" s="7"/>
      <c r="H959" s="7"/>
      <c r="I959" s="7"/>
      <c r="J959" s="7"/>
      <c r="K959" s="7"/>
      <c r="L959" s="7"/>
      <c r="M959" s="7"/>
      <c r="N959" s="7"/>
      <c r="O959" s="7"/>
      <c r="P959" s="7"/>
      <c r="Q959" s="7"/>
      <c r="R959" s="7"/>
      <c r="S959" s="7"/>
      <c r="T959" s="7"/>
      <c r="U959" s="7"/>
      <c r="V959" s="7"/>
      <c r="W959" s="7"/>
      <c r="X959" s="7"/>
      <c r="Y959" s="7"/>
    </row>
    <row r="960" spans="1:25" x14ac:dyDescent="0.2">
      <c r="A960" s="7"/>
      <c r="B960" s="7"/>
      <c r="C960" s="7"/>
      <c r="D960" s="7"/>
      <c r="E960" s="7"/>
      <c r="F960" s="7"/>
      <c r="G960" s="7"/>
      <c r="H960" s="7"/>
      <c r="I960" s="7"/>
      <c r="J960" s="7"/>
      <c r="K960" s="7"/>
      <c r="L960" s="7"/>
      <c r="M960" s="7"/>
      <c r="N960" s="7"/>
      <c r="O960" s="7"/>
      <c r="P960" s="7"/>
      <c r="Q960" s="7"/>
      <c r="R960" s="7"/>
      <c r="S960" s="7"/>
      <c r="T960" s="7"/>
      <c r="U960" s="7"/>
      <c r="V960" s="7"/>
      <c r="W960" s="7"/>
      <c r="X960" s="7"/>
      <c r="Y960" s="7"/>
    </row>
    <row r="961" spans="1:25" x14ac:dyDescent="0.2">
      <c r="A961" s="7"/>
      <c r="B961" s="7"/>
      <c r="C961" s="7"/>
      <c r="D961" s="7"/>
      <c r="E961" s="7"/>
      <c r="F961" s="7"/>
      <c r="G961" s="7"/>
      <c r="H961" s="7"/>
      <c r="I961" s="7"/>
      <c r="J961" s="7"/>
      <c r="K961" s="7"/>
      <c r="L961" s="7"/>
      <c r="M961" s="7"/>
      <c r="N961" s="7"/>
      <c r="O961" s="7"/>
      <c r="P961" s="7"/>
      <c r="Q961" s="7"/>
      <c r="R961" s="7"/>
      <c r="S961" s="7"/>
      <c r="T961" s="7"/>
      <c r="U961" s="7"/>
      <c r="V961" s="7"/>
      <c r="W961" s="7"/>
      <c r="X961" s="7"/>
      <c r="Y961" s="7"/>
    </row>
    <row r="962" spans="1:25" x14ac:dyDescent="0.2">
      <c r="A962" s="7"/>
      <c r="B962" s="7"/>
      <c r="C962" s="7"/>
      <c r="D962" s="7"/>
      <c r="E962" s="7"/>
      <c r="F962" s="7"/>
      <c r="G962" s="7"/>
      <c r="H962" s="7"/>
      <c r="I962" s="7"/>
      <c r="J962" s="7"/>
      <c r="K962" s="7"/>
      <c r="L962" s="7"/>
      <c r="M962" s="7"/>
      <c r="N962" s="7"/>
      <c r="O962" s="7"/>
      <c r="P962" s="7"/>
      <c r="Q962" s="7"/>
      <c r="R962" s="7"/>
      <c r="S962" s="7"/>
      <c r="T962" s="7"/>
      <c r="U962" s="7"/>
      <c r="V962" s="7"/>
      <c r="W962" s="7"/>
      <c r="X962" s="7"/>
      <c r="Y962" s="7"/>
    </row>
    <row r="963" spans="1:25" x14ac:dyDescent="0.2">
      <c r="A963" s="7"/>
      <c r="B963" s="7"/>
      <c r="C963" s="7"/>
      <c r="D963" s="7"/>
      <c r="E963" s="7"/>
      <c r="F963" s="7"/>
      <c r="G963" s="7"/>
      <c r="H963" s="7"/>
      <c r="I963" s="7"/>
      <c r="J963" s="7"/>
      <c r="K963" s="7"/>
      <c r="L963" s="7"/>
      <c r="M963" s="7"/>
      <c r="N963" s="7"/>
      <c r="O963" s="7"/>
      <c r="P963" s="7"/>
      <c r="Q963" s="7"/>
      <c r="R963" s="7"/>
      <c r="S963" s="7"/>
      <c r="T963" s="7"/>
      <c r="U963" s="7"/>
      <c r="V963" s="7"/>
      <c r="W963" s="7"/>
      <c r="X963" s="7"/>
      <c r="Y963" s="7"/>
    </row>
    <row r="964" spans="1:25" x14ac:dyDescent="0.2">
      <c r="A964" s="7"/>
      <c r="B964" s="7"/>
      <c r="C964" s="7"/>
      <c r="D964" s="7"/>
      <c r="E964" s="7"/>
      <c r="F964" s="7"/>
      <c r="G964" s="7"/>
      <c r="H964" s="7"/>
      <c r="I964" s="7"/>
      <c r="J964" s="7"/>
      <c r="K964" s="7"/>
      <c r="L964" s="7"/>
      <c r="M964" s="7"/>
      <c r="N964" s="7"/>
      <c r="O964" s="7"/>
      <c r="P964" s="7"/>
      <c r="Q964" s="7"/>
      <c r="R964" s="7"/>
      <c r="S964" s="7"/>
      <c r="T964" s="7"/>
      <c r="U964" s="7"/>
      <c r="V964" s="7"/>
      <c r="W964" s="7"/>
      <c r="X964" s="7"/>
      <c r="Y964" s="7"/>
    </row>
    <row r="965" spans="1:25" x14ac:dyDescent="0.2">
      <c r="A965" s="7"/>
      <c r="B965" s="7"/>
      <c r="C965" s="7"/>
      <c r="D965" s="7"/>
      <c r="E965" s="7"/>
      <c r="F965" s="7"/>
      <c r="G965" s="7"/>
      <c r="H965" s="7"/>
      <c r="I965" s="7"/>
      <c r="J965" s="7"/>
      <c r="K965" s="7"/>
      <c r="L965" s="7"/>
      <c r="M965" s="7"/>
      <c r="N965" s="7"/>
      <c r="O965" s="7"/>
      <c r="P965" s="7"/>
      <c r="Q965" s="7"/>
      <c r="R965" s="7"/>
      <c r="S965" s="7"/>
      <c r="T965" s="7"/>
      <c r="U965" s="7"/>
      <c r="V965" s="7"/>
      <c r="W965" s="7"/>
      <c r="X965" s="7"/>
      <c r="Y965" s="7"/>
    </row>
    <row r="966" spans="1:25" x14ac:dyDescent="0.2">
      <c r="A966" s="7"/>
      <c r="B966" s="7"/>
      <c r="C966" s="7"/>
      <c r="D966" s="7"/>
      <c r="E966" s="7"/>
      <c r="F966" s="7"/>
      <c r="G966" s="7"/>
      <c r="H966" s="7"/>
      <c r="I966" s="7"/>
      <c r="J966" s="7"/>
      <c r="K966" s="7"/>
      <c r="L966" s="7"/>
      <c r="M966" s="7"/>
      <c r="N966" s="7"/>
      <c r="O966" s="7"/>
      <c r="P966" s="7"/>
      <c r="Q966" s="7"/>
      <c r="R966" s="7"/>
      <c r="S966" s="7"/>
      <c r="T966" s="7"/>
      <c r="U966" s="7"/>
      <c r="V966" s="7"/>
      <c r="W966" s="7"/>
      <c r="X966" s="7"/>
      <c r="Y966" s="7"/>
    </row>
    <row r="967" spans="1:25" x14ac:dyDescent="0.2">
      <c r="A967" s="7"/>
      <c r="B967" s="7"/>
      <c r="C967" s="7"/>
      <c r="D967" s="7"/>
      <c r="E967" s="7"/>
      <c r="F967" s="7"/>
      <c r="G967" s="7"/>
      <c r="H967" s="7"/>
      <c r="I967" s="7"/>
      <c r="J967" s="7"/>
      <c r="K967" s="7"/>
      <c r="L967" s="7"/>
      <c r="M967" s="7"/>
      <c r="N967" s="7"/>
      <c r="O967" s="7"/>
      <c r="P967" s="7"/>
      <c r="Q967" s="7"/>
      <c r="R967" s="7"/>
      <c r="S967" s="7"/>
      <c r="T967" s="7"/>
      <c r="U967" s="7"/>
      <c r="V967" s="7"/>
      <c r="W967" s="7"/>
      <c r="X967" s="7"/>
      <c r="Y967" s="7"/>
    </row>
    <row r="968" spans="1:25" x14ac:dyDescent="0.2">
      <c r="A968" s="7"/>
      <c r="B968" s="7"/>
      <c r="C968" s="7"/>
      <c r="D968" s="7"/>
      <c r="E968" s="7"/>
      <c r="F968" s="7"/>
      <c r="G968" s="7"/>
      <c r="H968" s="7"/>
      <c r="I968" s="7"/>
      <c r="J968" s="7"/>
      <c r="K968" s="7"/>
      <c r="L968" s="7"/>
      <c r="M968" s="7"/>
      <c r="N968" s="7"/>
      <c r="O968" s="7"/>
      <c r="P968" s="7"/>
      <c r="Q968" s="7"/>
      <c r="R968" s="7"/>
      <c r="S968" s="7"/>
      <c r="T968" s="7"/>
      <c r="U968" s="7"/>
      <c r="V968" s="7"/>
      <c r="W968" s="7"/>
      <c r="X968" s="7"/>
      <c r="Y968" s="7"/>
    </row>
    <row r="969" spans="1:25" x14ac:dyDescent="0.2">
      <c r="A969" s="7"/>
      <c r="B969" s="7"/>
      <c r="C969" s="7"/>
      <c r="D969" s="7"/>
      <c r="E969" s="7"/>
      <c r="F969" s="7"/>
      <c r="G969" s="7"/>
      <c r="H969" s="7"/>
      <c r="I969" s="7"/>
      <c r="J969" s="7"/>
      <c r="K969" s="7"/>
      <c r="L969" s="7"/>
      <c r="M969" s="7"/>
      <c r="N969" s="7"/>
      <c r="O969" s="7"/>
      <c r="P969" s="7"/>
      <c r="Q969" s="7"/>
      <c r="R969" s="7"/>
      <c r="S969" s="7"/>
      <c r="T969" s="7"/>
      <c r="U969" s="7"/>
      <c r="V969" s="7"/>
      <c r="W969" s="7"/>
      <c r="X969" s="7"/>
      <c r="Y969" s="7"/>
    </row>
    <row r="970" spans="1:25" x14ac:dyDescent="0.2">
      <c r="A970" s="7"/>
      <c r="B970" s="7"/>
      <c r="C970" s="7"/>
      <c r="D970" s="7"/>
      <c r="E970" s="7"/>
      <c r="F970" s="7"/>
      <c r="G970" s="7"/>
      <c r="H970" s="7"/>
      <c r="I970" s="7"/>
      <c r="J970" s="7"/>
      <c r="K970" s="7"/>
      <c r="L970" s="7"/>
      <c r="M970" s="7"/>
      <c r="N970" s="7"/>
      <c r="O970" s="7"/>
      <c r="P970" s="7"/>
      <c r="Q970" s="7"/>
      <c r="R970" s="7"/>
      <c r="S970" s="7"/>
      <c r="T970" s="7"/>
      <c r="U970" s="7"/>
      <c r="V970" s="7"/>
      <c r="W970" s="7"/>
      <c r="X970" s="7"/>
      <c r="Y970" s="7"/>
    </row>
    <row r="971" spans="1:25" x14ac:dyDescent="0.2">
      <c r="A971" s="7"/>
      <c r="B971" s="7"/>
      <c r="C971" s="7"/>
      <c r="D971" s="7"/>
      <c r="E971" s="7"/>
      <c r="F971" s="7"/>
      <c r="G971" s="7"/>
      <c r="H971" s="7"/>
      <c r="I971" s="7"/>
      <c r="J971" s="7"/>
      <c r="K971" s="7"/>
      <c r="L971" s="7"/>
      <c r="M971" s="7"/>
      <c r="N971" s="7"/>
      <c r="O971" s="7"/>
      <c r="P971" s="7"/>
      <c r="Q971" s="7"/>
      <c r="R971" s="7"/>
      <c r="S971" s="7"/>
      <c r="T971" s="7"/>
      <c r="U971" s="7"/>
      <c r="V971" s="7"/>
      <c r="W971" s="7"/>
      <c r="X971" s="7"/>
      <c r="Y971" s="7"/>
    </row>
    <row r="972" spans="1:25" x14ac:dyDescent="0.2">
      <c r="A972" s="7"/>
      <c r="B972" s="7"/>
      <c r="C972" s="7"/>
      <c r="D972" s="7"/>
      <c r="E972" s="7"/>
      <c r="F972" s="7"/>
      <c r="G972" s="7"/>
      <c r="H972" s="7"/>
      <c r="I972" s="7"/>
      <c r="J972" s="7"/>
      <c r="K972" s="7"/>
      <c r="L972" s="7"/>
      <c r="M972" s="7"/>
      <c r="N972" s="7"/>
      <c r="O972" s="7"/>
      <c r="P972" s="7"/>
      <c r="Q972" s="7"/>
      <c r="R972" s="7"/>
      <c r="S972" s="7"/>
      <c r="T972" s="7"/>
      <c r="U972" s="7"/>
      <c r="V972" s="7"/>
      <c r="W972" s="7"/>
      <c r="X972" s="7"/>
      <c r="Y972" s="7"/>
    </row>
    <row r="973" spans="1:25" x14ac:dyDescent="0.2">
      <c r="A973" s="7"/>
      <c r="B973" s="7"/>
      <c r="C973" s="7"/>
      <c r="D973" s="7"/>
      <c r="E973" s="7"/>
      <c r="F973" s="7"/>
      <c r="G973" s="7"/>
      <c r="H973" s="7"/>
      <c r="I973" s="7"/>
      <c r="J973" s="7"/>
      <c r="K973" s="7"/>
      <c r="L973" s="7"/>
      <c r="M973" s="7"/>
      <c r="N973" s="7"/>
      <c r="O973" s="7"/>
      <c r="P973" s="7"/>
      <c r="Q973" s="7"/>
      <c r="R973" s="7"/>
      <c r="S973" s="7"/>
      <c r="T973" s="7"/>
      <c r="U973" s="7"/>
      <c r="V973" s="7"/>
      <c r="W973" s="7"/>
      <c r="X973" s="7"/>
      <c r="Y973" s="7"/>
    </row>
    <row r="974" spans="1:25" x14ac:dyDescent="0.2">
      <c r="A974" s="7"/>
      <c r="B974" s="7"/>
      <c r="C974" s="7"/>
      <c r="D974" s="7"/>
      <c r="E974" s="7"/>
      <c r="F974" s="7"/>
      <c r="G974" s="7"/>
      <c r="H974" s="7"/>
      <c r="I974" s="7"/>
      <c r="J974" s="7"/>
      <c r="K974" s="7"/>
      <c r="L974" s="7"/>
      <c r="M974" s="7"/>
      <c r="N974" s="7"/>
      <c r="O974" s="7"/>
      <c r="P974" s="7"/>
      <c r="Q974" s="7"/>
      <c r="R974" s="7"/>
      <c r="S974" s="7"/>
      <c r="T974" s="7"/>
      <c r="U974" s="7"/>
      <c r="V974" s="7"/>
      <c r="W974" s="7"/>
      <c r="X974" s="7"/>
      <c r="Y974" s="7"/>
    </row>
    <row r="975" spans="1:25" x14ac:dyDescent="0.2">
      <c r="A975" s="7"/>
      <c r="B975" s="7"/>
      <c r="C975" s="7"/>
      <c r="D975" s="7"/>
      <c r="E975" s="7"/>
      <c r="F975" s="7"/>
      <c r="G975" s="7"/>
      <c r="H975" s="7"/>
      <c r="I975" s="7"/>
      <c r="J975" s="7"/>
      <c r="K975" s="7"/>
      <c r="L975" s="7"/>
      <c r="M975" s="7"/>
      <c r="N975" s="7"/>
      <c r="O975" s="7"/>
      <c r="P975" s="7"/>
      <c r="Q975" s="7"/>
      <c r="R975" s="7"/>
      <c r="S975" s="7"/>
      <c r="T975" s="7"/>
      <c r="U975" s="7"/>
      <c r="V975" s="7"/>
      <c r="W975" s="7"/>
      <c r="X975" s="7"/>
      <c r="Y975" s="7"/>
    </row>
    <row r="976" spans="1:25" x14ac:dyDescent="0.2">
      <c r="A976" s="7"/>
      <c r="B976" s="7"/>
      <c r="C976" s="7"/>
      <c r="D976" s="7"/>
      <c r="E976" s="7"/>
      <c r="F976" s="7"/>
      <c r="G976" s="7"/>
      <c r="H976" s="7"/>
      <c r="I976" s="7"/>
      <c r="J976" s="7"/>
      <c r="K976" s="7"/>
      <c r="L976" s="7"/>
      <c r="M976" s="7"/>
      <c r="N976" s="7"/>
      <c r="O976" s="7"/>
      <c r="P976" s="7"/>
      <c r="Q976" s="7"/>
      <c r="R976" s="7"/>
      <c r="S976" s="7"/>
      <c r="T976" s="7"/>
      <c r="U976" s="7"/>
      <c r="V976" s="7"/>
      <c r="W976" s="7"/>
      <c r="X976" s="7"/>
      <c r="Y976" s="7"/>
    </row>
    <row r="977" spans="1:25" x14ac:dyDescent="0.2">
      <c r="A977" s="7"/>
      <c r="B977" s="7"/>
      <c r="C977" s="7"/>
      <c r="D977" s="7"/>
      <c r="E977" s="7"/>
      <c r="F977" s="7"/>
      <c r="G977" s="7"/>
      <c r="H977" s="7"/>
      <c r="I977" s="7"/>
      <c r="J977" s="7"/>
      <c r="K977" s="7"/>
      <c r="L977" s="7"/>
      <c r="M977" s="7"/>
      <c r="N977" s="7"/>
      <c r="O977" s="7"/>
      <c r="P977" s="7"/>
      <c r="Q977" s="7"/>
      <c r="R977" s="7"/>
      <c r="S977" s="7"/>
      <c r="T977" s="7"/>
      <c r="U977" s="7"/>
      <c r="V977" s="7"/>
      <c r="W977" s="7"/>
      <c r="X977" s="7"/>
      <c r="Y977" s="7"/>
    </row>
    <row r="978" spans="1:25" x14ac:dyDescent="0.2">
      <c r="A978" s="7"/>
      <c r="B978" s="7"/>
      <c r="C978" s="7"/>
      <c r="D978" s="7"/>
      <c r="E978" s="7"/>
      <c r="F978" s="7"/>
      <c r="G978" s="7"/>
      <c r="H978" s="7"/>
      <c r="I978" s="7"/>
      <c r="J978" s="7"/>
      <c r="K978" s="7"/>
      <c r="L978" s="7"/>
      <c r="M978" s="7"/>
      <c r="N978" s="7"/>
      <c r="O978" s="7"/>
      <c r="P978" s="7"/>
      <c r="Q978" s="7"/>
      <c r="R978" s="7"/>
      <c r="S978" s="7"/>
      <c r="T978" s="7"/>
      <c r="U978" s="7"/>
      <c r="V978" s="7"/>
      <c r="W978" s="7"/>
      <c r="X978" s="7"/>
      <c r="Y978" s="7"/>
    </row>
    <row r="979" spans="1:25" x14ac:dyDescent="0.2">
      <c r="A979" s="7"/>
      <c r="B979" s="7"/>
      <c r="C979" s="7"/>
      <c r="D979" s="7"/>
      <c r="E979" s="7"/>
      <c r="F979" s="7"/>
      <c r="G979" s="7"/>
      <c r="H979" s="7"/>
      <c r="I979" s="7"/>
      <c r="J979" s="7"/>
      <c r="K979" s="7"/>
      <c r="L979" s="7"/>
      <c r="M979" s="7"/>
      <c r="N979" s="7"/>
      <c r="O979" s="7"/>
      <c r="P979" s="7"/>
      <c r="Q979" s="7"/>
      <c r="R979" s="7"/>
      <c r="S979" s="7"/>
      <c r="T979" s="7"/>
      <c r="U979" s="7"/>
      <c r="V979" s="7"/>
      <c r="W979" s="7"/>
      <c r="X979" s="7"/>
      <c r="Y979" s="7"/>
    </row>
    <row r="980" spans="1:25" x14ac:dyDescent="0.2">
      <c r="A980" s="7"/>
      <c r="B980" s="7"/>
      <c r="C980" s="7"/>
      <c r="D980" s="7"/>
      <c r="E980" s="7"/>
      <c r="F980" s="7"/>
      <c r="G980" s="7"/>
      <c r="H980" s="7"/>
      <c r="I980" s="7"/>
      <c r="J980" s="7"/>
      <c r="K980" s="7"/>
      <c r="L980" s="7"/>
      <c r="M980" s="7"/>
      <c r="N980" s="7"/>
      <c r="O980" s="7"/>
      <c r="P980" s="7"/>
      <c r="Q980" s="7"/>
      <c r="R980" s="7"/>
      <c r="S980" s="7"/>
      <c r="T980" s="7"/>
      <c r="U980" s="7"/>
      <c r="V980" s="7"/>
      <c r="W980" s="7"/>
      <c r="X980" s="7"/>
      <c r="Y980" s="7"/>
    </row>
    <row r="981" spans="1:25" x14ac:dyDescent="0.2">
      <c r="A981" s="7"/>
      <c r="B981" s="7"/>
      <c r="C981" s="7"/>
      <c r="D981" s="7"/>
      <c r="E981" s="7"/>
      <c r="F981" s="7"/>
      <c r="G981" s="7"/>
      <c r="H981" s="7"/>
      <c r="I981" s="7"/>
      <c r="J981" s="7"/>
      <c r="K981" s="7"/>
      <c r="L981" s="7"/>
      <c r="M981" s="7"/>
      <c r="N981" s="7"/>
      <c r="O981" s="7"/>
      <c r="P981" s="7"/>
      <c r="Q981" s="7"/>
      <c r="R981" s="7"/>
      <c r="S981" s="7"/>
      <c r="T981" s="7"/>
      <c r="U981" s="7"/>
      <c r="V981" s="7"/>
      <c r="W981" s="7"/>
      <c r="X981" s="7"/>
      <c r="Y981" s="7"/>
    </row>
    <row r="982" spans="1:25" x14ac:dyDescent="0.2">
      <c r="A982" s="7"/>
      <c r="B982" s="7"/>
      <c r="C982" s="7"/>
      <c r="D982" s="7"/>
      <c r="E982" s="7"/>
      <c r="F982" s="7"/>
      <c r="G982" s="7"/>
      <c r="H982" s="7"/>
      <c r="I982" s="7"/>
      <c r="J982" s="7"/>
      <c r="K982" s="7"/>
      <c r="L982" s="7"/>
      <c r="M982" s="7"/>
      <c r="N982" s="7"/>
      <c r="O982" s="7"/>
      <c r="P982" s="7"/>
      <c r="Q982" s="7"/>
      <c r="R982" s="7"/>
      <c r="S982" s="7"/>
      <c r="T982" s="7"/>
      <c r="U982" s="7"/>
      <c r="V982" s="7"/>
      <c r="W982" s="7"/>
      <c r="X982" s="7"/>
      <c r="Y982" s="7"/>
    </row>
    <row r="983" spans="1:25" x14ac:dyDescent="0.2">
      <c r="A983" s="7"/>
      <c r="B983" s="7"/>
      <c r="C983" s="7"/>
      <c r="D983" s="7"/>
      <c r="E983" s="7"/>
      <c r="F983" s="7"/>
      <c r="G983" s="7"/>
      <c r="H983" s="7"/>
      <c r="I983" s="7"/>
      <c r="J983" s="7"/>
      <c r="K983" s="7"/>
      <c r="L983" s="7"/>
      <c r="M983" s="7"/>
      <c r="N983" s="7"/>
      <c r="O983" s="7"/>
      <c r="P983" s="7"/>
      <c r="Q983" s="7"/>
      <c r="R983" s="7"/>
      <c r="S983" s="7"/>
      <c r="T983" s="7"/>
      <c r="U983" s="7"/>
      <c r="V983" s="7"/>
      <c r="W983" s="7"/>
      <c r="X983" s="7"/>
      <c r="Y983" s="7"/>
    </row>
    <row r="984" spans="1:25" x14ac:dyDescent="0.2">
      <c r="A984" s="7"/>
      <c r="B984" s="7"/>
      <c r="C984" s="7"/>
      <c r="D984" s="7"/>
      <c r="E984" s="7"/>
      <c r="F984" s="7"/>
      <c r="G984" s="7"/>
      <c r="H984" s="7"/>
      <c r="I984" s="7"/>
      <c r="J984" s="7"/>
      <c r="K984" s="7"/>
      <c r="L984" s="7"/>
      <c r="M984" s="7"/>
      <c r="N984" s="7"/>
      <c r="O984" s="7"/>
      <c r="P984" s="7"/>
      <c r="Q984" s="7"/>
      <c r="R984" s="7"/>
      <c r="S984" s="7"/>
      <c r="T984" s="7"/>
      <c r="U984" s="7"/>
      <c r="V984" s="7"/>
      <c r="W984" s="7"/>
      <c r="X984" s="7"/>
      <c r="Y984" s="7"/>
    </row>
    <row r="985" spans="1:25" x14ac:dyDescent="0.2">
      <c r="A985" s="7"/>
      <c r="B985" s="7"/>
      <c r="C985" s="7"/>
      <c r="D985" s="7"/>
      <c r="E985" s="7"/>
      <c r="F985" s="7"/>
      <c r="G985" s="7"/>
      <c r="H985" s="7"/>
      <c r="I985" s="7"/>
      <c r="J985" s="7"/>
      <c r="K985" s="7"/>
      <c r="L985" s="7"/>
      <c r="M985" s="7"/>
      <c r="N985" s="7"/>
      <c r="O985" s="7"/>
      <c r="P985" s="7"/>
      <c r="Q985" s="7"/>
      <c r="R985" s="7"/>
      <c r="S985" s="7"/>
      <c r="T985" s="7"/>
      <c r="U985" s="7"/>
      <c r="V985" s="7"/>
      <c r="W985" s="7"/>
      <c r="X985" s="7"/>
      <c r="Y985" s="7"/>
    </row>
    <row r="986" spans="1:25" x14ac:dyDescent="0.2">
      <c r="A986" s="7"/>
      <c r="B986" s="7"/>
      <c r="C986" s="7"/>
      <c r="D986" s="7"/>
      <c r="E986" s="7"/>
      <c r="F986" s="7"/>
      <c r="G986" s="7"/>
      <c r="H986" s="7"/>
      <c r="I986" s="7"/>
      <c r="J986" s="7"/>
      <c r="K986" s="7"/>
      <c r="L986" s="7"/>
      <c r="M986" s="7"/>
      <c r="N986" s="7"/>
      <c r="O986" s="7"/>
      <c r="P986" s="7"/>
      <c r="Q986" s="7"/>
      <c r="R986" s="7"/>
      <c r="S986" s="7"/>
      <c r="T986" s="7"/>
      <c r="U986" s="7"/>
      <c r="V986" s="7"/>
      <c r="W986" s="7"/>
      <c r="X986" s="7"/>
      <c r="Y986" s="7"/>
    </row>
    <row r="987" spans="1:25" x14ac:dyDescent="0.2">
      <c r="A987" s="7"/>
      <c r="B987" s="7"/>
      <c r="C987" s="7"/>
      <c r="D987" s="7"/>
      <c r="E987" s="7"/>
      <c r="F987" s="7"/>
      <c r="G987" s="7"/>
      <c r="H987" s="7"/>
      <c r="I987" s="7"/>
      <c r="J987" s="7"/>
      <c r="K987" s="7"/>
      <c r="L987" s="7"/>
      <c r="M987" s="7"/>
      <c r="N987" s="7"/>
      <c r="O987" s="7"/>
      <c r="P987" s="7"/>
      <c r="Q987" s="7"/>
      <c r="R987" s="7"/>
      <c r="S987" s="7"/>
      <c r="T987" s="7"/>
      <c r="U987" s="7"/>
      <c r="V987" s="7"/>
      <c r="W987" s="7"/>
      <c r="X987" s="7"/>
      <c r="Y987" s="7"/>
    </row>
    <row r="988" spans="1:25" x14ac:dyDescent="0.2">
      <c r="A988" s="7"/>
      <c r="B988" s="7"/>
      <c r="C988" s="7"/>
      <c r="D988" s="7"/>
      <c r="E988" s="7"/>
      <c r="F988" s="7"/>
      <c r="G988" s="7"/>
      <c r="H988" s="7"/>
      <c r="I988" s="7"/>
      <c r="J988" s="7"/>
      <c r="K988" s="7"/>
      <c r="L988" s="7"/>
      <c r="M988" s="7"/>
      <c r="N988" s="7"/>
      <c r="O988" s="7"/>
      <c r="P988" s="7"/>
      <c r="Q988" s="7"/>
      <c r="R988" s="7"/>
      <c r="S988" s="7"/>
      <c r="T988" s="7"/>
      <c r="U988" s="7"/>
      <c r="V988" s="7"/>
      <c r="W988" s="7"/>
      <c r="X988" s="7"/>
      <c r="Y988" s="7"/>
    </row>
    <row r="989" spans="1:25" x14ac:dyDescent="0.2">
      <c r="A989" s="7"/>
      <c r="B989" s="7"/>
      <c r="C989" s="7"/>
      <c r="D989" s="7"/>
      <c r="E989" s="7"/>
      <c r="F989" s="7"/>
      <c r="G989" s="7"/>
      <c r="H989" s="7"/>
      <c r="I989" s="7"/>
      <c r="J989" s="7"/>
      <c r="K989" s="7"/>
      <c r="L989" s="7"/>
      <c r="M989" s="7"/>
      <c r="N989" s="7"/>
      <c r="O989" s="7"/>
      <c r="P989" s="7"/>
      <c r="Q989" s="7"/>
      <c r="R989" s="7"/>
      <c r="S989" s="7"/>
      <c r="T989" s="7"/>
      <c r="U989" s="7"/>
      <c r="V989" s="7"/>
      <c r="W989" s="7"/>
      <c r="X989" s="7"/>
      <c r="Y989" s="7"/>
    </row>
    <row r="990" spans="1:25" x14ac:dyDescent="0.2">
      <c r="A990" s="7"/>
      <c r="B990" s="7"/>
      <c r="C990" s="7"/>
      <c r="D990" s="7"/>
      <c r="E990" s="7"/>
      <c r="F990" s="7"/>
      <c r="G990" s="7"/>
      <c r="H990" s="7"/>
      <c r="I990" s="7"/>
      <c r="J990" s="7"/>
      <c r="K990" s="7"/>
      <c r="L990" s="7"/>
      <c r="M990" s="7"/>
      <c r="N990" s="7"/>
      <c r="O990" s="7"/>
      <c r="P990" s="7"/>
      <c r="Q990" s="7"/>
      <c r="R990" s="7"/>
      <c r="S990" s="7"/>
      <c r="T990" s="7"/>
      <c r="U990" s="7"/>
      <c r="V990" s="7"/>
      <c r="W990" s="7"/>
      <c r="X990" s="7"/>
      <c r="Y990" s="7"/>
    </row>
    <row r="991" spans="1:25" x14ac:dyDescent="0.2">
      <c r="A991" s="7"/>
      <c r="B991" s="7"/>
      <c r="C991" s="7"/>
      <c r="D991" s="7"/>
      <c r="E991" s="7"/>
      <c r="F991" s="7"/>
      <c r="G991" s="7"/>
      <c r="H991" s="7"/>
      <c r="I991" s="7"/>
      <c r="J991" s="7"/>
      <c r="K991" s="7"/>
      <c r="L991" s="7"/>
      <c r="M991" s="7"/>
      <c r="N991" s="7"/>
      <c r="O991" s="7"/>
      <c r="P991" s="7"/>
      <c r="Q991" s="7"/>
      <c r="R991" s="7"/>
      <c r="S991" s="7"/>
      <c r="T991" s="7"/>
      <c r="U991" s="7"/>
      <c r="V991" s="7"/>
      <c r="W991" s="7"/>
      <c r="X991" s="7"/>
      <c r="Y991" s="7"/>
    </row>
    <row r="992" spans="1:25" x14ac:dyDescent="0.2">
      <c r="A992" s="7"/>
      <c r="B992" s="7"/>
      <c r="C992" s="7"/>
      <c r="D992" s="7"/>
      <c r="E992" s="7"/>
      <c r="F992" s="7"/>
      <c r="G992" s="7"/>
      <c r="H992" s="7"/>
      <c r="I992" s="7"/>
      <c r="J992" s="7"/>
      <c r="K992" s="7"/>
      <c r="L992" s="7"/>
      <c r="M992" s="7"/>
      <c r="N992" s="7"/>
      <c r="O992" s="7"/>
      <c r="P992" s="7"/>
      <c r="Q992" s="7"/>
      <c r="R992" s="7"/>
      <c r="S992" s="7"/>
      <c r="T992" s="7"/>
      <c r="U992" s="7"/>
      <c r="V992" s="7"/>
      <c r="W992" s="7"/>
      <c r="X992" s="7"/>
      <c r="Y992" s="7"/>
    </row>
    <row r="993" spans="1:25" x14ac:dyDescent="0.2">
      <c r="A993" s="7"/>
      <c r="B993" s="7"/>
      <c r="C993" s="7"/>
      <c r="D993" s="7"/>
      <c r="E993" s="7"/>
      <c r="F993" s="7"/>
      <c r="G993" s="7"/>
      <c r="H993" s="7"/>
      <c r="I993" s="7"/>
      <c r="J993" s="7"/>
      <c r="K993" s="7"/>
      <c r="L993" s="7"/>
      <c r="M993" s="7"/>
      <c r="N993" s="7"/>
      <c r="O993" s="7"/>
      <c r="P993" s="7"/>
      <c r="Q993" s="7"/>
      <c r="R993" s="7"/>
      <c r="S993" s="7"/>
      <c r="T993" s="7"/>
      <c r="U993" s="7"/>
      <c r="V993" s="7"/>
      <c r="W993" s="7"/>
      <c r="X993" s="7"/>
      <c r="Y993" s="7"/>
    </row>
    <row r="994" spans="1:25" x14ac:dyDescent="0.2">
      <c r="A994" s="7"/>
      <c r="B994" s="7"/>
      <c r="C994" s="7"/>
      <c r="D994" s="7"/>
      <c r="E994" s="7"/>
      <c r="F994" s="7"/>
      <c r="G994" s="7"/>
      <c r="H994" s="7"/>
      <c r="I994" s="7"/>
      <c r="J994" s="7"/>
      <c r="K994" s="7"/>
      <c r="L994" s="7"/>
      <c r="M994" s="7"/>
      <c r="N994" s="7"/>
      <c r="O994" s="7"/>
      <c r="P994" s="7"/>
      <c r="Q994" s="7"/>
      <c r="R994" s="7"/>
      <c r="S994" s="7"/>
      <c r="T994" s="7"/>
      <c r="U994" s="7"/>
      <c r="V994" s="7"/>
      <c r="W994" s="7"/>
      <c r="X994" s="7"/>
      <c r="Y994" s="7"/>
    </row>
    <row r="995" spans="1:25" x14ac:dyDescent="0.2">
      <c r="A995" s="7"/>
      <c r="B995" s="7"/>
      <c r="C995" s="7"/>
      <c r="D995" s="7"/>
      <c r="E995" s="7"/>
      <c r="F995" s="7"/>
      <c r="G995" s="7"/>
      <c r="H995" s="7"/>
      <c r="I995" s="7"/>
      <c r="J995" s="7"/>
      <c r="K995" s="7"/>
      <c r="L995" s="7"/>
      <c r="M995" s="7"/>
      <c r="N995" s="7"/>
      <c r="O995" s="7"/>
      <c r="P995" s="7"/>
      <c r="Q995" s="7"/>
      <c r="R995" s="7"/>
      <c r="S995" s="7"/>
      <c r="T995" s="7"/>
      <c r="U995" s="7"/>
      <c r="V995" s="7"/>
      <c r="W995" s="7"/>
      <c r="X995" s="7"/>
      <c r="Y995" s="7"/>
    </row>
    <row r="996" spans="1:25" x14ac:dyDescent="0.2">
      <c r="A996" s="7"/>
      <c r="B996" s="7"/>
      <c r="C996" s="7"/>
      <c r="D996" s="7"/>
      <c r="E996" s="7"/>
      <c r="F996" s="7"/>
      <c r="G996" s="7"/>
      <c r="H996" s="7"/>
      <c r="I996" s="7"/>
      <c r="J996" s="7"/>
      <c r="K996" s="7"/>
      <c r="L996" s="7"/>
      <c r="M996" s="7"/>
      <c r="N996" s="7"/>
      <c r="O996" s="7"/>
      <c r="P996" s="7"/>
      <c r="Q996" s="7"/>
      <c r="R996" s="7"/>
      <c r="S996" s="7"/>
      <c r="T996" s="7"/>
      <c r="U996" s="7"/>
      <c r="V996" s="7"/>
      <c r="W996" s="7"/>
      <c r="X996" s="7"/>
      <c r="Y996" s="7"/>
    </row>
    <row r="997" spans="1:25" x14ac:dyDescent="0.2">
      <c r="A997" s="7"/>
      <c r="B997" s="7"/>
      <c r="C997" s="7"/>
      <c r="D997" s="7"/>
      <c r="E997" s="7"/>
      <c r="F997" s="7"/>
      <c r="G997" s="7"/>
      <c r="H997" s="7"/>
      <c r="I997" s="7"/>
      <c r="J997" s="7"/>
      <c r="K997" s="7"/>
      <c r="L997" s="7"/>
      <c r="M997" s="7"/>
      <c r="N997" s="7"/>
      <c r="O997" s="7"/>
      <c r="P997" s="7"/>
      <c r="Q997" s="7"/>
      <c r="R997" s="7"/>
      <c r="S997" s="7"/>
      <c r="T997" s="7"/>
      <c r="U997" s="7"/>
      <c r="V997" s="7"/>
      <c r="W997" s="7"/>
      <c r="X997" s="7"/>
      <c r="Y997" s="7"/>
    </row>
    <row r="998" spans="1:25" x14ac:dyDescent="0.2">
      <c r="A998" s="7"/>
      <c r="B998" s="7"/>
      <c r="C998" s="7"/>
      <c r="D998" s="7"/>
      <c r="E998" s="7"/>
      <c r="F998" s="7"/>
      <c r="G998" s="7"/>
      <c r="H998" s="7"/>
      <c r="I998" s="7"/>
      <c r="J998" s="7"/>
      <c r="K998" s="7"/>
      <c r="L998" s="7"/>
      <c r="M998" s="7"/>
      <c r="N998" s="7"/>
      <c r="O998" s="7"/>
      <c r="P998" s="7"/>
      <c r="Q998" s="7"/>
      <c r="R998" s="7"/>
      <c r="S998" s="7"/>
      <c r="T998" s="7"/>
      <c r="U998" s="7"/>
      <c r="V998" s="7"/>
      <c r="W998" s="7"/>
      <c r="X998" s="7"/>
      <c r="Y998" s="7"/>
    </row>
    <row r="999" spans="1:25" x14ac:dyDescent="0.2">
      <c r="A999" s="7"/>
      <c r="B999" s="7"/>
      <c r="C999" s="7"/>
      <c r="D999" s="7"/>
      <c r="E999" s="7"/>
      <c r="F999" s="7"/>
      <c r="G999" s="7"/>
      <c r="H999" s="7"/>
      <c r="I999" s="7"/>
      <c r="J999" s="7"/>
      <c r="K999" s="7"/>
      <c r="L999" s="7"/>
      <c r="M999" s="7"/>
      <c r="N999" s="7"/>
      <c r="O999" s="7"/>
      <c r="P999" s="7"/>
      <c r="Q999" s="7"/>
      <c r="R999" s="7"/>
      <c r="S999" s="7"/>
      <c r="T999" s="7"/>
      <c r="U999" s="7"/>
      <c r="V999" s="7"/>
      <c r="W999" s="7"/>
      <c r="X999" s="7"/>
      <c r="Y999" s="7"/>
    </row>
    <row r="1000" spans="1:25" x14ac:dyDescent="0.2">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row>
    <row r="1001" spans="1:25" x14ac:dyDescent="0.2">
      <c r="A1001" s="7"/>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row>
    <row r="1002" spans="1:25" x14ac:dyDescent="0.2">
      <c r="A1002" s="7"/>
      <c r="B1002" s="7"/>
      <c r="C1002" s="7"/>
      <c r="D1002" s="7"/>
      <c r="E1002" s="7"/>
      <c r="F1002" s="7"/>
      <c r="G1002" s="7"/>
      <c r="H1002" s="7"/>
      <c r="I1002" s="7"/>
      <c r="J1002" s="7"/>
      <c r="K1002" s="7"/>
      <c r="L1002" s="7"/>
      <c r="M1002" s="7"/>
      <c r="N1002" s="7"/>
      <c r="O1002" s="7"/>
      <c r="P1002" s="7"/>
      <c r="Q1002" s="7"/>
      <c r="R1002" s="7"/>
      <c r="S1002" s="7"/>
      <c r="T1002" s="7"/>
      <c r="U1002" s="7"/>
      <c r="V1002" s="7"/>
      <c r="W1002" s="7"/>
      <c r="X1002" s="7"/>
      <c r="Y1002" s="7"/>
    </row>
    <row r="1003" spans="1:25" x14ac:dyDescent="0.2">
      <c r="A1003" s="7"/>
      <c r="B1003" s="7"/>
      <c r="C1003" s="7"/>
      <c r="D1003" s="7"/>
      <c r="E1003" s="7"/>
      <c r="F1003" s="7"/>
      <c r="G1003" s="7"/>
      <c r="H1003" s="7"/>
      <c r="I1003" s="7"/>
      <c r="J1003" s="7"/>
      <c r="K1003" s="7"/>
      <c r="L1003" s="7"/>
      <c r="M1003" s="7"/>
      <c r="N1003" s="7"/>
      <c r="O1003" s="7"/>
      <c r="P1003" s="7"/>
      <c r="Q1003" s="7"/>
      <c r="R1003" s="7"/>
      <c r="S1003" s="7"/>
      <c r="T1003" s="7"/>
      <c r="U1003" s="7"/>
      <c r="V1003" s="7"/>
      <c r="W1003" s="7"/>
      <c r="X1003" s="7"/>
      <c r="Y1003" s="7"/>
    </row>
    <row r="1004" spans="1:25" x14ac:dyDescent="0.2">
      <c r="A1004" s="7"/>
      <c r="B1004" s="7"/>
      <c r="C1004" s="7"/>
      <c r="D1004" s="7"/>
      <c r="E1004" s="7"/>
      <c r="F1004" s="7"/>
      <c r="G1004" s="7"/>
      <c r="H1004" s="7"/>
      <c r="I1004" s="7"/>
      <c r="J1004" s="7"/>
      <c r="K1004" s="7"/>
      <c r="L1004" s="7"/>
      <c r="M1004" s="7"/>
      <c r="N1004" s="7"/>
      <c r="O1004" s="7"/>
      <c r="P1004" s="7"/>
      <c r="Q1004" s="7"/>
      <c r="R1004" s="7"/>
      <c r="S1004" s="7"/>
      <c r="T1004" s="7"/>
      <c r="U1004" s="7"/>
      <c r="V1004" s="7"/>
      <c r="W1004" s="7"/>
      <c r="X1004" s="7"/>
      <c r="Y1004" s="7"/>
    </row>
    <row r="1005" spans="1:25" x14ac:dyDescent="0.2">
      <c r="A1005" s="7"/>
      <c r="B1005" s="7"/>
      <c r="C1005" s="7"/>
      <c r="D1005" s="7"/>
      <c r="E1005" s="7"/>
      <c r="F1005" s="7"/>
      <c r="G1005" s="7"/>
      <c r="H1005" s="7"/>
      <c r="I1005" s="7"/>
      <c r="J1005" s="7"/>
      <c r="K1005" s="7"/>
      <c r="L1005" s="7"/>
      <c r="M1005" s="7"/>
      <c r="N1005" s="7"/>
      <c r="O1005" s="7"/>
      <c r="P1005" s="7"/>
      <c r="Q1005" s="7"/>
      <c r="R1005" s="7"/>
      <c r="S1005" s="7"/>
      <c r="T1005" s="7"/>
      <c r="U1005" s="7"/>
      <c r="V1005" s="7"/>
      <c r="W1005" s="7"/>
      <c r="X1005" s="7"/>
      <c r="Y1005" s="7"/>
    </row>
    <row r="1006" spans="1:25" x14ac:dyDescent="0.2">
      <c r="A1006" s="7"/>
      <c r="B1006" s="7"/>
      <c r="C1006" s="7"/>
      <c r="D1006" s="7"/>
      <c r="E1006" s="7"/>
      <c r="F1006" s="7"/>
      <c r="G1006" s="7"/>
      <c r="H1006" s="7"/>
      <c r="I1006" s="7"/>
      <c r="J1006" s="7"/>
      <c r="K1006" s="7"/>
      <c r="L1006" s="7"/>
      <c r="M1006" s="7"/>
      <c r="N1006" s="7"/>
      <c r="O1006" s="7"/>
      <c r="P1006" s="7"/>
      <c r="Q1006" s="7"/>
      <c r="R1006" s="7"/>
      <c r="S1006" s="7"/>
      <c r="T1006" s="7"/>
      <c r="U1006" s="7"/>
      <c r="V1006" s="7"/>
      <c r="W1006" s="7"/>
      <c r="X1006" s="7"/>
      <c r="Y1006" s="7"/>
    </row>
    <row r="1007" spans="1:25" x14ac:dyDescent="0.2">
      <c r="A1007" s="7"/>
      <c r="B1007" s="7"/>
      <c r="C1007" s="7"/>
      <c r="D1007" s="7"/>
      <c r="E1007" s="7"/>
      <c r="F1007" s="7"/>
      <c r="G1007" s="7"/>
      <c r="H1007" s="7"/>
      <c r="I1007" s="7"/>
      <c r="J1007" s="7"/>
      <c r="K1007" s="7"/>
      <c r="L1007" s="7"/>
      <c r="M1007" s="7"/>
      <c r="N1007" s="7"/>
      <c r="O1007" s="7"/>
      <c r="P1007" s="7"/>
      <c r="Q1007" s="7"/>
      <c r="R1007" s="7"/>
      <c r="S1007" s="7"/>
      <c r="T1007" s="7"/>
      <c r="U1007" s="7"/>
      <c r="V1007" s="7"/>
      <c r="W1007" s="7"/>
      <c r="X1007" s="7"/>
      <c r="Y1007" s="7"/>
    </row>
    <row r="1008" spans="1:25" x14ac:dyDescent="0.2">
      <c r="A1008" s="7"/>
      <c r="B1008" s="7"/>
      <c r="C1008" s="7"/>
      <c r="D1008" s="7"/>
      <c r="E1008" s="7"/>
      <c r="F1008" s="7"/>
      <c r="G1008" s="7"/>
      <c r="H1008" s="7"/>
      <c r="I1008" s="7"/>
      <c r="J1008" s="7"/>
      <c r="K1008" s="7"/>
      <c r="L1008" s="7"/>
      <c r="M1008" s="7"/>
      <c r="N1008" s="7"/>
      <c r="O1008" s="7"/>
      <c r="P1008" s="7"/>
      <c r="Q1008" s="7"/>
      <c r="R1008" s="7"/>
      <c r="S1008" s="7"/>
      <c r="T1008" s="7"/>
      <c r="U1008" s="7"/>
      <c r="V1008" s="7"/>
      <c r="W1008" s="7"/>
      <c r="X1008" s="7"/>
      <c r="Y1008" s="7"/>
    </row>
    <row r="1009" spans="1:25" x14ac:dyDescent="0.2">
      <c r="A1009" s="7"/>
      <c r="B1009" s="7"/>
      <c r="C1009" s="7"/>
      <c r="D1009" s="7"/>
      <c r="E1009" s="7"/>
      <c r="F1009" s="7"/>
      <c r="G1009" s="7"/>
      <c r="H1009" s="7"/>
      <c r="I1009" s="7"/>
      <c r="J1009" s="7"/>
      <c r="K1009" s="7"/>
      <c r="L1009" s="7"/>
      <c r="M1009" s="7"/>
      <c r="N1009" s="7"/>
      <c r="O1009" s="7"/>
      <c r="P1009" s="7"/>
      <c r="Q1009" s="7"/>
      <c r="R1009" s="7"/>
      <c r="S1009" s="7"/>
      <c r="T1009" s="7"/>
      <c r="U1009" s="7"/>
      <c r="V1009" s="7"/>
      <c r="W1009" s="7"/>
      <c r="X1009" s="7"/>
      <c r="Y1009" s="7"/>
    </row>
    <row r="1010" spans="1:25" x14ac:dyDescent="0.2">
      <c r="A1010" s="7"/>
      <c r="B1010" s="7"/>
      <c r="C1010" s="7"/>
      <c r="D1010" s="7"/>
      <c r="E1010" s="7"/>
      <c r="F1010" s="7"/>
      <c r="G1010" s="7"/>
      <c r="H1010" s="7"/>
      <c r="I1010" s="7"/>
      <c r="J1010" s="7"/>
      <c r="K1010" s="7"/>
      <c r="L1010" s="7"/>
      <c r="M1010" s="7"/>
      <c r="N1010" s="7"/>
      <c r="O1010" s="7"/>
      <c r="P1010" s="7"/>
      <c r="Q1010" s="7"/>
      <c r="R1010" s="7"/>
      <c r="S1010" s="7"/>
      <c r="T1010" s="7"/>
      <c r="U1010" s="7"/>
      <c r="V1010" s="7"/>
      <c r="W1010" s="7"/>
      <c r="X1010" s="7"/>
      <c r="Y1010" s="7"/>
    </row>
    <row r="1011" spans="1:25" x14ac:dyDescent="0.2">
      <c r="A1011" s="7"/>
      <c r="B1011" s="7"/>
      <c r="C1011" s="7"/>
      <c r="D1011" s="7"/>
      <c r="E1011" s="7"/>
      <c r="F1011" s="7"/>
      <c r="G1011" s="7"/>
      <c r="H1011" s="7"/>
      <c r="I1011" s="7"/>
      <c r="J1011" s="7"/>
      <c r="K1011" s="7"/>
      <c r="L1011" s="7"/>
      <c r="M1011" s="7"/>
      <c r="N1011" s="7"/>
      <c r="O1011" s="7"/>
      <c r="P1011" s="7"/>
      <c r="Q1011" s="7"/>
      <c r="R1011" s="7"/>
      <c r="S1011" s="7"/>
      <c r="T1011" s="7"/>
      <c r="U1011" s="7"/>
      <c r="V1011" s="7"/>
      <c r="W1011" s="7"/>
      <c r="X1011" s="7"/>
      <c r="Y1011" s="7"/>
    </row>
    <row r="1012" spans="1:25" x14ac:dyDescent="0.2">
      <c r="A1012" s="7"/>
      <c r="B1012" s="7"/>
      <c r="C1012" s="7"/>
      <c r="D1012" s="7"/>
      <c r="E1012" s="7"/>
      <c r="F1012" s="7"/>
      <c r="G1012" s="7"/>
      <c r="H1012" s="7"/>
      <c r="I1012" s="7"/>
      <c r="J1012" s="7"/>
      <c r="K1012" s="7"/>
      <c r="L1012" s="7"/>
      <c r="M1012" s="7"/>
      <c r="N1012" s="7"/>
      <c r="O1012" s="7"/>
      <c r="P1012" s="7"/>
      <c r="Q1012" s="7"/>
      <c r="R1012" s="7"/>
      <c r="S1012" s="7"/>
      <c r="T1012" s="7"/>
      <c r="U1012" s="7"/>
      <c r="V1012" s="7"/>
      <c r="W1012" s="7"/>
      <c r="X1012" s="7"/>
      <c r="Y1012" s="7"/>
    </row>
    <row r="1013" spans="1:25" x14ac:dyDescent="0.2">
      <c r="A1013" s="7"/>
      <c r="B1013" s="7"/>
      <c r="C1013" s="7"/>
      <c r="D1013" s="7"/>
      <c r="E1013" s="7"/>
      <c r="F1013" s="7"/>
      <c r="G1013" s="7"/>
      <c r="H1013" s="7"/>
      <c r="I1013" s="7"/>
      <c r="J1013" s="7"/>
      <c r="K1013" s="7"/>
      <c r="L1013" s="7"/>
      <c r="M1013" s="7"/>
      <c r="N1013" s="7"/>
      <c r="O1013" s="7"/>
      <c r="P1013" s="7"/>
      <c r="Q1013" s="7"/>
      <c r="R1013" s="7"/>
      <c r="S1013" s="7"/>
      <c r="T1013" s="7"/>
      <c r="U1013" s="7"/>
      <c r="V1013" s="7"/>
      <c r="W1013" s="7"/>
      <c r="X1013" s="7"/>
      <c r="Y1013" s="7"/>
    </row>
    <row r="1014" spans="1:25" x14ac:dyDescent="0.2">
      <c r="A1014" s="7"/>
      <c r="B1014" s="7"/>
      <c r="C1014" s="7"/>
      <c r="D1014" s="7"/>
      <c r="E1014" s="7"/>
      <c r="F1014" s="7"/>
      <c r="G1014" s="7"/>
      <c r="H1014" s="7"/>
      <c r="I1014" s="7"/>
      <c r="J1014" s="7"/>
      <c r="K1014" s="7"/>
      <c r="L1014" s="7"/>
      <c r="M1014" s="7"/>
      <c r="N1014" s="7"/>
      <c r="O1014" s="7"/>
      <c r="P1014" s="7"/>
      <c r="Q1014" s="7"/>
      <c r="R1014" s="7"/>
      <c r="S1014" s="7"/>
      <c r="T1014" s="7"/>
      <c r="U1014" s="7"/>
      <c r="V1014" s="7"/>
      <c r="W1014" s="7"/>
      <c r="X1014" s="7"/>
      <c r="Y1014" s="7"/>
    </row>
    <row r="1015" spans="1:25" x14ac:dyDescent="0.2">
      <c r="A1015" s="7"/>
      <c r="B1015" s="7"/>
      <c r="C1015" s="7"/>
      <c r="D1015" s="7"/>
      <c r="E1015" s="7"/>
      <c r="F1015" s="7"/>
      <c r="G1015" s="7"/>
      <c r="H1015" s="7"/>
      <c r="I1015" s="7"/>
      <c r="J1015" s="7"/>
      <c r="K1015" s="7"/>
      <c r="L1015" s="7"/>
      <c r="M1015" s="7"/>
      <c r="N1015" s="7"/>
      <c r="O1015" s="7"/>
      <c r="P1015" s="7"/>
      <c r="Q1015" s="7"/>
      <c r="R1015" s="7"/>
      <c r="S1015" s="7"/>
      <c r="T1015" s="7"/>
      <c r="U1015" s="7"/>
      <c r="V1015" s="7"/>
      <c r="W1015" s="7"/>
      <c r="X1015" s="7"/>
      <c r="Y1015" s="7"/>
    </row>
    <row r="1016" spans="1:25" x14ac:dyDescent="0.2">
      <c r="A1016" s="7"/>
      <c r="B1016" s="7"/>
      <c r="C1016" s="7"/>
      <c r="D1016" s="7"/>
      <c r="E1016" s="7"/>
      <c r="F1016" s="7"/>
      <c r="G1016" s="7"/>
      <c r="H1016" s="7"/>
      <c r="I1016" s="7"/>
      <c r="J1016" s="7"/>
      <c r="K1016" s="7"/>
      <c r="L1016" s="7"/>
      <c r="M1016" s="7"/>
      <c r="N1016" s="7"/>
      <c r="O1016" s="7"/>
      <c r="P1016" s="7"/>
      <c r="Q1016" s="7"/>
      <c r="R1016" s="7"/>
      <c r="S1016" s="7"/>
      <c r="T1016" s="7"/>
      <c r="U1016" s="7"/>
      <c r="V1016" s="7"/>
      <c r="W1016" s="7"/>
      <c r="X1016" s="7"/>
      <c r="Y1016" s="7"/>
    </row>
    <row r="1017" spans="1:25" x14ac:dyDescent="0.2">
      <c r="A1017" s="7"/>
      <c r="B1017" s="7"/>
      <c r="C1017" s="7"/>
      <c r="D1017" s="7"/>
      <c r="E1017" s="7"/>
      <c r="F1017" s="7"/>
      <c r="G1017" s="7"/>
      <c r="H1017" s="7"/>
      <c r="I1017" s="7"/>
      <c r="J1017" s="7"/>
      <c r="K1017" s="7"/>
      <c r="L1017" s="7"/>
      <c r="M1017" s="7"/>
      <c r="N1017" s="7"/>
      <c r="O1017" s="7"/>
      <c r="P1017" s="7"/>
      <c r="Q1017" s="7"/>
      <c r="R1017" s="7"/>
      <c r="S1017" s="7"/>
      <c r="T1017" s="7"/>
      <c r="U1017" s="7"/>
      <c r="V1017" s="7"/>
      <c r="W1017" s="7"/>
      <c r="X1017" s="7"/>
      <c r="Y1017" s="7"/>
    </row>
    <row r="1018" spans="1:25" x14ac:dyDescent="0.2">
      <c r="A1018" s="7"/>
      <c r="B1018" s="7"/>
      <c r="C1018" s="7"/>
      <c r="D1018" s="7"/>
      <c r="E1018" s="7"/>
      <c r="F1018" s="7"/>
      <c r="G1018" s="7"/>
      <c r="H1018" s="7"/>
      <c r="I1018" s="7"/>
      <c r="J1018" s="7"/>
      <c r="K1018" s="7"/>
      <c r="L1018" s="7"/>
      <c r="M1018" s="7"/>
      <c r="N1018" s="7"/>
      <c r="O1018" s="7"/>
      <c r="P1018" s="7"/>
      <c r="Q1018" s="7"/>
      <c r="R1018" s="7"/>
      <c r="S1018" s="7"/>
      <c r="T1018" s="7"/>
      <c r="U1018" s="7"/>
      <c r="V1018" s="7"/>
      <c r="W1018" s="7"/>
      <c r="X1018" s="7"/>
      <c r="Y1018" s="7"/>
    </row>
    <row r="1019" spans="1:25" x14ac:dyDescent="0.2">
      <c r="A1019" s="7"/>
      <c r="B1019" s="7"/>
      <c r="C1019" s="7"/>
      <c r="D1019" s="7"/>
      <c r="E1019" s="7"/>
      <c r="F1019" s="7"/>
      <c r="G1019" s="7"/>
      <c r="H1019" s="7"/>
      <c r="I1019" s="7"/>
      <c r="J1019" s="7"/>
      <c r="K1019" s="7"/>
      <c r="L1019" s="7"/>
      <c r="M1019" s="7"/>
      <c r="N1019" s="7"/>
      <c r="O1019" s="7"/>
      <c r="P1019" s="7"/>
      <c r="Q1019" s="7"/>
      <c r="R1019" s="7"/>
      <c r="S1019" s="7"/>
      <c r="T1019" s="7"/>
      <c r="U1019" s="7"/>
      <c r="V1019" s="7"/>
      <c r="W1019" s="7"/>
      <c r="X1019" s="7"/>
      <c r="Y1019" s="7"/>
    </row>
    <row r="1020" spans="1:25" x14ac:dyDescent="0.2">
      <c r="A1020" s="7"/>
      <c r="B1020" s="7"/>
      <c r="C1020" s="7"/>
      <c r="D1020" s="7"/>
      <c r="E1020" s="7"/>
      <c r="F1020" s="7"/>
      <c r="G1020" s="7"/>
      <c r="H1020" s="7"/>
      <c r="I1020" s="7"/>
      <c r="J1020" s="7"/>
      <c r="K1020" s="7"/>
      <c r="L1020" s="7"/>
      <c r="M1020" s="7"/>
      <c r="N1020" s="7"/>
      <c r="O1020" s="7"/>
      <c r="P1020" s="7"/>
      <c r="Q1020" s="7"/>
      <c r="R1020" s="7"/>
      <c r="S1020" s="7"/>
      <c r="T1020" s="7"/>
      <c r="U1020" s="7"/>
      <c r="V1020" s="7"/>
      <c r="W1020" s="7"/>
      <c r="X1020" s="7"/>
      <c r="Y1020" s="7"/>
    </row>
    <row r="1021" spans="1:25" x14ac:dyDescent="0.2">
      <c r="A1021" s="7"/>
      <c r="B1021" s="7"/>
      <c r="C1021" s="7"/>
      <c r="D1021" s="7"/>
      <c r="E1021" s="7"/>
      <c r="F1021" s="7"/>
      <c r="G1021" s="7"/>
      <c r="H1021" s="7"/>
      <c r="I1021" s="7"/>
      <c r="J1021" s="7"/>
      <c r="K1021" s="7"/>
      <c r="L1021" s="7"/>
      <c r="M1021" s="7"/>
      <c r="N1021" s="7"/>
      <c r="O1021" s="7"/>
      <c r="P1021" s="7"/>
      <c r="Q1021" s="7"/>
      <c r="R1021" s="7"/>
      <c r="S1021" s="7"/>
      <c r="T1021" s="7"/>
      <c r="U1021" s="7"/>
      <c r="V1021" s="7"/>
      <c r="W1021" s="7"/>
      <c r="X1021" s="7"/>
      <c r="Y1021" s="7"/>
    </row>
    <row r="1022" spans="1:25" x14ac:dyDescent="0.2">
      <c r="A1022" s="7"/>
      <c r="B1022" s="7"/>
      <c r="C1022" s="7"/>
      <c r="D1022" s="7"/>
      <c r="E1022" s="7"/>
      <c r="F1022" s="7"/>
      <c r="G1022" s="7"/>
      <c r="H1022" s="7"/>
      <c r="I1022" s="7"/>
      <c r="J1022" s="7"/>
      <c r="K1022" s="7"/>
      <c r="L1022" s="7"/>
      <c r="M1022" s="7"/>
      <c r="N1022" s="7"/>
      <c r="O1022" s="7"/>
      <c r="P1022" s="7"/>
      <c r="Q1022" s="7"/>
      <c r="R1022" s="7"/>
      <c r="S1022" s="7"/>
      <c r="T1022" s="7"/>
      <c r="U1022" s="7"/>
      <c r="V1022" s="7"/>
      <c r="W1022" s="7"/>
      <c r="X1022" s="7"/>
      <c r="Y1022" s="7"/>
    </row>
    <row r="1023" spans="1:25" x14ac:dyDescent="0.2">
      <c r="A1023" s="7"/>
      <c r="B1023" s="7"/>
      <c r="C1023" s="7"/>
      <c r="D1023" s="7"/>
      <c r="E1023" s="7"/>
      <c r="F1023" s="7"/>
      <c r="G1023" s="7"/>
      <c r="H1023" s="7"/>
      <c r="I1023" s="7"/>
      <c r="J1023" s="7"/>
      <c r="K1023" s="7"/>
      <c r="L1023" s="7"/>
      <c r="M1023" s="7"/>
      <c r="N1023" s="7"/>
      <c r="O1023" s="7"/>
      <c r="P1023" s="7"/>
      <c r="Q1023" s="7"/>
      <c r="R1023" s="7"/>
      <c r="S1023" s="7"/>
      <c r="T1023" s="7"/>
      <c r="U1023" s="7"/>
      <c r="V1023" s="7"/>
      <c r="W1023" s="7"/>
      <c r="X1023" s="7"/>
      <c r="Y1023" s="7"/>
    </row>
    <row r="1024" spans="1:25" x14ac:dyDescent="0.2">
      <c r="A1024" s="7"/>
      <c r="B1024" s="7"/>
      <c r="C1024" s="7"/>
      <c r="D1024" s="7"/>
      <c r="E1024" s="7"/>
      <c r="F1024" s="7"/>
      <c r="G1024" s="7"/>
      <c r="H1024" s="7"/>
      <c r="I1024" s="7"/>
      <c r="J1024" s="7"/>
      <c r="K1024" s="7"/>
      <c r="L1024" s="7"/>
      <c r="M1024" s="7"/>
      <c r="N1024" s="7"/>
      <c r="O1024" s="7"/>
      <c r="P1024" s="7"/>
      <c r="Q1024" s="7"/>
      <c r="R1024" s="7"/>
      <c r="S1024" s="7"/>
      <c r="T1024" s="7"/>
      <c r="U1024" s="7"/>
      <c r="V1024" s="7"/>
      <c r="W1024" s="7"/>
      <c r="X1024" s="7"/>
      <c r="Y1024" s="7"/>
    </row>
    <row r="1025" spans="1:25" x14ac:dyDescent="0.2">
      <c r="A1025" s="7"/>
      <c r="B1025" s="7"/>
      <c r="C1025" s="7"/>
      <c r="D1025" s="7"/>
      <c r="E1025" s="7"/>
      <c r="F1025" s="7"/>
      <c r="G1025" s="7"/>
      <c r="H1025" s="7"/>
      <c r="I1025" s="7"/>
      <c r="J1025" s="7"/>
      <c r="K1025" s="7"/>
      <c r="L1025" s="7"/>
      <c r="M1025" s="7"/>
      <c r="N1025" s="7"/>
      <c r="O1025" s="7"/>
      <c r="P1025" s="7"/>
      <c r="Q1025" s="7"/>
      <c r="R1025" s="7"/>
      <c r="S1025" s="7"/>
      <c r="T1025" s="7"/>
      <c r="U1025" s="7"/>
      <c r="V1025" s="7"/>
      <c r="W1025" s="7"/>
      <c r="X1025" s="7"/>
      <c r="Y1025" s="7"/>
    </row>
    <row r="1026" spans="1:25" x14ac:dyDescent="0.2">
      <c r="A1026" s="7"/>
      <c r="B1026" s="7"/>
      <c r="C1026" s="7"/>
      <c r="D1026" s="7"/>
      <c r="E1026" s="7"/>
      <c r="F1026" s="7"/>
      <c r="G1026" s="7"/>
      <c r="H1026" s="7"/>
      <c r="I1026" s="7"/>
      <c r="J1026" s="7"/>
      <c r="K1026" s="7"/>
      <c r="L1026" s="7"/>
      <c r="M1026" s="7"/>
      <c r="N1026" s="7"/>
      <c r="O1026" s="7"/>
      <c r="P1026" s="7"/>
      <c r="Q1026" s="7"/>
      <c r="R1026" s="7"/>
      <c r="S1026" s="7"/>
      <c r="T1026" s="7"/>
      <c r="U1026" s="7"/>
      <c r="V1026" s="7"/>
      <c r="W1026" s="7"/>
      <c r="X1026" s="7"/>
      <c r="Y1026" s="7"/>
    </row>
    <row r="1027" spans="1:25" x14ac:dyDescent="0.2">
      <c r="A1027" s="7"/>
      <c r="B1027" s="7"/>
      <c r="C1027" s="7"/>
      <c r="D1027" s="7"/>
      <c r="E1027" s="7"/>
      <c r="F1027" s="7"/>
      <c r="G1027" s="7"/>
      <c r="H1027" s="7"/>
      <c r="I1027" s="7"/>
      <c r="J1027" s="7"/>
      <c r="K1027" s="7"/>
      <c r="L1027" s="7"/>
      <c r="M1027" s="7"/>
      <c r="N1027" s="7"/>
      <c r="O1027" s="7"/>
      <c r="P1027" s="7"/>
      <c r="Q1027" s="7"/>
      <c r="R1027" s="7"/>
      <c r="S1027" s="7"/>
      <c r="T1027" s="7"/>
      <c r="U1027" s="7"/>
      <c r="V1027" s="7"/>
      <c r="W1027" s="7"/>
      <c r="X1027" s="7"/>
      <c r="Y1027" s="7"/>
    </row>
    <row r="1028" spans="1:25" x14ac:dyDescent="0.2">
      <c r="A1028" s="7"/>
      <c r="B1028" s="7"/>
      <c r="C1028" s="7"/>
      <c r="D1028" s="7"/>
      <c r="E1028" s="7"/>
      <c r="F1028" s="7"/>
      <c r="G1028" s="7"/>
      <c r="H1028" s="7"/>
      <c r="I1028" s="7"/>
      <c r="J1028" s="7"/>
      <c r="K1028" s="7"/>
      <c r="L1028" s="7"/>
      <c r="M1028" s="7"/>
      <c r="N1028" s="7"/>
      <c r="O1028" s="7"/>
      <c r="P1028" s="7"/>
      <c r="Q1028" s="7"/>
      <c r="R1028" s="7"/>
      <c r="S1028" s="7"/>
      <c r="T1028" s="7"/>
      <c r="U1028" s="7"/>
      <c r="V1028" s="7"/>
      <c r="W1028" s="7"/>
      <c r="X1028" s="7"/>
      <c r="Y1028" s="7"/>
    </row>
    <row r="1029" spans="1:25" x14ac:dyDescent="0.2">
      <c r="A1029" s="7"/>
      <c r="B1029" s="7"/>
      <c r="C1029" s="7"/>
      <c r="D1029" s="7"/>
      <c r="E1029" s="7"/>
      <c r="F1029" s="7"/>
      <c r="G1029" s="7"/>
      <c r="H1029" s="7"/>
      <c r="I1029" s="7"/>
      <c r="J1029" s="7"/>
      <c r="K1029" s="7"/>
      <c r="L1029" s="7"/>
      <c r="M1029" s="7"/>
      <c r="N1029" s="7"/>
      <c r="O1029" s="7"/>
      <c r="P1029" s="7"/>
      <c r="Q1029" s="7"/>
      <c r="R1029" s="7"/>
      <c r="S1029" s="7"/>
      <c r="T1029" s="7"/>
      <c r="U1029" s="7"/>
      <c r="V1029" s="7"/>
      <c r="W1029" s="7"/>
      <c r="X1029" s="7"/>
      <c r="Y1029" s="7"/>
    </row>
    <row r="1030" spans="1:25" x14ac:dyDescent="0.2">
      <c r="A1030" s="7"/>
      <c r="B1030" s="7"/>
      <c r="C1030" s="7"/>
      <c r="D1030" s="7"/>
      <c r="E1030" s="7"/>
      <c r="F1030" s="7"/>
      <c r="G1030" s="7"/>
      <c r="H1030" s="7"/>
      <c r="I1030" s="7"/>
      <c r="J1030" s="7"/>
      <c r="K1030" s="7"/>
      <c r="L1030" s="7"/>
      <c r="M1030" s="7"/>
      <c r="N1030" s="7"/>
      <c r="O1030" s="7"/>
      <c r="P1030" s="7"/>
      <c r="Q1030" s="7"/>
      <c r="R1030" s="7"/>
      <c r="S1030" s="7"/>
      <c r="T1030" s="7"/>
      <c r="U1030" s="7"/>
      <c r="V1030" s="7"/>
      <c r="W1030" s="7"/>
      <c r="X1030" s="7"/>
      <c r="Y1030" s="7"/>
    </row>
    <row r="1031" spans="1:25" x14ac:dyDescent="0.2">
      <c r="A1031" s="7"/>
      <c r="B1031" s="7"/>
      <c r="C1031" s="7"/>
      <c r="D1031" s="7"/>
      <c r="E1031" s="7"/>
      <c r="F1031" s="7"/>
      <c r="G1031" s="7"/>
      <c r="H1031" s="7"/>
      <c r="I1031" s="7"/>
      <c r="J1031" s="7"/>
      <c r="K1031" s="7"/>
      <c r="L1031" s="7"/>
      <c r="M1031" s="7"/>
      <c r="N1031" s="7"/>
      <c r="O1031" s="7"/>
      <c r="P1031" s="7"/>
      <c r="Q1031" s="7"/>
      <c r="R1031" s="7"/>
      <c r="S1031" s="7"/>
      <c r="T1031" s="7"/>
      <c r="U1031" s="7"/>
      <c r="V1031" s="7"/>
      <c r="W1031" s="7"/>
      <c r="X1031" s="7"/>
      <c r="Y1031" s="7"/>
    </row>
    <row r="1032" spans="1:25" x14ac:dyDescent="0.2">
      <c r="A1032" s="7"/>
      <c r="B1032" s="7"/>
      <c r="C1032" s="7"/>
      <c r="D1032" s="7"/>
      <c r="E1032" s="7"/>
      <c r="F1032" s="7"/>
      <c r="G1032" s="7"/>
      <c r="H1032" s="7"/>
      <c r="I1032" s="7"/>
      <c r="J1032" s="7"/>
      <c r="K1032" s="7"/>
      <c r="L1032" s="7"/>
      <c r="M1032" s="7"/>
      <c r="N1032" s="7"/>
      <c r="O1032" s="7"/>
      <c r="P1032" s="7"/>
      <c r="Q1032" s="7"/>
      <c r="R1032" s="7"/>
      <c r="S1032" s="7"/>
      <c r="T1032" s="7"/>
      <c r="U1032" s="7"/>
      <c r="V1032" s="7"/>
      <c r="W1032" s="7"/>
      <c r="X1032" s="7"/>
      <c r="Y1032" s="7"/>
    </row>
    <row r="1033" spans="1:25" x14ac:dyDescent="0.2">
      <c r="A1033" s="7"/>
      <c r="B1033" s="7"/>
      <c r="C1033" s="7"/>
      <c r="D1033" s="7"/>
      <c r="E1033" s="7"/>
      <c r="F1033" s="7"/>
      <c r="G1033" s="7"/>
      <c r="H1033" s="7"/>
      <c r="I1033" s="7"/>
      <c r="J1033" s="7"/>
      <c r="K1033" s="7"/>
      <c r="L1033" s="7"/>
      <c r="M1033" s="7"/>
      <c r="N1033" s="7"/>
      <c r="O1033" s="7"/>
      <c r="P1033" s="7"/>
      <c r="Q1033" s="7"/>
      <c r="R1033" s="7"/>
      <c r="S1033" s="7"/>
      <c r="T1033" s="7"/>
      <c r="U1033" s="7"/>
      <c r="V1033" s="7"/>
      <c r="W1033" s="7"/>
      <c r="X1033" s="7"/>
      <c r="Y1033" s="7"/>
    </row>
    <row r="1034" spans="1:25" x14ac:dyDescent="0.2">
      <c r="A1034" s="7"/>
      <c r="B1034" s="7"/>
      <c r="C1034" s="7"/>
      <c r="D1034" s="7"/>
      <c r="E1034" s="7"/>
      <c r="F1034" s="7"/>
      <c r="G1034" s="7"/>
      <c r="H1034" s="7"/>
      <c r="I1034" s="7"/>
      <c r="J1034" s="7"/>
      <c r="K1034" s="7"/>
      <c r="L1034" s="7"/>
      <c r="M1034" s="7"/>
      <c r="N1034" s="7"/>
      <c r="O1034" s="7"/>
      <c r="P1034" s="7"/>
      <c r="Q1034" s="7"/>
      <c r="R1034" s="7"/>
      <c r="S1034" s="7"/>
      <c r="T1034" s="7"/>
      <c r="U1034" s="7"/>
      <c r="V1034" s="7"/>
      <c r="W1034" s="7"/>
      <c r="X1034" s="7"/>
      <c r="Y1034" s="7"/>
    </row>
    <row r="1035" spans="1:25" x14ac:dyDescent="0.2">
      <c r="A1035" s="7"/>
      <c r="B1035" s="7"/>
      <c r="C1035" s="7"/>
      <c r="D1035" s="7"/>
      <c r="E1035" s="7"/>
      <c r="F1035" s="7"/>
      <c r="G1035" s="7"/>
      <c r="H1035" s="7"/>
      <c r="I1035" s="7"/>
      <c r="J1035" s="7"/>
      <c r="K1035" s="7"/>
      <c r="L1035" s="7"/>
      <c r="M1035" s="7"/>
      <c r="N1035" s="7"/>
      <c r="O1035" s="7"/>
      <c r="P1035" s="7"/>
      <c r="Q1035" s="7"/>
      <c r="R1035" s="7"/>
      <c r="S1035" s="7"/>
      <c r="T1035" s="7"/>
      <c r="U1035" s="7"/>
      <c r="V1035" s="7"/>
      <c r="W1035" s="7"/>
      <c r="X1035" s="7"/>
      <c r="Y1035" s="7"/>
    </row>
    <row r="1036" spans="1:25" x14ac:dyDescent="0.2">
      <c r="A1036" s="7"/>
      <c r="B1036" s="7"/>
      <c r="C1036" s="7"/>
      <c r="D1036" s="7"/>
      <c r="E1036" s="7"/>
      <c r="F1036" s="7"/>
      <c r="G1036" s="7"/>
      <c r="H1036" s="7"/>
      <c r="I1036" s="7"/>
      <c r="J1036" s="7"/>
      <c r="K1036" s="7"/>
      <c r="L1036" s="7"/>
      <c r="M1036" s="7"/>
      <c r="N1036" s="7"/>
      <c r="O1036" s="7"/>
      <c r="P1036" s="7"/>
      <c r="Q1036" s="7"/>
      <c r="R1036" s="7"/>
      <c r="S1036" s="7"/>
      <c r="T1036" s="7"/>
      <c r="U1036" s="7"/>
      <c r="V1036" s="7"/>
      <c r="W1036" s="7"/>
      <c r="X1036" s="7"/>
      <c r="Y1036" s="7"/>
    </row>
    <row r="1037" spans="1:25" x14ac:dyDescent="0.2">
      <c r="A1037" s="7"/>
      <c r="B1037" s="7"/>
      <c r="C1037" s="7"/>
      <c r="D1037" s="7"/>
      <c r="E1037" s="7"/>
      <c r="F1037" s="7"/>
      <c r="G1037" s="7"/>
      <c r="H1037" s="7"/>
      <c r="I1037" s="7"/>
      <c r="J1037" s="7"/>
      <c r="K1037" s="7"/>
      <c r="L1037" s="7"/>
      <c r="M1037" s="7"/>
      <c r="N1037" s="7"/>
      <c r="O1037" s="7"/>
      <c r="P1037" s="7"/>
      <c r="Q1037" s="7"/>
      <c r="R1037" s="7"/>
      <c r="S1037" s="7"/>
      <c r="T1037" s="7"/>
      <c r="U1037" s="7"/>
      <c r="V1037" s="7"/>
      <c r="W1037" s="7"/>
      <c r="X1037" s="7"/>
      <c r="Y1037" s="7"/>
    </row>
    <row r="1038" spans="1:25" x14ac:dyDescent="0.2">
      <c r="A1038" s="7"/>
      <c r="B1038" s="7"/>
      <c r="C1038" s="7"/>
      <c r="D1038" s="7"/>
      <c r="E1038" s="7"/>
      <c r="F1038" s="7"/>
      <c r="G1038" s="7"/>
      <c r="H1038" s="7"/>
      <c r="I1038" s="7"/>
      <c r="J1038" s="7"/>
      <c r="K1038" s="7"/>
      <c r="L1038" s="7"/>
      <c r="M1038" s="7"/>
      <c r="N1038" s="7"/>
      <c r="O1038" s="7"/>
      <c r="P1038" s="7"/>
      <c r="Q1038" s="7"/>
      <c r="R1038" s="7"/>
      <c r="S1038" s="7"/>
      <c r="T1038" s="7"/>
      <c r="U1038" s="7"/>
      <c r="V1038" s="7"/>
      <c r="W1038" s="7"/>
      <c r="X1038" s="7"/>
      <c r="Y1038" s="7"/>
    </row>
    <row r="1039" spans="1:25" x14ac:dyDescent="0.2">
      <c r="A1039" s="7"/>
      <c r="B1039" s="7"/>
      <c r="C1039" s="7"/>
      <c r="D1039" s="7"/>
      <c r="E1039" s="7"/>
      <c r="F1039" s="7"/>
      <c r="G1039" s="7"/>
      <c r="H1039" s="7"/>
      <c r="I1039" s="7"/>
      <c r="J1039" s="7"/>
      <c r="K1039" s="7"/>
      <c r="L1039" s="7"/>
      <c r="M1039" s="7"/>
      <c r="N1039" s="7"/>
      <c r="O1039" s="7"/>
      <c r="P1039" s="7"/>
      <c r="Q1039" s="7"/>
      <c r="R1039" s="7"/>
      <c r="S1039" s="7"/>
      <c r="T1039" s="7"/>
      <c r="U1039" s="7"/>
      <c r="V1039" s="7"/>
      <c r="W1039" s="7"/>
      <c r="X1039" s="7"/>
      <c r="Y1039" s="7"/>
    </row>
    <row r="1040" spans="1:25" x14ac:dyDescent="0.2">
      <c r="A1040" s="7"/>
      <c r="B1040" s="7"/>
      <c r="C1040" s="7"/>
      <c r="D1040" s="7"/>
      <c r="E1040" s="7"/>
      <c r="F1040" s="7"/>
      <c r="G1040" s="7"/>
      <c r="H1040" s="7"/>
      <c r="I1040" s="7"/>
      <c r="J1040" s="7"/>
      <c r="K1040" s="7"/>
      <c r="L1040" s="7"/>
      <c r="M1040" s="7"/>
      <c r="N1040" s="7"/>
      <c r="O1040" s="7"/>
      <c r="P1040" s="7"/>
      <c r="Q1040" s="7"/>
      <c r="R1040" s="7"/>
      <c r="S1040" s="7"/>
      <c r="T1040" s="7"/>
      <c r="U1040" s="7"/>
      <c r="V1040" s="7"/>
      <c r="W1040" s="7"/>
      <c r="X1040" s="7"/>
      <c r="Y1040" s="7"/>
    </row>
    <row r="1041" spans="1:25" x14ac:dyDescent="0.2">
      <c r="A1041" s="7"/>
      <c r="B1041" s="7"/>
      <c r="C1041" s="7"/>
      <c r="D1041" s="7"/>
      <c r="E1041" s="7"/>
      <c r="F1041" s="7"/>
      <c r="G1041" s="7"/>
      <c r="H1041" s="7"/>
      <c r="I1041" s="7"/>
      <c r="J1041" s="7"/>
      <c r="K1041" s="7"/>
      <c r="L1041" s="7"/>
      <c r="M1041" s="7"/>
      <c r="N1041" s="7"/>
      <c r="O1041" s="7"/>
      <c r="P1041" s="7"/>
      <c r="Q1041" s="7"/>
      <c r="R1041" s="7"/>
      <c r="S1041" s="7"/>
      <c r="T1041" s="7"/>
      <c r="U1041" s="7"/>
      <c r="V1041" s="7"/>
      <c r="W1041" s="7"/>
      <c r="X1041" s="7"/>
      <c r="Y1041" s="7"/>
    </row>
    <row r="1042" spans="1:25" x14ac:dyDescent="0.2">
      <c r="A1042" s="7"/>
      <c r="B1042" s="7"/>
      <c r="C1042" s="7"/>
      <c r="D1042" s="7"/>
      <c r="E1042" s="7"/>
      <c r="F1042" s="7"/>
      <c r="G1042" s="7"/>
      <c r="H1042" s="7"/>
      <c r="I1042" s="7"/>
      <c r="J1042" s="7"/>
      <c r="K1042" s="7"/>
      <c r="L1042" s="7"/>
      <c r="M1042" s="7"/>
      <c r="N1042" s="7"/>
      <c r="O1042" s="7"/>
      <c r="P1042" s="7"/>
      <c r="Q1042" s="7"/>
      <c r="R1042" s="7"/>
      <c r="S1042" s="7"/>
      <c r="T1042" s="7"/>
      <c r="U1042" s="7"/>
      <c r="V1042" s="7"/>
      <c r="W1042" s="7"/>
      <c r="X1042" s="7"/>
      <c r="Y1042" s="7"/>
    </row>
    <row r="1043" spans="1:25" x14ac:dyDescent="0.2">
      <c r="A1043" s="7"/>
      <c r="B1043" s="7"/>
      <c r="C1043" s="7"/>
      <c r="D1043" s="7"/>
      <c r="E1043" s="7"/>
      <c r="F1043" s="7"/>
      <c r="G1043" s="7"/>
      <c r="H1043" s="7"/>
      <c r="I1043" s="7"/>
      <c r="J1043" s="7"/>
      <c r="K1043" s="7"/>
      <c r="L1043" s="7"/>
      <c r="M1043" s="7"/>
      <c r="N1043" s="7"/>
      <c r="O1043" s="7"/>
      <c r="P1043" s="7"/>
      <c r="Q1043" s="7"/>
      <c r="R1043" s="7"/>
      <c r="S1043" s="7"/>
      <c r="T1043" s="7"/>
      <c r="U1043" s="7"/>
      <c r="V1043" s="7"/>
      <c r="W1043" s="7"/>
      <c r="X1043" s="7"/>
      <c r="Y1043" s="7"/>
    </row>
    <row r="1044" spans="1:25" x14ac:dyDescent="0.2">
      <c r="A1044" s="7"/>
      <c r="B1044" s="7"/>
      <c r="C1044" s="7"/>
      <c r="D1044" s="7"/>
      <c r="E1044" s="7"/>
      <c r="F1044" s="7"/>
      <c r="G1044" s="7"/>
      <c r="H1044" s="7"/>
      <c r="I1044" s="7"/>
      <c r="J1044" s="7"/>
      <c r="K1044" s="7"/>
      <c r="L1044" s="7"/>
      <c r="M1044" s="7"/>
      <c r="N1044" s="7"/>
      <c r="O1044" s="7"/>
      <c r="P1044" s="7"/>
      <c r="Q1044" s="7"/>
      <c r="R1044" s="7"/>
      <c r="S1044" s="7"/>
      <c r="T1044" s="7"/>
      <c r="U1044" s="7"/>
      <c r="V1044" s="7"/>
      <c r="W1044" s="7"/>
      <c r="X1044" s="7"/>
      <c r="Y1044" s="7"/>
    </row>
    <row r="1045" spans="1:25" x14ac:dyDescent="0.2">
      <c r="A1045" s="7"/>
      <c r="B1045" s="7"/>
      <c r="C1045" s="7"/>
      <c r="D1045" s="7"/>
      <c r="E1045" s="7"/>
      <c r="F1045" s="7"/>
      <c r="G1045" s="7"/>
      <c r="H1045" s="7"/>
      <c r="I1045" s="7"/>
      <c r="J1045" s="7"/>
      <c r="K1045" s="7"/>
      <c r="L1045" s="7"/>
      <c r="M1045" s="7"/>
      <c r="N1045" s="7"/>
      <c r="O1045" s="7"/>
      <c r="P1045" s="7"/>
      <c r="Q1045" s="7"/>
      <c r="R1045" s="7"/>
      <c r="S1045" s="7"/>
      <c r="T1045" s="7"/>
      <c r="U1045" s="7"/>
      <c r="V1045" s="7"/>
      <c r="W1045" s="7"/>
      <c r="X1045" s="7"/>
      <c r="Y1045" s="7"/>
    </row>
    <row r="1046" spans="1:25" x14ac:dyDescent="0.2">
      <c r="A1046" s="7"/>
      <c r="B1046" s="7"/>
      <c r="C1046" s="7"/>
      <c r="D1046" s="7"/>
      <c r="E1046" s="7"/>
      <c r="F1046" s="7"/>
      <c r="G1046" s="7"/>
      <c r="H1046" s="7"/>
      <c r="I1046" s="7"/>
      <c r="J1046" s="7"/>
      <c r="K1046" s="7"/>
      <c r="L1046" s="7"/>
      <c r="M1046" s="7"/>
      <c r="N1046" s="7"/>
      <c r="O1046" s="7"/>
      <c r="P1046" s="7"/>
      <c r="Q1046" s="7"/>
      <c r="R1046" s="7"/>
      <c r="S1046" s="7"/>
      <c r="T1046" s="7"/>
      <c r="U1046" s="7"/>
      <c r="V1046" s="7"/>
      <c r="W1046" s="7"/>
      <c r="X1046" s="7"/>
      <c r="Y1046" s="7"/>
    </row>
    <row r="1047" spans="1:25" x14ac:dyDescent="0.2">
      <c r="A1047" s="7"/>
      <c r="B1047" s="7"/>
      <c r="C1047" s="7"/>
      <c r="D1047" s="7"/>
      <c r="E1047" s="7"/>
      <c r="F1047" s="7"/>
      <c r="G1047" s="7"/>
      <c r="H1047" s="7"/>
      <c r="I1047" s="7"/>
      <c r="J1047" s="7"/>
      <c r="K1047" s="7"/>
      <c r="L1047" s="7"/>
      <c r="M1047" s="7"/>
      <c r="N1047" s="7"/>
      <c r="O1047" s="7"/>
      <c r="P1047" s="7"/>
      <c r="Q1047" s="7"/>
      <c r="R1047" s="7"/>
      <c r="S1047" s="7"/>
      <c r="T1047" s="7"/>
      <c r="U1047" s="7"/>
      <c r="V1047" s="7"/>
      <c r="W1047" s="7"/>
      <c r="X1047" s="7"/>
      <c r="Y1047" s="7"/>
    </row>
    <row r="1048" spans="1:25" x14ac:dyDescent="0.2">
      <c r="A1048" s="7"/>
      <c r="B1048" s="7"/>
      <c r="C1048" s="7"/>
      <c r="D1048" s="7"/>
      <c r="E1048" s="7"/>
      <c r="F1048" s="7"/>
      <c r="G1048" s="7"/>
      <c r="H1048" s="7"/>
      <c r="I1048" s="7"/>
      <c r="J1048" s="7"/>
      <c r="K1048" s="7"/>
      <c r="L1048" s="7"/>
      <c r="M1048" s="7"/>
      <c r="N1048" s="7"/>
      <c r="O1048" s="7"/>
      <c r="P1048" s="7"/>
      <c r="Q1048" s="7"/>
      <c r="R1048" s="7"/>
      <c r="S1048" s="7"/>
      <c r="T1048" s="7"/>
      <c r="U1048" s="7"/>
      <c r="V1048" s="7"/>
      <c r="W1048" s="7"/>
      <c r="X1048" s="7"/>
      <c r="Y1048" s="7"/>
    </row>
    <row r="1049" spans="1:25" x14ac:dyDescent="0.2">
      <c r="A1049" s="7"/>
      <c r="B1049" s="7"/>
      <c r="C1049" s="7"/>
      <c r="D1049" s="7"/>
      <c r="E1049" s="7"/>
      <c r="F1049" s="7"/>
      <c r="G1049" s="7"/>
      <c r="H1049" s="7"/>
      <c r="I1049" s="7"/>
      <c r="J1049" s="7"/>
      <c r="K1049" s="7"/>
      <c r="L1049" s="7"/>
      <c r="M1049" s="7"/>
      <c r="N1049" s="7"/>
      <c r="O1049" s="7"/>
      <c r="P1049" s="7"/>
      <c r="Q1049" s="7"/>
      <c r="R1049" s="7"/>
      <c r="S1049" s="7"/>
      <c r="T1049" s="7"/>
      <c r="U1049" s="7"/>
      <c r="V1049" s="7"/>
      <c r="W1049" s="7"/>
      <c r="X1049" s="7"/>
      <c r="Y1049" s="7"/>
    </row>
    <row r="1050" spans="1:25" x14ac:dyDescent="0.2">
      <c r="A1050" s="7"/>
      <c r="B1050" s="7"/>
      <c r="C1050" s="7"/>
      <c r="D1050" s="7"/>
      <c r="E1050" s="7"/>
      <c r="F1050" s="7"/>
      <c r="G1050" s="7"/>
      <c r="H1050" s="7"/>
      <c r="I1050" s="7"/>
      <c r="J1050" s="7"/>
      <c r="K1050" s="7"/>
      <c r="L1050" s="7"/>
      <c r="M1050" s="7"/>
      <c r="N1050" s="7"/>
      <c r="O1050" s="7"/>
      <c r="P1050" s="7"/>
      <c r="Q1050" s="7"/>
      <c r="R1050" s="7"/>
      <c r="S1050" s="7"/>
      <c r="T1050" s="7"/>
      <c r="U1050" s="7"/>
      <c r="V1050" s="7"/>
      <c r="W1050" s="7"/>
      <c r="X1050" s="7"/>
      <c r="Y1050" s="7"/>
    </row>
    <row r="1051" spans="1:25" x14ac:dyDescent="0.2">
      <c r="A1051" s="7"/>
      <c r="B1051" s="7"/>
      <c r="C1051" s="7"/>
      <c r="D1051" s="7"/>
      <c r="E1051" s="7"/>
      <c r="F1051" s="7"/>
      <c r="G1051" s="7"/>
      <c r="H1051" s="7"/>
      <c r="I1051" s="7"/>
      <c r="J1051" s="7"/>
      <c r="K1051" s="7"/>
      <c r="L1051" s="7"/>
      <c r="M1051" s="7"/>
      <c r="N1051" s="7"/>
      <c r="O1051" s="7"/>
      <c r="P1051" s="7"/>
      <c r="Q1051" s="7"/>
      <c r="R1051" s="7"/>
      <c r="S1051" s="7"/>
      <c r="T1051" s="7"/>
      <c r="U1051" s="7"/>
      <c r="V1051" s="7"/>
      <c r="W1051" s="7"/>
      <c r="X1051" s="7"/>
      <c r="Y1051" s="7"/>
    </row>
    <row r="1052" spans="1:25" x14ac:dyDescent="0.2">
      <c r="A1052" s="7"/>
      <c r="B1052" s="7"/>
      <c r="C1052" s="7"/>
      <c r="D1052" s="7"/>
      <c r="E1052" s="7"/>
      <c r="F1052" s="7"/>
      <c r="G1052" s="7"/>
      <c r="H1052" s="7"/>
      <c r="I1052" s="7"/>
      <c r="J1052" s="7"/>
      <c r="K1052" s="7"/>
      <c r="L1052" s="7"/>
      <c r="M1052" s="7"/>
      <c r="N1052" s="7"/>
      <c r="O1052" s="7"/>
      <c r="P1052" s="7"/>
      <c r="Q1052" s="7"/>
      <c r="R1052" s="7"/>
      <c r="S1052" s="7"/>
      <c r="T1052" s="7"/>
      <c r="U1052" s="7"/>
      <c r="V1052" s="7"/>
      <c r="W1052" s="7"/>
      <c r="X1052" s="7"/>
      <c r="Y1052" s="7"/>
    </row>
    <row r="1053" spans="1:25" x14ac:dyDescent="0.2">
      <c r="A1053" s="7"/>
      <c r="B1053" s="7"/>
      <c r="C1053" s="7"/>
      <c r="D1053" s="7"/>
      <c r="E1053" s="7"/>
      <c r="F1053" s="7"/>
      <c r="G1053" s="7"/>
      <c r="H1053" s="7"/>
      <c r="I1053" s="7"/>
      <c r="J1053" s="7"/>
      <c r="K1053" s="7"/>
      <c r="L1053" s="7"/>
      <c r="M1053" s="7"/>
      <c r="N1053" s="7"/>
      <c r="O1053" s="7"/>
      <c r="P1053" s="7"/>
      <c r="Q1053" s="7"/>
      <c r="R1053" s="7"/>
      <c r="S1053" s="7"/>
      <c r="T1053" s="7"/>
      <c r="U1053" s="7"/>
      <c r="V1053" s="7"/>
      <c r="W1053" s="7"/>
      <c r="X1053" s="7"/>
      <c r="Y1053" s="7"/>
    </row>
    <row r="1054" spans="1:25" x14ac:dyDescent="0.2">
      <c r="A1054" s="7"/>
      <c r="B1054" s="7"/>
      <c r="C1054" s="7"/>
      <c r="D1054" s="7"/>
      <c r="E1054" s="7"/>
      <c r="F1054" s="7"/>
      <c r="G1054" s="7"/>
      <c r="H1054" s="7"/>
      <c r="I1054" s="7"/>
      <c r="J1054" s="7"/>
      <c r="K1054" s="7"/>
      <c r="L1054" s="7"/>
      <c r="M1054" s="7"/>
      <c r="N1054" s="7"/>
      <c r="O1054" s="7"/>
      <c r="P1054" s="7"/>
      <c r="Q1054" s="7"/>
      <c r="R1054" s="7"/>
      <c r="S1054" s="7"/>
      <c r="T1054" s="7"/>
      <c r="U1054" s="7"/>
      <c r="V1054" s="7"/>
      <c r="W1054" s="7"/>
      <c r="X1054" s="7"/>
      <c r="Y1054" s="7"/>
    </row>
    <row r="1055" spans="1:25" x14ac:dyDescent="0.2">
      <c r="A1055" s="7"/>
      <c r="B1055" s="7"/>
      <c r="C1055" s="7"/>
      <c r="D1055" s="7"/>
      <c r="E1055" s="7"/>
      <c r="F1055" s="7"/>
      <c r="G1055" s="7"/>
      <c r="H1055" s="7"/>
      <c r="I1055" s="7"/>
      <c r="J1055" s="7"/>
      <c r="K1055" s="7"/>
      <c r="L1055" s="7"/>
      <c r="M1055" s="7"/>
      <c r="N1055" s="7"/>
      <c r="O1055" s="7"/>
      <c r="P1055" s="7"/>
      <c r="Q1055" s="7"/>
      <c r="R1055" s="7"/>
      <c r="S1055" s="7"/>
      <c r="T1055" s="7"/>
      <c r="U1055" s="7"/>
      <c r="V1055" s="7"/>
      <c r="W1055" s="7"/>
      <c r="X1055" s="7"/>
      <c r="Y1055" s="7"/>
    </row>
    <row r="1056" spans="1:25" x14ac:dyDescent="0.2">
      <c r="A1056" s="7"/>
      <c r="B1056" s="7"/>
      <c r="C1056" s="7"/>
      <c r="D1056" s="7"/>
      <c r="E1056" s="7"/>
      <c r="F1056" s="7"/>
      <c r="G1056" s="7"/>
      <c r="H1056" s="7"/>
      <c r="I1056" s="7"/>
      <c r="J1056" s="7"/>
      <c r="K1056" s="7"/>
      <c r="L1056" s="7"/>
      <c r="M1056" s="7"/>
      <c r="N1056" s="7"/>
      <c r="O1056" s="7"/>
      <c r="P1056" s="7"/>
      <c r="Q1056" s="7"/>
      <c r="R1056" s="7"/>
      <c r="S1056" s="7"/>
      <c r="T1056" s="7"/>
      <c r="U1056" s="7"/>
      <c r="V1056" s="7"/>
      <c r="W1056" s="7"/>
      <c r="X1056" s="7"/>
      <c r="Y1056" s="7"/>
    </row>
    <row r="1057" spans="1:25" x14ac:dyDescent="0.2">
      <c r="A1057" s="7"/>
      <c r="B1057" s="7"/>
      <c r="C1057" s="7"/>
      <c r="D1057" s="7"/>
      <c r="E1057" s="7"/>
      <c r="F1057" s="7"/>
      <c r="G1057" s="7"/>
      <c r="H1057" s="7"/>
      <c r="I1057" s="7"/>
      <c r="J1057" s="7"/>
      <c r="K1057" s="7"/>
      <c r="L1057" s="7"/>
      <c r="M1057" s="7"/>
      <c r="N1057" s="7"/>
      <c r="O1057" s="7"/>
      <c r="P1057" s="7"/>
      <c r="Q1057" s="7"/>
      <c r="R1057" s="7"/>
      <c r="S1057" s="7"/>
      <c r="T1057" s="7"/>
      <c r="U1057" s="7"/>
      <c r="V1057" s="7"/>
      <c r="W1057" s="7"/>
      <c r="X1057" s="7"/>
      <c r="Y1057" s="7"/>
    </row>
    <row r="1058" spans="1:25" x14ac:dyDescent="0.2">
      <c r="A1058" s="7"/>
      <c r="B1058" s="7"/>
      <c r="C1058" s="7"/>
      <c r="D1058" s="7"/>
      <c r="E1058" s="7"/>
      <c r="F1058" s="7"/>
      <c r="G1058" s="7"/>
      <c r="H1058" s="7"/>
      <c r="I1058" s="7"/>
      <c r="J1058" s="7"/>
      <c r="K1058" s="7"/>
      <c r="L1058" s="7"/>
      <c r="M1058" s="7"/>
      <c r="N1058" s="7"/>
      <c r="O1058" s="7"/>
      <c r="P1058" s="7"/>
      <c r="Q1058" s="7"/>
      <c r="R1058" s="7"/>
      <c r="S1058" s="7"/>
      <c r="T1058" s="7"/>
      <c r="U1058" s="7"/>
      <c r="V1058" s="7"/>
      <c r="W1058" s="7"/>
      <c r="X1058" s="7"/>
      <c r="Y1058" s="7"/>
    </row>
    <row r="1059" spans="1:25" x14ac:dyDescent="0.2">
      <c r="A1059" s="7"/>
      <c r="B1059" s="7"/>
      <c r="C1059" s="7"/>
      <c r="D1059" s="7"/>
      <c r="E1059" s="7"/>
      <c r="F1059" s="7"/>
      <c r="G1059" s="7"/>
      <c r="H1059" s="7"/>
      <c r="I1059" s="7"/>
      <c r="J1059" s="7"/>
      <c r="K1059" s="7"/>
      <c r="L1059" s="7"/>
      <c r="M1059" s="7"/>
      <c r="N1059" s="7"/>
      <c r="O1059" s="7"/>
      <c r="P1059" s="7"/>
      <c r="Q1059" s="7"/>
      <c r="R1059" s="7"/>
      <c r="S1059" s="7"/>
      <c r="T1059" s="7"/>
      <c r="U1059" s="7"/>
      <c r="V1059" s="7"/>
      <c r="W1059" s="7"/>
      <c r="X1059" s="7"/>
      <c r="Y1059" s="7"/>
    </row>
    <row r="1060" spans="1:25" x14ac:dyDescent="0.2">
      <c r="A1060" s="7"/>
      <c r="B1060" s="7"/>
      <c r="C1060" s="7"/>
      <c r="D1060" s="7"/>
      <c r="E1060" s="7"/>
      <c r="F1060" s="7"/>
      <c r="G1060" s="7"/>
      <c r="H1060" s="7"/>
      <c r="I1060" s="7"/>
      <c r="J1060" s="7"/>
      <c r="K1060" s="7"/>
      <c r="L1060" s="7"/>
      <c r="M1060" s="7"/>
      <c r="N1060" s="7"/>
      <c r="O1060" s="7"/>
      <c r="P1060" s="7"/>
      <c r="Q1060" s="7"/>
      <c r="R1060" s="7"/>
      <c r="S1060" s="7"/>
      <c r="T1060" s="7"/>
      <c r="U1060" s="7"/>
      <c r="V1060" s="7"/>
      <c r="W1060" s="7"/>
      <c r="X1060" s="7"/>
      <c r="Y1060" s="7"/>
    </row>
    <row r="1061" spans="1:25" x14ac:dyDescent="0.2">
      <c r="A1061" s="7"/>
      <c r="B1061" s="7"/>
      <c r="C1061" s="7"/>
      <c r="D1061" s="7"/>
      <c r="E1061" s="7"/>
      <c r="F1061" s="7"/>
      <c r="G1061" s="7"/>
      <c r="H1061" s="7"/>
      <c r="I1061" s="7"/>
      <c r="J1061" s="7"/>
      <c r="K1061" s="7"/>
      <c r="L1061" s="7"/>
      <c r="M1061" s="7"/>
      <c r="N1061" s="7"/>
      <c r="O1061" s="7"/>
      <c r="P1061" s="7"/>
      <c r="Q1061" s="7"/>
      <c r="R1061" s="7"/>
      <c r="S1061" s="7"/>
      <c r="T1061" s="7"/>
      <c r="U1061" s="7"/>
      <c r="V1061" s="7"/>
      <c r="W1061" s="7"/>
      <c r="X1061" s="7"/>
      <c r="Y1061" s="7"/>
    </row>
    <row r="1062" spans="1:25" x14ac:dyDescent="0.2">
      <c r="A1062" s="7"/>
      <c r="B1062" s="7"/>
      <c r="C1062" s="7"/>
      <c r="D1062" s="7"/>
      <c r="E1062" s="7"/>
      <c r="F1062" s="7"/>
      <c r="G1062" s="7"/>
      <c r="H1062" s="7"/>
      <c r="I1062" s="7"/>
      <c r="J1062" s="7"/>
      <c r="K1062" s="7"/>
      <c r="L1062" s="7"/>
      <c r="M1062" s="7"/>
      <c r="N1062" s="7"/>
      <c r="O1062" s="7"/>
      <c r="P1062" s="7"/>
      <c r="Q1062" s="7"/>
      <c r="R1062" s="7"/>
      <c r="S1062" s="7"/>
      <c r="T1062" s="7"/>
      <c r="U1062" s="7"/>
      <c r="V1062" s="7"/>
      <c r="W1062" s="7"/>
      <c r="X1062" s="7"/>
      <c r="Y1062" s="7"/>
    </row>
    <row r="1063" spans="1:25" x14ac:dyDescent="0.2">
      <c r="A1063" s="7"/>
      <c r="B1063" s="7"/>
      <c r="C1063" s="7"/>
      <c r="D1063" s="7"/>
      <c r="E1063" s="7"/>
      <c r="F1063" s="7"/>
      <c r="G1063" s="7"/>
      <c r="H1063" s="7"/>
      <c r="I1063" s="7"/>
      <c r="J1063" s="7"/>
      <c r="K1063" s="7"/>
      <c r="L1063" s="7"/>
      <c r="M1063" s="7"/>
      <c r="N1063" s="7"/>
      <c r="O1063" s="7"/>
      <c r="P1063" s="7"/>
      <c r="Q1063" s="7"/>
      <c r="R1063" s="7"/>
      <c r="S1063" s="7"/>
      <c r="T1063" s="7"/>
      <c r="U1063" s="7"/>
      <c r="V1063" s="7"/>
      <c r="W1063" s="7"/>
      <c r="X1063" s="7"/>
      <c r="Y1063" s="7"/>
    </row>
    <row r="1064" spans="1:25" x14ac:dyDescent="0.2">
      <c r="A1064" s="7"/>
      <c r="B1064" s="7"/>
      <c r="C1064" s="7"/>
      <c r="D1064" s="7"/>
      <c r="E1064" s="7"/>
      <c r="F1064" s="7"/>
      <c r="G1064" s="7"/>
      <c r="H1064" s="7"/>
      <c r="I1064" s="7"/>
      <c r="J1064" s="7"/>
      <c r="K1064" s="7"/>
      <c r="L1064" s="7"/>
      <c r="M1064" s="7"/>
      <c r="N1064" s="7"/>
      <c r="O1064" s="7"/>
      <c r="P1064" s="7"/>
      <c r="Q1064" s="7"/>
      <c r="R1064" s="7"/>
      <c r="S1064" s="7"/>
      <c r="T1064" s="7"/>
      <c r="U1064" s="7"/>
      <c r="V1064" s="7"/>
      <c r="W1064" s="7"/>
      <c r="X1064" s="7"/>
      <c r="Y1064" s="7"/>
    </row>
    <row r="1065" spans="1:25" x14ac:dyDescent="0.2">
      <c r="A1065" s="7"/>
      <c r="B1065" s="7"/>
      <c r="C1065" s="7"/>
      <c r="D1065" s="7"/>
      <c r="E1065" s="7"/>
      <c r="F1065" s="7"/>
      <c r="G1065" s="7"/>
      <c r="H1065" s="7"/>
      <c r="I1065" s="7"/>
      <c r="J1065" s="7"/>
      <c r="K1065" s="7"/>
      <c r="L1065" s="7"/>
      <c r="M1065" s="7"/>
      <c r="N1065" s="7"/>
      <c r="O1065" s="7"/>
      <c r="P1065" s="7"/>
      <c r="Q1065" s="7"/>
      <c r="R1065" s="7"/>
      <c r="S1065" s="7"/>
      <c r="T1065" s="7"/>
      <c r="U1065" s="7"/>
      <c r="V1065" s="7"/>
      <c r="W1065" s="7"/>
      <c r="X1065" s="7"/>
      <c r="Y1065" s="7"/>
    </row>
    <row r="1066" spans="1:25" x14ac:dyDescent="0.2">
      <c r="A1066" s="7"/>
      <c r="B1066" s="7"/>
      <c r="C1066" s="7"/>
      <c r="D1066" s="7"/>
      <c r="E1066" s="7"/>
      <c r="F1066" s="7"/>
      <c r="G1066" s="7"/>
      <c r="H1066" s="7"/>
      <c r="I1066" s="7"/>
      <c r="J1066" s="7"/>
      <c r="K1066" s="7"/>
      <c r="L1066" s="7"/>
      <c r="M1066" s="7"/>
      <c r="N1066" s="7"/>
      <c r="O1066" s="7"/>
      <c r="P1066" s="7"/>
      <c r="Q1066" s="7"/>
      <c r="R1066" s="7"/>
      <c r="S1066" s="7"/>
      <c r="T1066" s="7"/>
      <c r="U1066" s="7"/>
      <c r="V1066" s="7"/>
      <c r="W1066" s="7"/>
      <c r="X1066" s="7"/>
      <c r="Y1066" s="7"/>
    </row>
    <row r="1067" spans="1:25" x14ac:dyDescent="0.2">
      <c r="A1067" s="7"/>
      <c r="B1067" s="7"/>
      <c r="C1067" s="7"/>
      <c r="D1067" s="7"/>
      <c r="E1067" s="7"/>
      <c r="F1067" s="7"/>
      <c r="G1067" s="7"/>
      <c r="H1067" s="7"/>
      <c r="I1067" s="7"/>
      <c r="J1067" s="7"/>
      <c r="K1067" s="7"/>
      <c r="L1067" s="7"/>
      <c r="M1067" s="7"/>
      <c r="N1067" s="7"/>
      <c r="O1067" s="7"/>
      <c r="P1067" s="7"/>
      <c r="Q1067" s="7"/>
      <c r="R1067" s="7"/>
      <c r="S1067" s="7"/>
      <c r="T1067" s="7"/>
      <c r="U1067" s="7"/>
      <c r="V1067" s="7"/>
      <c r="W1067" s="7"/>
      <c r="X1067" s="7"/>
      <c r="Y1067" s="7"/>
    </row>
    <row r="1068" spans="1:25" x14ac:dyDescent="0.2">
      <c r="A1068" s="7"/>
      <c r="B1068" s="7"/>
      <c r="C1068" s="7"/>
      <c r="D1068" s="7"/>
      <c r="E1068" s="7"/>
      <c r="F1068" s="7"/>
      <c r="G1068" s="7"/>
      <c r="H1068" s="7"/>
      <c r="I1068" s="7"/>
      <c r="J1068" s="7"/>
      <c r="K1068" s="7"/>
      <c r="L1068" s="7"/>
      <c r="M1068" s="7"/>
      <c r="N1068" s="7"/>
      <c r="O1068" s="7"/>
      <c r="P1068" s="7"/>
      <c r="Q1068" s="7"/>
      <c r="R1068" s="7"/>
      <c r="S1068" s="7"/>
      <c r="T1068" s="7"/>
      <c r="U1068" s="7"/>
      <c r="V1068" s="7"/>
      <c r="W1068" s="7"/>
      <c r="X1068" s="7"/>
      <c r="Y1068" s="7"/>
    </row>
    <row r="1069" spans="1:25" x14ac:dyDescent="0.2">
      <c r="A1069" s="7"/>
      <c r="B1069" s="7"/>
      <c r="C1069" s="7"/>
      <c r="D1069" s="7"/>
      <c r="E1069" s="7"/>
      <c r="F1069" s="7"/>
      <c r="G1069" s="7"/>
      <c r="H1069" s="7"/>
      <c r="I1069" s="7"/>
      <c r="J1069" s="7"/>
      <c r="K1069" s="7"/>
      <c r="L1069" s="7"/>
      <c r="M1069" s="7"/>
      <c r="N1069" s="7"/>
      <c r="O1069" s="7"/>
      <c r="P1069" s="7"/>
      <c r="Q1069" s="7"/>
      <c r="R1069" s="7"/>
      <c r="S1069" s="7"/>
      <c r="T1069" s="7"/>
      <c r="U1069" s="7"/>
      <c r="V1069" s="7"/>
      <c r="W1069" s="7"/>
      <c r="X1069" s="7"/>
      <c r="Y1069" s="7"/>
    </row>
    <row r="1070" spans="1:25" x14ac:dyDescent="0.2">
      <c r="A1070" s="7"/>
      <c r="B1070" s="7"/>
      <c r="C1070" s="7"/>
      <c r="D1070" s="7"/>
      <c r="E1070" s="7"/>
      <c r="F1070" s="7"/>
      <c r="G1070" s="7"/>
      <c r="H1070" s="7"/>
      <c r="I1070" s="7"/>
      <c r="J1070" s="7"/>
      <c r="K1070" s="7"/>
      <c r="L1070" s="7"/>
      <c r="M1070" s="7"/>
      <c r="N1070" s="7"/>
      <c r="O1070" s="7"/>
      <c r="P1070" s="7"/>
      <c r="Q1070" s="7"/>
      <c r="R1070" s="7"/>
      <c r="S1070" s="7"/>
      <c r="T1070" s="7"/>
      <c r="U1070" s="7"/>
      <c r="V1070" s="7"/>
      <c r="W1070" s="7"/>
      <c r="X1070" s="7"/>
      <c r="Y1070" s="7"/>
    </row>
    <row r="1071" spans="1:25" x14ac:dyDescent="0.2">
      <c r="A1071" s="7"/>
      <c r="B1071" s="7"/>
      <c r="C1071" s="7"/>
      <c r="D1071" s="7"/>
      <c r="E1071" s="7"/>
      <c r="F1071" s="7"/>
      <c r="G1071" s="7"/>
      <c r="H1071" s="7"/>
      <c r="I1071" s="7"/>
      <c r="J1071" s="7"/>
      <c r="K1071" s="7"/>
      <c r="L1071" s="7"/>
      <c r="M1071" s="7"/>
      <c r="N1071" s="7"/>
      <c r="O1071" s="7"/>
      <c r="P1071" s="7"/>
      <c r="Q1071" s="7"/>
      <c r="R1071" s="7"/>
      <c r="S1071" s="7"/>
      <c r="T1071" s="7"/>
      <c r="U1071" s="7"/>
      <c r="V1071" s="7"/>
      <c r="W1071" s="7"/>
      <c r="X1071" s="7"/>
      <c r="Y1071" s="7"/>
    </row>
    <row r="1072" spans="1:25" x14ac:dyDescent="0.2">
      <c r="A1072" s="7"/>
      <c r="B1072" s="7"/>
      <c r="C1072" s="7"/>
      <c r="D1072" s="7"/>
      <c r="E1072" s="7"/>
      <c r="F1072" s="7"/>
      <c r="G1072" s="7"/>
      <c r="H1072" s="7"/>
      <c r="I1072" s="7"/>
      <c r="J1072" s="7"/>
      <c r="K1072" s="7"/>
      <c r="L1072" s="7"/>
      <c r="M1072" s="7"/>
      <c r="N1072" s="7"/>
      <c r="O1072" s="7"/>
      <c r="P1072" s="7"/>
      <c r="Q1072" s="7"/>
      <c r="R1072" s="7"/>
      <c r="S1072" s="7"/>
      <c r="T1072" s="7"/>
      <c r="U1072" s="7"/>
      <c r="V1072" s="7"/>
      <c r="W1072" s="7"/>
      <c r="X1072" s="7"/>
      <c r="Y1072" s="7"/>
    </row>
    <row r="1073" spans="1:25" x14ac:dyDescent="0.2">
      <c r="A1073" s="7"/>
      <c r="B1073" s="7"/>
      <c r="C1073" s="7"/>
      <c r="D1073" s="7"/>
      <c r="E1073" s="7"/>
      <c r="F1073" s="7"/>
      <c r="G1073" s="7"/>
      <c r="H1073" s="7"/>
      <c r="I1073" s="7"/>
      <c r="J1073" s="7"/>
      <c r="K1073" s="7"/>
      <c r="L1073" s="7"/>
      <c r="M1073" s="7"/>
      <c r="N1073" s="7"/>
      <c r="O1073" s="7"/>
      <c r="P1073" s="7"/>
      <c r="Q1073" s="7"/>
      <c r="R1073" s="7"/>
      <c r="S1073" s="7"/>
      <c r="T1073" s="7"/>
      <c r="U1073" s="7"/>
      <c r="V1073" s="7"/>
      <c r="W1073" s="7"/>
      <c r="X1073" s="7"/>
      <c r="Y1073" s="7"/>
    </row>
    <row r="1074" spans="1:25" x14ac:dyDescent="0.2">
      <c r="A1074" s="7"/>
      <c r="B1074" s="7"/>
      <c r="C1074" s="7"/>
      <c r="D1074" s="7"/>
      <c r="E1074" s="7"/>
      <c r="F1074" s="7"/>
      <c r="G1074" s="7"/>
      <c r="H1074" s="7"/>
      <c r="I1074" s="7"/>
      <c r="J1074" s="7"/>
      <c r="K1074" s="7"/>
      <c r="L1074" s="7"/>
      <c r="M1074" s="7"/>
      <c r="N1074" s="7"/>
      <c r="O1074" s="7"/>
      <c r="P1074" s="7"/>
      <c r="Q1074" s="7"/>
      <c r="R1074" s="7"/>
      <c r="S1074" s="7"/>
      <c r="T1074" s="7"/>
      <c r="U1074" s="7"/>
      <c r="V1074" s="7"/>
      <c r="W1074" s="7"/>
      <c r="X1074" s="7"/>
      <c r="Y1074" s="7"/>
    </row>
    <row r="1075" spans="1:25" x14ac:dyDescent="0.2">
      <c r="A1075" s="7"/>
      <c r="B1075" s="7"/>
      <c r="C1075" s="7"/>
      <c r="D1075" s="7"/>
      <c r="E1075" s="7"/>
      <c r="F1075" s="7"/>
      <c r="G1075" s="7"/>
      <c r="H1075" s="7"/>
      <c r="I1075" s="7"/>
      <c r="J1075" s="7"/>
      <c r="K1075" s="7"/>
      <c r="L1075" s="7"/>
      <c r="M1075" s="7"/>
      <c r="N1075" s="7"/>
      <c r="O1075" s="7"/>
      <c r="P1075" s="7"/>
      <c r="Q1075" s="7"/>
      <c r="R1075" s="7"/>
      <c r="S1075" s="7"/>
      <c r="T1075" s="7"/>
      <c r="U1075" s="7"/>
      <c r="V1075" s="7"/>
      <c r="W1075" s="7"/>
      <c r="X1075" s="7"/>
      <c r="Y1075" s="7"/>
    </row>
    <row r="1076" spans="1:25" x14ac:dyDescent="0.2">
      <c r="A1076" s="7"/>
      <c r="B1076" s="7"/>
      <c r="C1076" s="7"/>
      <c r="D1076" s="7"/>
      <c r="E1076" s="7"/>
      <c r="F1076" s="7"/>
      <c r="G1076" s="7"/>
      <c r="H1076" s="7"/>
      <c r="I1076" s="7"/>
      <c r="J1076" s="7"/>
      <c r="K1076" s="7"/>
      <c r="L1076" s="7"/>
      <c r="M1076" s="7"/>
      <c r="N1076" s="7"/>
      <c r="O1076" s="7"/>
      <c r="P1076" s="7"/>
      <c r="Q1076" s="7"/>
      <c r="R1076" s="7"/>
      <c r="S1076" s="7"/>
      <c r="T1076" s="7"/>
      <c r="U1076" s="7"/>
      <c r="V1076" s="7"/>
      <c r="W1076" s="7"/>
      <c r="X1076" s="7"/>
      <c r="Y1076" s="7"/>
    </row>
    <row r="1077" spans="1:25" x14ac:dyDescent="0.2">
      <c r="A1077" s="7"/>
      <c r="B1077" s="7"/>
      <c r="C1077" s="7"/>
      <c r="D1077" s="7"/>
      <c r="E1077" s="7"/>
      <c r="F1077" s="7"/>
      <c r="G1077" s="7"/>
      <c r="H1077" s="7"/>
      <c r="I1077" s="7"/>
      <c r="J1077" s="7"/>
      <c r="K1077" s="7"/>
      <c r="L1077" s="7"/>
      <c r="M1077" s="7"/>
      <c r="N1077" s="7"/>
      <c r="O1077" s="7"/>
      <c r="P1077" s="7"/>
      <c r="Q1077" s="7"/>
      <c r="R1077" s="7"/>
      <c r="S1077" s="7"/>
      <c r="T1077" s="7"/>
      <c r="U1077" s="7"/>
      <c r="V1077" s="7"/>
      <c r="W1077" s="7"/>
      <c r="X1077" s="7"/>
      <c r="Y1077" s="7"/>
    </row>
    <row r="1078" spans="1:25" x14ac:dyDescent="0.2">
      <c r="A1078" s="7"/>
      <c r="B1078" s="7"/>
      <c r="C1078" s="7"/>
      <c r="D1078" s="7"/>
      <c r="E1078" s="7"/>
      <c r="F1078" s="7"/>
      <c r="G1078" s="7"/>
      <c r="H1078" s="7"/>
      <c r="I1078" s="7"/>
      <c r="J1078" s="7"/>
      <c r="K1078" s="7"/>
      <c r="L1078" s="7"/>
      <c r="M1078" s="7"/>
      <c r="N1078" s="7"/>
      <c r="O1078" s="7"/>
      <c r="P1078" s="7"/>
      <c r="Q1078" s="7"/>
      <c r="R1078" s="7"/>
      <c r="S1078" s="7"/>
      <c r="T1078" s="7"/>
      <c r="U1078" s="7"/>
      <c r="V1078" s="7"/>
      <c r="W1078" s="7"/>
      <c r="X1078" s="7"/>
      <c r="Y1078" s="7"/>
    </row>
    <row r="1079" spans="1:25" x14ac:dyDescent="0.2">
      <c r="A1079" s="7"/>
      <c r="B1079" s="7"/>
      <c r="C1079" s="7"/>
      <c r="D1079" s="7"/>
      <c r="E1079" s="7"/>
      <c r="F1079" s="7"/>
      <c r="G1079" s="7"/>
      <c r="H1079" s="7"/>
      <c r="I1079" s="7"/>
      <c r="J1079" s="7"/>
      <c r="K1079" s="7"/>
      <c r="L1079" s="7"/>
      <c r="M1079" s="7"/>
      <c r="N1079" s="7"/>
      <c r="O1079" s="7"/>
      <c r="P1079" s="7"/>
      <c r="Q1079" s="7"/>
      <c r="R1079" s="7"/>
      <c r="S1079" s="7"/>
      <c r="T1079" s="7"/>
      <c r="U1079" s="7"/>
      <c r="V1079" s="7"/>
      <c r="W1079" s="7"/>
      <c r="X1079" s="7"/>
      <c r="Y1079" s="7"/>
    </row>
    <row r="1080" spans="1:25" x14ac:dyDescent="0.2">
      <c r="A1080" s="7"/>
      <c r="B1080" s="7"/>
      <c r="C1080" s="7"/>
      <c r="D1080" s="7"/>
      <c r="E1080" s="7"/>
      <c r="F1080" s="7"/>
      <c r="G1080" s="7"/>
      <c r="H1080" s="7"/>
      <c r="I1080" s="7"/>
      <c r="J1080" s="7"/>
      <c r="K1080" s="7"/>
      <c r="L1080" s="7"/>
      <c r="M1080" s="7"/>
      <c r="N1080" s="7"/>
      <c r="O1080" s="7"/>
      <c r="P1080" s="7"/>
      <c r="Q1080" s="7"/>
      <c r="R1080" s="7"/>
      <c r="S1080" s="7"/>
      <c r="T1080" s="7"/>
      <c r="U1080" s="7"/>
      <c r="V1080" s="7"/>
      <c r="W1080" s="7"/>
      <c r="X1080" s="7"/>
      <c r="Y1080" s="7"/>
    </row>
    <row r="1081" spans="1:25" x14ac:dyDescent="0.2">
      <c r="A1081" s="7"/>
      <c r="B1081" s="7"/>
      <c r="C1081" s="7"/>
      <c r="D1081" s="7"/>
      <c r="E1081" s="7"/>
      <c r="F1081" s="7"/>
      <c r="G1081" s="7"/>
      <c r="H1081" s="7"/>
      <c r="I1081" s="7"/>
      <c r="J1081" s="7"/>
      <c r="K1081" s="7"/>
      <c r="L1081" s="7"/>
      <c r="M1081" s="7"/>
      <c r="N1081" s="7"/>
      <c r="O1081" s="7"/>
      <c r="P1081" s="7"/>
      <c r="Q1081" s="7"/>
      <c r="R1081" s="7"/>
      <c r="S1081" s="7"/>
      <c r="T1081" s="7"/>
      <c r="U1081" s="7"/>
      <c r="V1081" s="7"/>
      <c r="W1081" s="7"/>
      <c r="X1081" s="7"/>
      <c r="Y1081" s="7"/>
    </row>
    <row r="1082" spans="1:25" x14ac:dyDescent="0.2">
      <c r="A1082" s="7"/>
      <c r="B1082" s="7"/>
      <c r="C1082" s="7"/>
      <c r="D1082" s="7"/>
      <c r="E1082" s="7"/>
      <c r="F1082" s="7"/>
      <c r="G1082" s="7"/>
      <c r="H1082" s="7"/>
      <c r="I1082" s="7"/>
      <c r="J1082" s="7"/>
      <c r="K1082" s="7"/>
      <c r="L1082" s="7"/>
      <c r="M1082" s="7"/>
      <c r="N1082" s="7"/>
      <c r="O1082" s="7"/>
      <c r="P1082" s="7"/>
      <c r="Q1082" s="7"/>
      <c r="R1082" s="7"/>
      <c r="S1082" s="7"/>
      <c r="T1082" s="7"/>
      <c r="U1082" s="7"/>
      <c r="V1082" s="7"/>
      <c r="W1082" s="7"/>
      <c r="X1082" s="7"/>
      <c r="Y1082" s="7"/>
    </row>
    <row r="1083" spans="1:25" x14ac:dyDescent="0.2">
      <c r="A1083" s="7"/>
      <c r="B1083" s="7"/>
      <c r="C1083" s="7"/>
      <c r="D1083" s="7"/>
      <c r="E1083" s="7"/>
      <c r="F1083" s="7"/>
      <c r="G1083" s="7"/>
      <c r="H1083" s="7"/>
      <c r="I1083" s="7"/>
      <c r="J1083" s="7"/>
      <c r="K1083" s="7"/>
      <c r="L1083" s="7"/>
      <c r="M1083" s="7"/>
      <c r="N1083" s="7"/>
      <c r="O1083" s="7"/>
      <c r="P1083" s="7"/>
      <c r="Q1083" s="7"/>
      <c r="R1083" s="7"/>
      <c r="S1083" s="7"/>
      <c r="T1083" s="7"/>
      <c r="U1083" s="7"/>
      <c r="V1083" s="7"/>
      <c r="W1083" s="7"/>
      <c r="X1083" s="7"/>
      <c r="Y1083" s="7"/>
    </row>
    <row r="1084" spans="1:25" x14ac:dyDescent="0.2">
      <c r="A1084" s="7"/>
      <c r="B1084" s="7"/>
      <c r="C1084" s="7"/>
      <c r="D1084" s="7"/>
      <c r="E1084" s="7"/>
      <c r="F1084" s="7"/>
      <c r="G1084" s="7"/>
      <c r="H1084" s="7"/>
      <c r="I1084" s="7"/>
      <c r="J1084" s="7"/>
      <c r="K1084" s="7"/>
      <c r="L1084" s="7"/>
      <c r="M1084" s="7"/>
      <c r="N1084" s="7"/>
      <c r="O1084" s="7"/>
      <c r="P1084" s="7"/>
      <c r="Q1084" s="7"/>
      <c r="R1084" s="7"/>
      <c r="S1084" s="7"/>
      <c r="T1084" s="7"/>
      <c r="U1084" s="7"/>
      <c r="V1084" s="7"/>
      <c r="W1084" s="7"/>
      <c r="X1084" s="7"/>
      <c r="Y1084" s="7"/>
    </row>
    <row r="1085" spans="1:25" x14ac:dyDescent="0.2">
      <c r="A1085" s="7"/>
      <c r="B1085" s="7"/>
      <c r="C1085" s="7"/>
      <c r="D1085" s="7"/>
      <c r="E1085" s="7"/>
      <c r="F1085" s="7"/>
      <c r="G1085" s="7"/>
      <c r="H1085" s="7"/>
      <c r="I1085" s="7"/>
      <c r="J1085" s="7"/>
      <c r="K1085" s="7"/>
      <c r="L1085" s="7"/>
      <c r="M1085" s="7"/>
      <c r="N1085" s="7"/>
      <c r="O1085" s="7"/>
      <c r="P1085" s="7"/>
      <c r="Q1085" s="7"/>
      <c r="R1085" s="7"/>
      <c r="S1085" s="7"/>
      <c r="T1085" s="7"/>
      <c r="U1085" s="7"/>
      <c r="V1085" s="7"/>
      <c r="W1085" s="7"/>
      <c r="X1085" s="7"/>
      <c r="Y1085" s="7"/>
    </row>
    <row r="1086" spans="1:25" x14ac:dyDescent="0.2">
      <c r="A1086" s="7"/>
      <c r="B1086" s="7"/>
      <c r="C1086" s="7"/>
      <c r="D1086" s="7"/>
      <c r="E1086" s="7"/>
      <c r="F1086" s="7"/>
      <c r="G1086" s="7"/>
      <c r="H1086" s="7"/>
      <c r="I1086" s="7"/>
      <c r="J1086" s="7"/>
      <c r="K1086" s="7"/>
      <c r="L1086" s="7"/>
      <c r="M1086" s="7"/>
      <c r="N1086" s="7"/>
      <c r="O1086" s="7"/>
      <c r="P1086" s="7"/>
      <c r="Q1086" s="7"/>
      <c r="R1086" s="7"/>
      <c r="S1086" s="7"/>
      <c r="T1086" s="7"/>
      <c r="U1086" s="7"/>
      <c r="V1086" s="7"/>
      <c r="W1086" s="7"/>
      <c r="X1086" s="7"/>
      <c r="Y1086" s="7"/>
    </row>
    <row r="1087" spans="1:25" x14ac:dyDescent="0.2">
      <c r="A1087" s="7"/>
      <c r="B1087" s="7"/>
      <c r="C1087" s="7"/>
      <c r="D1087" s="7"/>
      <c r="E1087" s="7"/>
      <c r="F1087" s="7"/>
      <c r="G1087" s="7"/>
      <c r="H1087" s="7"/>
      <c r="I1087" s="7"/>
      <c r="J1087" s="7"/>
      <c r="K1087" s="7"/>
      <c r="L1087" s="7"/>
      <c r="M1087" s="7"/>
      <c r="N1087" s="7"/>
      <c r="O1087" s="7"/>
      <c r="P1087" s="7"/>
      <c r="Q1087" s="7"/>
      <c r="R1087" s="7"/>
      <c r="S1087" s="7"/>
      <c r="T1087" s="7"/>
      <c r="U1087" s="7"/>
      <c r="V1087" s="7"/>
      <c r="W1087" s="7"/>
      <c r="X1087" s="7"/>
      <c r="Y1087" s="7"/>
    </row>
    <row r="1088" spans="1:25" x14ac:dyDescent="0.2">
      <c r="A1088" s="7"/>
      <c r="B1088" s="7"/>
      <c r="C1088" s="7"/>
      <c r="D1088" s="7"/>
      <c r="E1088" s="7"/>
      <c r="F1088" s="7"/>
      <c r="G1088" s="7"/>
      <c r="H1088" s="7"/>
      <c r="I1088" s="7"/>
      <c r="J1088" s="7"/>
      <c r="K1088" s="7"/>
      <c r="L1088" s="7"/>
      <c r="M1088" s="7"/>
      <c r="N1088" s="7"/>
      <c r="O1088" s="7"/>
      <c r="P1088" s="7"/>
      <c r="Q1088" s="7"/>
      <c r="R1088" s="7"/>
      <c r="S1088" s="7"/>
      <c r="T1088" s="7"/>
      <c r="U1088" s="7"/>
      <c r="V1088" s="7"/>
      <c r="W1088" s="7"/>
      <c r="X1088" s="7"/>
      <c r="Y1088" s="7"/>
    </row>
    <row r="1089" spans="1:25" x14ac:dyDescent="0.2">
      <c r="A1089" s="7"/>
      <c r="B1089" s="7"/>
      <c r="C1089" s="7"/>
      <c r="D1089" s="7"/>
      <c r="E1089" s="7"/>
      <c r="F1089" s="7"/>
      <c r="G1089" s="7"/>
      <c r="H1089" s="7"/>
      <c r="I1089" s="7"/>
      <c r="J1089" s="7"/>
      <c r="K1089" s="7"/>
      <c r="L1089" s="7"/>
      <c r="M1089" s="7"/>
      <c r="N1089" s="7"/>
      <c r="O1089" s="7"/>
      <c r="P1089" s="7"/>
      <c r="Q1089" s="7"/>
      <c r="R1089" s="7"/>
      <c r="S1089" s="7"/>
      <c r="T1089" s="7"/>
      <c r="U1089" s="7"/>
      <c r="V1089" s="7"/>
      <c r="W1089" s="7"/>
      <c r="X1089" s="7"/>
      <c r="Y1089" s="7"/>
    </row>
    <row r="1090" spans="1:25" x14ac:dyDescent="0.2">
      <c r="A1090" s="7"/>
      <c r="B1090" s="7"/>
      <c r="C1090" s="7"/>
      <c r="D1090" s="7"/>
      <c r="E1090" s="7"/>
      <c r="F1090" s="7"/>
      <c r="G1090" s="7"/>
      <c r="H1090" s="7"/>
      <c r="I1090" s="7"/>
      <c r="J1090" s="7"/>
      <c r="K1090" s="7"/>
      <c r="L1090" s="7"/>
      <c r="M1090" s="7"/>
      <c r="N1090" s="7"/>
      <c r="O1090" s="7"/>
      <c r="P1090" s="7"/>
      <c r="Q1090" s="7"/>
      <c r="R1090" s="7"/>
      <c r="S1090" s="7"/>
      <c r="T1090" s="7"/>
      <c r="U1090" s="7"/>
      <c r="V1090" s="7"/>
      <c r="W1090" s="7"/>
      <c r="X1090" s="7"/>
      <c r="Y1090" s="7"/>
    </row>
    <row r="1091" spans="1:25" x14ac:dyDescent="0.2">
      <c r="A1091" s="7"/>
      <c r="B1091" s="7"/>
      <c r="C1091" s="7"/>
      <c r="D1091" s="7"/>
      <c r="E1091" s="7"/>
      <c r="F1091" s="7"/>
      <c r="G1091" s="7"/>
      <c r="H1091" s="7"/>
      <c r="I1091" s="7"/>
      <c r="J1091" s="7"/>
      <c r="K1091" s="7"/>
      <c r="L1091" s="7"/>
      <c r="M1091" s="7"/>
      <c r="N1091" s="7"/>
      <c r="O1091" s="7"/>
      <c r="P1091" s="7"/>
      <c r="Q1091" s="7"/>
      <c r="R1091" s="7"/>
      <c r="S1091" s="7"/>
      <c r="T1091" s="7"/>
      <c r="U1091" s="7"/>
      <c r="V1091" s="7"/>
      <c r="W1091" s="7"/>
      <c r="X1091" s="7"/>
      <c r="Y1091" s="7"/>
    </row>
    <row r="1092" spans="1:25" x14ac:dyDescent="0.2">
      <c r="A1092" s="7"/>
      <c r="B1092" s="7"/>
      <c r="C1092" s="7"/>
      <c r="D1092" s="7"/>
      <c r="E1092" s="7"/>
      <c r="F1092" s="7"/>
      <c r="G1092" s="7"/>
      <c r="H1092" s="7"/>
      <c r="I1092" s="7"/>
      <c r="J1092" s="7"/>
      <c r="K1092" s="7"/>
      <c r="L1092" s="7"/>
      <c r="M1092" s="7"/>
      <c r="N1092" s="7"/>
      <c r="O1092" s="7"/>
      <c r="P1092" s="7"/>
      <c r="Q1092" s="7"/>
      <c r="R1092" s="7"/>
      <c r="S1092" s="7"/>
      <c r="T1092" s="7"/>
      <c r="U1092" s="7"/>
      <c r="V1092" s="7"/>
      <c r="W1092" s="7"/>
      <c r="X1092" s="7"/>
      <c r="Y1092" s="7"/>
    </row>
    <row r="1093" spans="1:25" x14ac:dyDescent="0.2">
      <c r="A1093" s="7"/>
      <c r="B1093" s="7"/>
      <c r="C1093" s="7"/>
      <c r="D1093" s="7"/>
      <c r="E1093" s="7"/>
      <c r="F1093" s="7"/>
      <c r="G1093" s="7"/>
      <c r="H1093" s="7"/>
      <c r="I1093" s="7"/>
      <c r="J1093" s="7"/>
      <c r="K1093" s="7"/>
      <c r="L1093" s="7"/>
      <c r="M1093" s="7"/>
      <c r="N1093" s="7"/>
      <c r="O1093" s="7"/>
      <c r="P1093" s="7"/>
      <c r="Q1093" s="7"/>
      <c r="R1093" s="7"/>
      <c r="S1093" s="7"/>
      <c r="T1093" s="7"/>
      <c r="U1093" s="7"/>
      <c r="V1093" s="7"/>
      <c r="W1093" s="7"/>
      <c r="X1093" s="7"/>
      <c r="Y1093" s="7"/>
    </row>
    <row r="1094" spans="1:25" x14ac:dyDescent="0.2">
      <c r="A1094" s="7"/>
      <c r="B1094" s="7"/>
      <c r="C1094" s="7"/>
      <c r="D1094" s="7"/>
      <c r="E1094" s="7"/>
      <c r="F1094" s="7"/>
      <c r="G1094" s="7"/>
      <c r="H1094" s="7"/>
      <c r="I1094" s="7"/>
      <c r="J1094" s="7"/>
      <c r="K1094" s="7"/>
      <c r="L1094" s="7"/>
      <c r="M1094" s="7"/>
      <c r="N1094" s="7"/>
      <c r="O1094" s="7"/>
      <c r="P1094" s="7"/>
      <c r="Q1094" s="7"/>
      <c r="R1094" s="7"/>
      <c r="S1094" s="7"/>
      <c r="T1094" s="7"/>
      <c r="U1094" s="7"/>
      <c r="V1094" s="7"/>
      <c r="W1094" s="7"/>
      <c r="X1094" s="7"/>
      <c r="Y1094" s="7"/>
    </row>
    <row r="1095" spans="1:25" x14ac:dyDescent="0.2">
      <c r="A1095" s="7"/>
      <c r="B1095" s="7"/>
      <c r="C1095" s="7"/>
      <c r="D1095" s="7"/>
      <c r="E1095" s="7"/>
      <c r="F1095" s="7"/>
      <c r="G1095" s="7"/>
      <c r="H1095" s="7"/>
      <c r="I1095" s="7"/>
      <c r="J1095" s="7"/>
      <c r="K1095" s="7"/>
      <c r="L1095" s="7"/>
      <c r="M1095" s="7"/>
      <c r="N1095" s="7"/>
      <c r="O1095" s="7"/>
      <c r="P1095" s="7"/>
      <c r="Q1095" s="7"/>
      <c r="R1095" s="7"/>
      <c r="S1095" s="7"/>
      <c r="T1095" s="7"/>
      <c r="U1095" s="7"/>
      <c r="V1095" s="7"/>
      <c r="W1095" s="7"/>
      <c r="X1095" s="7"/>
      <c r="Y1095" s="7"/>
    </row>
    <row r="1096" spans="1:25" x14ac:dyDescent="0.2">
      <c r="A1096" s="7"/>
      <c r="B1096" s="7"/>
      <c r="C1096" s="7"/>
      <c r="D1096" s="7"/>
      <c r="E1096" s="7"/>
      <c r="F1096" s="7"/>
      <c r="G1096" s="7"/>
      <c r="H1096" s="7"/>
      <c r="I1096" s="7"/>
      <c r="J1096" s="7"/>
      <c r="K1096" s="7"/>
      <c r="L1096" s="7"/>
      <c r="M1096" s="7"/>
      <c r="N1096" s="7"/>
      <c r="O1096" s="7"/>
      <c r="P1096" s="7"/>
      <c r="Q1096" s="7"/>
      <c r="R1096" s="7"/>
      <c r="S1096" s="7"/>
      <c r="T1096" s="7"/>
      <c r="U1096" s="7"/>
      <c r="V1096" s="7"/>
      <c r="W1096" s="7"/>
      <c r="X1096" s="7"/>
      <c r="Y1096" s="7"/>
    </row>
    <row r="1097" spans="1:25" x14ac:dyDescent="0.2">
      <c r="A1097" s="7"/>
      <c r="B1097" s="7"/>
      <c r="C1097" s="7"/>
      <c r="D1097" s="7"/>
      <c r="E1097" s="7"/>
      <c r="F1097" s="7"/>
      <c r="G1097" s="7"/>
      <c r="H1097" s="7"/>
      <c r="I1097" s="7"/>
      <c r="J1097" s="7"/>
      <c r="K1097" s="7"/>
      <c r="L1097" s="7"/>
      <c r="M1097" s="7"/>
      <c r="N1097" s="7"/>
      <c r="O1097" s="7"/>
      <c r="P1097" s="7"/>
      <c r="Q1097" s="7"/>
      <c r="R1097" s="7"/>
      <c r="S1097" s="7"/>
      <c r="T1097" s="7"/>
      <c r="U1097" s="7"/>
      <c r="V1097" s="7"/>
      <c r="W1097" s="7"/>
      <c r="X1097" s="7"/>
      <c r="Y1097" s="7"/>
    </row>
    <row r="1098" spans="1:25" x14ac:dyDescent="0.2">
      <c r="A1098" s="7"/>
      <c r="B1098" s="7"/>
      <c r="C1098" s="7"/>
      <c r="D1098" s="7"/>
      <c r="E1098" s="7"/>
      <c r="F1098" s="7"/>
      <c r="G1098" s="7"/>
      <c r="H1098" s="7"/>
      <c r="I1098" s="7"/>
      <c r="J1098" s="7"/>
      <c r="K1098" s="7"/>
      <c r="L1098" s="7"/>
      <c r="M1098" s="7"/>
      <c r="N1098" s="7"/>
      <c r="O1098" s="7"/>
      <c r="P1098" s="7"/>
      <c r="Q1098" s="7"/>
      <c r="R1098" s="7"/>
      <c r="S1098" s="7"/>
      <c r="T1098" s="7"/>
      <c r="U1098" s="7"/>
      <c r="V1098" s="7"/>
      <c r="W1098" s="7"/>
      <c r="X1098" s="7"/>
      <c r="Y1098" s="7"/>
    </row>
    <row r="1099" spans="1:25" x14ac:dyDescent="0.2">
      <c r="A1099" s="7"/>
      <c r="B1099" s="7"/>
      <c r="C1099" s="7"/>
      <c r="D1099" s="7"/>
      <c r="E1099" s="7"/>
      <c r="F1099" s="7"/>
      <c r="G1099" s="7"/>
      <c r="H1099" s="7"/>
      <c r="I1099" s="7"/>
      <c r="J1099" s="7"/>
      <c r="K1099" s="7"/>
      <c r="L1099" s="7"/>
      <c r="M1099" s="7"/>
      <c r="N1099" s="7"/>
      <c r="O1099" s="7"/>
      <c r="P1099" s="7"/>
      <c r="Q1099" s="7"/>
      <c r="R1099" s="7"/>
      <c r="S1099" s="7"/>
      <c r="T1099" s="7"/>
      <c r="U1099" s="7"/>
      <c r="V1099" s="7"/>
      <c r="W1099" s="7"/>
      <c r="X1099" s="7"/>
      <c r="Y1099" s="7"/>
    </row>
    <row r="1100" spans="1:25" x14ac:dyDescent="0.2">
      <c r="A1100" s="7"/>
      <c r="B1100" s="7"/>
      <c r="C1100" s="7"/>
      <c r="D1100" s="7"/>
      <c r="E1100" s="7"/>
      <c r="F1100" s="7"/>
      <c r="G1100" s="7"/>
      <c r="H1100" s="7"/>
      <c r="I1100" s="7"/>
      <c r="J1100" s="7"/>
      <c r="K1100" s="7"/>
      <c r="L1100" s="7"/>
      <c r="M1100" s="7"/>
      <c r="N1100" s="7"/>
      <c r="O1100" s="7"/>
      <c r="P1100" s="7"/>
      <c r="Q1100" s="7"/>
      <c r="R1100" s="7"/>
      <c r="S1100" s="7"/>
      <c r="T1100" s="7"/>
      <c r="U1100" s="7"/>
      <c r="V1100" s="7"/>
      <c r="W1100" s="7"/>
      <c r="X1100" s="7"/>
      <c r="Y1100" s="7"/>
    </row>
    <row r="1101" spans="1:25" x14ac:dyDescent="0.2">
      <c r="A1101" s="7"/>
      <c r="B1101" s="7"/>
      <c r="C1101" s="7"/>
      <c r="D1101" s="7"/>
      <c r="E1101" s="7"/>
      <c r="F1101" s="7"/>
      <c r="G1101" s="7"/>
      <c r="H1101" s="7"/>
      <c r="I1101" s="7"/>
      <c r="J1101" s="7"/>
      <c r="K1101" s="7"/>
      <c r="L1101" s="7"/>
      <c r="M1101" s="7"/>
      <c r="N1101" s="7"/>
      <c r="O1101" s="7"/>
      <c r="P1101" s="7"/>
      <c r="Q1101" s="7"/>
      <c r="R1101" s="7"/>
      <c r="S1101" s="7"/>
      <c r="T1101" s="7"/>
      <c r="U1101" s="7"/>
      <c r="V1101" s="7"/>
      <c r="W1101" s="7"/>
      <c r="X1101" s="7"/>
      <c r="Y1101" s="7"/>
    </row>
  </sheetData>
  <sheetProtection algorithmName="SHA-512" hashValue="ruTVBSYe4iTsqJPbXhUYNTMBr8ALJ5oR2bviLXrRZT8g8OsIADc7pY24tj9emzxGJTV4RtcAdkqjzHEtaHPahQ==" saltValue="PBCUG3YPiiL6jXKjSBwf0Q==" spinCount="100000" sheet="1" objects="1" scenarios="1"/>
  <mergeCells count="737">
    <mergeCell ref="A86:C86"/>
    <mergeCell ref="A88:D88"/>
    <mergeCell ref="A128:D128"/>
    <mergeCell ref="A129:C129"/>
    <mergeCell ref="A130:D130"/>
    <mergeCell ref="A131:C131"/>
    <mergeCell ref="A132:D132"/>
    <mergeCell ref="A95:B95"/>
    <mergeCell ref="A96:D96"/>
    <mergeCell ref="A97:C97"/>
    <mergeCell ref="A101:C101"/>
    <mergeCell ref="A102:D102"/>
    <mergeCell ref="A103:C103"/>
    <mergeCell ref="A89:C89"/>
    <mergeCell ref="A90:B90"/>
    <mergeCell ref="D90:D91"/>
    <mergeCell ref="A91:B91"/>
    <mergeCell ref="A92:D92"/>
    <mergeCell ref="A93:C93"/>
    <mergeCell ref="A94:B94"/>
    <mergeCell ref="A112:B112"/>
    <mergeCell ref="A113:D113"/>
    <mergeCell ref="A99:C99"/>
    <mergeCell ref="A98:D98"/>
    <mergeCell ref="A1:E1"/>
    <mergeCell ref="A2:E2"/>
    <mergeCell ref="A3:D3"/>
    <mergeCell ref="E3:E4"/>
    <mergeCell ref="A4:D4"/>
    <mergeCell ref="A5:E5"/>
    <mergeCell ref="A11:E11"/>
    <mergeCell ref="E12:E22"/>
    <mergeCell ref="A17:D18"/>
    <mergeCell ref="A19:C19"/>
    <mergeCell ref="A20:B20"/>
    <mergeCell ref="A21:D21"/>
    <mergeCell ref="A22:C22"/>
    <mergeCell ref="A6:D6"/>
    <mergeCell ref="E6:E10"/>
    <mergeCell ref="A7:C7"/>
    <mergeCell ref="A8:C8"/>
    <mergeCell ref="A9:C9"/>
    <mergeCell ref="A10:C10"/>
    <mergeCell ref="A23:E23"/>
    <mergeCell ref="A24:C24"/>
    <mergeCell ref="E24:E44"/>
    <mergeCell ref="A25:C25"/>
    <mergeCell ref="A26:D26"/>
    <mergeCell ref="A27:C27"/>
    <mergeCell ref="A28:C28"/>
    <mergeCell ref="D28:D31"/>
    <mergeCell ref="A29:B29"/>
    <mergeCell ref="A30:B30"/>
    <mergeCell ref="A38:D38"/>
    <mergeCell ref="B39:C39"/>
    <mergeCell ref="A40:B40"/>
    <mergeCell ref="D40:D42"/>
    <mergeCell ref="A41:B41"/>
    <mergeCell ref="A42:B42"/>
    <mergeCell ref="A31:B31"/>
    <mergeCell ref="A32:D32"/>
    <mergeCell ref="A33:C33"/>
    <mergeCell ref="A34:C34"/>
    <mergeCell ref="A35:D35"/>
    <mergeCell ref="A36:B36"/>
    <mergeCell ref="D36:D37"/>
    <mergeCell ref="A37:B37"/>
    <mergeCell ref="A43:D43"/>
    <mergeCell ref="A44:C44"/>
    <mergeCell ref="A45:E45"/>
    <mergeCell ref="A46:C46"/>
    <mergeCell ref="E46:E84"/>
    <mergeCell ref="A47:C47"/>
    <mergeCell ref="A48:C48"/>
    <mergeCell ref="A49:C49"/>
    <mergeCell ref="A50:B50"/>
    <mergeCell ref="A51:C51"/>
    <mergeCell ref="A56:D56"/>
    <mergeCell ref="A57:C57"/>
    <mergeCell ref="A58:C58"/>
    <mergeCell ref="A59:C59"/>
    <mergeCell ref="A60:C60"/>
    <mergeCell ref="A61:C61"/>
    <mergeCell ref="A52:D52"/>
    <mergeCell ref="A53:B53"/>
    <mergeCell ref="A54:A55"/>
    <mergeCell ref="B54:C54"/>
    <mergeCell ref="D54:D55"/>
    <mergeCell ref="B55:C55"/>
    <mergeCell ref="A68:D68"/>
    <mergeCell ref="A69:C69"/>
    <mergeCell ref="A70:C70"/>
    <mergeCell ref="A71:D71"/>
    <mergeCell ref="A72:C72"/>
    <mergeCell ref="A73:D73"/>
    <mergeCell ref="A62:C62"/>
    <mergeCell ref="A63:D63"/>
    <mergeCell ref="A64:C64"/>
    <mergeCell ref="A65:C65"/>
    <mergeCell ref="A66:B66"/>
    <mergeCell ref="A67:C67"/>
    <mergeCell ref="A80:C80"/>
    <mergeCell ref="A81:D81"/>
    <mergeCell ref="A82:C82"/>
    <mergeCell ref="A83:D83"/>
    <mergeCell ref="A84:C84"/>
    <mergeCell ref="A85:D85"/>
    <mergeCell ref="A74:C74"/>
    <mergeCell ref="A75:D75"/>
    <mergeCell ref="A76:C76"/>
    <mergeCell ref="A77:D77"/>
    <mergeCell ref="A78:C78"/>
    <mergeCell ref="A79:D79"/>
    <mergeCell ref="A111:C111"/>
    <mergeCell ref="A114:C114"/>
    <mergeCell ref="A115:D115"/>
    <mergeCell ref="A104:B104"/>
    <mergeCell ref="A105:B105"/>
    <mergeCell ref="B144:C144"/>
    <mergeCell ref="D144:E144"/>
    <mergeCell ref="A106:B106"/>
    <mergeCell ref="A107:B107"/>
    <mergeCell ref="A108:B108"/>
    <mergeCell ref="A109:D109"/>
    <mergeCell ref="A123:C123"/>
    <mergeCell ref="A124:D124"/>
    <mergeCell ref="A125:C125"/>
    <mergeCell ref="A126:D126"/>
    <mergeCell ref="A139:C139"/>
    <mergeCell ref="B140:C140"/>
    <mergeCell ref="B141:C141"/>
    <mergeCell ref="B142:C142"/>
    <mergeCell ref="A143:E143"/>
    <mergeCell ref="A127:C127"/>
    <mergeCell ref="A117:C117"/>
    <mergeCell ref="A118:B118"/>
    <mergeCell ref="A119:B119"/>
    <mergeCell ref="A120:D120"/>
    <mergeCell ref="A121:C121"/>
    <mergeCell ref="A149:E149"/>
    <mergeCell ref="A150:C150"/>
    <mergeCell ref="A153:E153"/>
    <mergeCell ref="B154:C154"/>
    <mergeCell ref="D154:E154"/>
    <mergeCell ref="A155:E155"/>
    <mergeCell ref="A145:E145"/>
    <mergeCell ref="A146:C146"/>
    <mergeCell ref="A147:E147"/>
    <mergeCell ref="B148:C148"/>
    <mergeCell ref="D148:E148"/>
    <mergeCell ref="A151:E151"/>
    <mergeCell ref="A152:C152"/>
    <mergeCell ref="A133:C133"/>
    <mergeCell ref="A134:D134"/>
    <mergeCell ref="A135:C135"/>
    <mergeCell ref="A136:D136"/>
    <mergeCell ref="A137:C137"/>
    <mergeCell ref="A138:D138"/>
    <mergeCell ref="E85:E138"/>
    <mergeCell ref="A116:C116"/>
    <mergeCell ref="D117:D119"/>
    <mergeCell ref="A122:C122"/>
    <mergeCell ref="A162:C162"/>
    <mergeCell ref="A163:E163"/>
    <mergeCell ref="C164:D164"/>
    <mergeCell ref="E164:E166"/>
    <mergeCell ref="C165:D165"/>
    <mergeCell ref="C166:D166"/>
    <mergeCell ref="A156:C156"/>
    <mergeCell ref="A157:E157"/>
    <mergeCell ref="A158:C158"/>
    <mergeCell ref="A159:E159"/>
    <mergeCell ref="A160:D160"/>
    <mergeCell ref="A161:C161"/>
    <mergeCell ref="A173:D173"/>
    <mergeCell ref="A178:B178"/>
    <mergeCell ref="A182:A183"/>
    <mergeCell ref="B182:B183"/>
    <mergeCell ref="C182:C183"/>
    <mergeCell ref="D182:D183"/>
    <mergeCell ref="A167:E167"/>
    <mergeCell ref="A168:C168"/>
    <mergeCell ref="A169:E169"/>
    <mergeCell ref="A170:D170"/>
    <mergeCell ref="A171:D171"/>
    <mergeCell ref="A199:C199"/>
    <mergeCell ref="A200:D200"/>
    <mergeCell ref="A201:C201"/>
    <mergeCell ref="A204:B204"/>
    <mergeCell ref="C204:D204"/>
    <mergeCell ref="A206:B206"/>
    <mergeCell ref="C206:D206"/>
    <mergeCell ref="A191:C191"/>
    <mergeCell ref="A192:D192"/>
    <mergeCell ref="A197:A198"/>
    <mergeCell ref="B197:B198"/>
    <mergeCell ref="C197:C198"/>
    <mergeCell ref="D197:D198"/>
    <mergeCell ref="A211:B211"/>
    <mergeCell ref="C211:D211"/>
    <mergeCell ref="A212:B212"/>
    <mergeCell ref="C212:D212"/>
    <mergeCell ref="A213:B213"/>
    <mergeCell ref="C213:D213"/>
    <mergeCell ref="A207:B207"/>
    <mergeCell ref="C207:D207"/>
    <mergeCell ref="C208:D208"/>
    <mergeCell ref="C209:D209"/>
    <mergeCell ref="A210:B210"/>
    <mergeCell ref="C210:D210"/>
    <mergeCell ref="A217:B217"/>
    <mergeCell ref="C217:D217"/>
    <mergeCell ref="A218:B218"/>
    <mergeCell ref="C218:D218"/>
    <mergeCell ref="A219:B219"/>
    <mergeCell ref="C219:D219"/>
    <mergeCell ref="A214:B214"/>
    <mergeCell ref="C214:D214"/>
    <mergeCell ref="A215:B215"/>
    <mergeCell ref="C215:D215"/>
    <mergeCell ref="A216:B216"/>
    <mergeCell ref="C216:D216"/>
    <mergeCell ref="A227:B227"/>
    <mergeCell ref="C227:D227"/>
    <mergeCell ref="A229:B229"/>
    <mergeCell ref="C229:D229"/>
    <mergeCell ref="A231:B231"/>
    <mergeCell ref="C231:D231"/>
    <mergeCell ref="C220:D220"/>
    <mergeCell ref="A221:B221"/>
    <mergeCell ref="C221:D221"/>
    <mergeCell ref="A223:B223"/>
    <mergeCell ref="C223:D223"/>
    <mergeCell ref="A225:B225"/>
    <mergeCell ref="C225:D225"/>
    <mergeCell ref="B240:C240"/>
    <mergeCell ref="B241:C241"/>
    <mergeCell ref="B242:C242"/>
    <mergeCell ref="B243:C243"/>
    <mergeCell ref="A245:C245"/>
    <mergeCell ref="B247:C247"/>
    <mergeCell ref="A232:B232"/>
    <mergeCell ref="C232:D232"/>
    <mergeCell ref="C234:D234"/>
    <mergeCell ref="C236:D236"/>
    <mergeCell ref="B238:C238"/>
    <mergeCell ref="B239:C239"/>
    <mergeCell ref="A281:C281"/>
    <mergeCell ref="A282:D282"/>
    <mergeCell ref="A287:A288"/>
    <mergeCell ref="B287:B288"/>
    <mergeCell ref="C287:C288"/>
    <mergeCell ref="D287:D288"/>
    <mergeCell ref="A249:C249"/>
    <mergeCell ref="A251:C251"/>
    <mergeCell ref="A263:D263"/>
    <mergeCell ref="A268:B268"/>
    <mergeCell ref="A272:A273"/>
    <mergeCell ref="B272:B273"/>
    <mergeCell ref="C272:C273"/>
    <mergeCell ref="D272:D273"/>
    <mergeCell ref="A297:B297"/>
    <mergeCell ref="C297:D297"/>
    <mergeCell ref="C298:D298"/>
    <mergeCell ref="C299:D299"/>
    <mergeCell ref="A300:B300"/>
    <mergeCell ref="C300:D300"/>
    <mergeCell ref="A289:C289"/>
    <mergeCell ref="A290:D290"/>
    <mergeCell ref="A291:C291"/>
    <mergeCell ref="A294:B294"/>
    <mergeCell ref="C294:D294"/>
    <mergeCell ref="A296:B296"/>
    <mergeCell ref="C296:D296"/>
    <mergeCell ref="A304:B304"/>
    <mergeCell ref="C304:D304"/>
    <mergeCell ref="A305:B305"/>
    <mergeCell ref="C305:D305"/>
    <mergeCell ref="A306:B306"/>
    <mergeCell ref="C306:D306"/>
    <mergeCell ref="A301:B301"/>
    <mergeCell ref="C301:D301"/>
    <mergeCell ref="A302:B302"/>
    <mergeCell ref="C302:D302"/>
    <mergeCell ref="A303:B303"/>
    <mergeCell ref="C303:D303"/>
    <mergeCell ref="C310:D310"/>
    <mergeCell ref="A311:B311"/>
    <mergeCell ref="C311:D311"/>
    <mergeCell ref="A313:B313"/>
    <mergeCell ref="C313:D313"/>
    <mergeCell ref="A315:B315"/>
    <mergeCell ref="C315:D315"/>
    <mergeCell ref="A307:B307"/>
    <mergeCell ref="C307:D307"/>
    <mergeCell ref="A308:B308"/>
    <mergeCell ref="C308:D308"/>
    <mergeCell ref="A309:B309"/>
    <mergeCell ref="C309:D309"/>
    <mergeCell ref="A322:B322"/>
    <mergeCell ref="C322:D322"/>
    <mergeCell ref="C324:D324"/>
    <mergeCell ref="C326:D326"/>
    <mergeCell ref="B328:C328"/>
    <mergeCell ref="B329:C329"/>
    <mergeCell ref="A317:B317"/>
    <mergeCell ref="C317:D317"/>
    <mergeCell ref="A319:B319"/>
    <mergeCell ref="C319:D319"/>
    <mergeCell ref="A321:B321"/>
    <mergeCell ref="C321:D321"/>
    <mergeCell ref="A339:C339"/>
    <mergeCell ref="A341:C341"/>
    <mergeCell ref="A352:D352"/>
    <mergeCell ref="A357:B357"/>
    <mergeCell ref="A361:A362"/>
    <mergeCell ref="B361:B362"/>
    <mergeCell ref="C361:C362"/>
    <mergeCell ref="D361:D362"/>
    <mergeCell ref="B330:C330"/>
    <mergeCell ref="B331:C331"/>
    <mergeCell ref="B332:C332"/>
    <mergeCell ref="B333:C333"/>
    <mergeCell ref="A335:C335"/>
    <mergeCell ref="B337:C337"/>
    <mergeCell ref="A378:C378"/>
    <mergeCell ref="A379:D379"/>
    <mergeCell ref="A380:C380"/>
    <mergeCell ref="A383:B383"/>
    <mergeCell ref="C383:D383"/>
    <mergeCell ref="A385:B385"/>
    <mergeCell ref="C385:D385"/>
    <mergeCell ref="A370:C370"/>
    <mergeCell ref="A371:D371"/>
    <mergeCell ref="A376:A377"/>
    <mergeCell ref="B376:B377"/>
    <mergeCell ref="C376:C377"/>
    <mergeCell ref="D376:D377"/>
    <mergeCell ref="A390:B390"/>
    <mergeCell ref="C390:D390"/>
    <mergeCell ref="A391:B391"/>
    <mergeCell ref="C391:D391"/>
    <mergeCell ref="A392:B392"/>
    <mergeCell ref="C392:D392"/>
    <mergeCell ref="A386:B386"/>
    <mergeCell ref="C386:D386"/>
    <mergeCell ref="C387:D387"/>
    <mergeCell ref="C388:D388"/>
    <mergeCell ref="A389:B389"/>
    <mergeCell ref="C389:D389"/>
    <mergeCell ref="A396:B396"/>
    <mergeCell ref="C396:D396"/>
    <mergeCell ref="A397:B397"/>
    <mergeCell ref="C397:D397"/>
    <mergeCell ref="A398:B398"/>
    <mergeCell ref="C398:D398"/>
    <mergeCell ref="A393:B393"/>
    <mergeCell ref="C393:D393"/>
    <mergeCell ref="A394:B394"/>
    <mergeCell ref="C394:D394"/>
    <mergeCell ref="A395:B395"/>
    <mergeCell ref="C395:D395"/>
    <mergeCell ref="A406:B406"/>
    <mergeCell ref="C406:D406"/>
    <mergeCell ref="A408:B408"/>
    <mergeCell ref="C408:D408"/>
    <mergeCell ref="A410:B410"/>
    <mergeCell ref="C410:D410"/>
    <mergeCell ref="C399:D399"/>
    <mergeCell ref="A400:B400"/>
    <mergeCell ref="C400:D400"/>
    <mergeCell ref="A402:B402"/>
    <mergeCell ref="C402:D402"/>
    <mergeCell ref="A404:B404"/>
    <mergeCell ref="C404:D404"/>
    <mergeCell ref="B419:C419"/>
    <mergeCell ref="B420:C420"/>
    <mergeCell ref="B421:C421"/>
    <mergeCell ref="B422:C422"/>
    <mergeCell ref="A424:C424"/>
    <mergeCell ref="B426:C426"/>
    <mergeCell ref="A411:B411"/>
    <mergeCell ref="C411:D411"/>
    <mergeCell ref="C413:D413"/>
    <mergeCell ref="C415:D415"/>
    <mergeCell ref="B417:C417"/>
    <mergeCell ref="B418:C418"/>
    <mergeCell ref="A459:C459"/>
    <mergeCell ref="A460:D460"/>
    <mergeCell ref="A465:A466"/>
    <mergeCell ref="B465:B466"/>
    <mergeCell ref="C465:C466"/>
    <mergeCell ref="D465:D466"/>
    <mergeCell ref="A428:C428"/>
    <mergeCell ref="A430:C430"/>
    <mergeCell ref="A441:D441"/>
    <mergeCell ref="A446:B446"/>
    <mergeCell ref="A450:A451"/>
    <mergeCell ref="B450:B451"/>
    <mergeCell ref="C450:C451"/>
    <mergeCell ref="D450:D451"/>
    <mergeCell ref="A475:B475"/>
    <mergeCell ref="C475:D475"/>
    <mergeCell ref="C476:D476"/>
    <mergeCell ref="C477:D477"/>
    <mergeCell ref="A478:B478"/>
    <mergeCell ref="C478:D478"/>
    <mergeCell ref="A467:C467"/>
    <mergeCell ref="A468:D468"/>
    <mergeCell ref="A469:C469"/>
    <mergeCell ref="A472:B472"/>
    <mergeCell ref="C472:D472"/>
    <mergeCell ref="A474:B474"/>
    <mergeCell ref="C474:D474"/>
    <mergeCell ref="A482:B482"/>
    <mergeCell ref="C482:D482"/>
    <mergeCell ref="A483:B483"/>
    <mergeCell ref="C483:D483"/>
    <mergeCell ref="A484:B484"/>
    <mergeCell ref="C484:D484"/>
    <mergeCell ref="A479:B479"/>
    <mergeCell ref="C479:D479"/>
    <mergeCell ref="A480:B480"/>
    <mergeCell ref="C480:D480"/>
    <mergeCell ref="A481:B481"/>
    <mergeCell ref="C481:D481"/>
    <mergeCell ref="C488:D488"/>
    <mergeCell ref="A489:B489"/>
    <mergeCell ref="C489:D489"/>
    <mergeCell ref="A491:B491"/>
    <mergeCell ref="C491:D491"/>
    <mergeCell ref="A493:B493"/>
    <mergeCell ref="C493:D493"/>
    <mergeCell ref="A485:B485"/>
    <mergeCell ref="C485:D485"/>
    <mergeCell ref="A486:B486"/>
    <mergeCell ref="C486:D486"/>
    <mergeCell ref="A487:B487"/>
    <mergeCell ref="C487:D487"/>
    <mergeCell ref="A500:B500"/>
    <mergeCell ref="C500:D500"/>
    <mergeCell ref="C502:D502"/>
    <mergeCell ref="C504:D504"/>
    <mergeCell ref="B506:C506"/>
    <mergeCell ref="B507:C507"/>
    <mergeCell ref="A495:B495"/>
    <mergeCell ref="C495:D495"/>
    <mergeCell ref="A497:B497"/>
    <mergeCell ref="C497:D497"/>
    <mergeCell ref="A499:B499"/>
    <mergeCell ref="C499:D499"/>
    <mergeCell ref="A517:C517"/>
    <mergeCell ref="A519:C519"/>
    <mergeCell ref="A531:D531"/>
    <mergeCell ref="A536:B536"/>
    <mergeCell ref="A540:A541"/>
    <mergeCell ref="B540:B541"/>
    <mergeCell ref="C540:C541"/>
    <mergeCell ref="D540:D541"/>
    <mergeCell ref="B508:C508"/>
    <mergeCell ref="B509:C509"/>
    <mergeCell ref="B510:C510"/>
    <mergeCell ref="B511:C511"/>
    <mergeCell ref="A513:C513"/>
    <mergeCell ref="B515:C515"/>
    <mergeCell ref="A557:C557"/>
    <mergeCell ref="A558:D558"/>
    <mergeCell ref="A559:C559"/>
    <mergeCell ref="A562:B562"/>
    <mergeCell ref="C562:D562"/>
    <mergeCell ref="A564:B564"/>
    <mergeCell ref="C564:D564"/>
    <mergeCell ref="A549:C549"/>
    <mergeCell ref="A550:D550"/>
    <mergeCell ref="A555:A556"/>
    <mergeCell ref="B555:B556"/>
    <mergeCell ref="C555:C556"/>
    <mergeCell ref="D555:D556"/>
    <mergeCell ref="A569:B569"/>
    <mergeCell ref="C569:D569"/>
    <mergeCell ref="A570:B570"/>
    <mergeCell ref="C570:D570"/>
    <mergeCell ref="A571:B571"/>
    <mergeCell ref="C571:D571"/>
    <mergeCell ref="A565:B565"/>
    <mergeCell ref="C565:D565"/>
    <mergeCell ref="C566:D566"/>
    <mergeCell ref="C567:D567"/>
    <mergeCell ref="A568:B568"/>
    <mergeCell ref="C568:D568"/>
    <mergeCell ref="A575:B575"/>
    <mergeCell ref="C575:D575"/>
    <mergeCell ref="A576:B576"/>
    <mergeCell ref="C576:D576"/>
    <mergeCell ref="A577:B577"/>
    <mergeCell ref="C577:D577"/>
    <mergeCell ref="A572:B572"/>
    <mergeCell ref="C572:D572"/>
    <mergeCell ref="A573:B573"/>
    <mergeCell ref="C573:D573"/>
    <mergeCell ref="A574:B574"/>
    <mergeCell ref="C574:D574"/>
    <mergeCell ref="A585:B585"/>
    <mergeCell ref="C585:D585"/>
    <mergeCell ref="A587:B587"/>
    <mergeCell ref="C587:D587"/>
    <mergeCell ref="A589:B589"/>
    <mergeCell ref="C589:D589"/>
    <mergeCell ref="C578:D578"/>
    <mergeCell ref="A579:B579"/>
    <mergeCell ref="C579:D579"/>
    <mergeCell ref="A581:B581"/>
    <mergeCell ref="C581:D581"/>
    <mergeCell ref="A583:B583"/>
    <mergeCell ref="C583:D583"/>
    <mergeCell ref="B598:C598"/>
    <mergeCell ref="B599:C599"/>
    <mergeCell ref="B600:C600"/>
    <mergeCell ref="B601:C601"/>
    <mergeCell ref="A603:C603"/>
    <mergeCell ref="B605:C605"/>
    <mergeCell ref="A590:B590"/>
    <mergeCell ref="C590:D590"/>
    <mergeCell ref="C592:D592"/>
    <mergeCell ref="C594:D594"/>
    <mergeCell ref="B596:C596"/>
    <mergeCell ref="B597:C597"/>
    <mergeCell ref="A639:C639"/>
    <mergeCell ref="A640:D640"/>
    <mergeCell ref="A645:A646"/>
    <mergeCell ref="B645:B646"/>
    <mergeCell ref="C645:C646"/>
    <mergeCell ref="D645:D646"/>
    <mergeCell ref="A607:C607"/>
    <mergeCell ref="A609:C609"/>
    <mergeCell ref="A621:D621"/>
    <mergeCell ref="A626:B626"/>
    <mergeCell ref="A630:A631"/>
    <mergeCell ref="B630:B631"/>
    <mergeCell ref="C630:C631"/>
    <mergeCell ref="D630:D631"/>
    <mergeCell ref="A655:B655"/>
    <mergeCell ref="C655:D655"/>
    <mergeCell ref="C656:D656"/>
    <mergeCell ref="C657:D657"/>
    <mergeCell ref="A658:B658"/>
    <mergeCell ref="C658:D658"/>
    <mergeCell ref="A647:C647"/>
    <mergeCell ref="A648:D648"/>
    <mergeCell ref="A649:C649"/>
    <mergeCell ref="A652:B652"/>
    <mergeCell ref="C652:D652"/>
    <mergeCell ref="A654:B654"/>
    <mergeCell ref="C654:D654"/>
    <mergeCell ref="A662:B662"/>
    <mergeCell ref="C662:D662"/>
    <mergeCell ref="A663:B663"/>
    <mergeCell ref="C663:D663"/>
    <mergeCell ref="A664:B664"/>
    <mergeCell ref="C664:D664"/>
    <mergeCell ref="A659:B659"/>
    <mergeCell ref="C659:D659"/>
    <mergeCell ref="A660:B660"/>
    <mergeCell ref="C660:D660"/>
    <mergeCell ref="A661:B661"/>
    <mergeCell ref="C661:D661"/>
    <mergeCell ref="C668:D668"/>
    <mergeCell ref="A669:B669"/>
    <mergeCell ref="C669:D669"/>
    <mergeCell ref="A671:B671"/>
    <mergeCell ref="C671:D671"/>
    <mergeCell ref="A673:B673"/>
    <mergeCell ref="C673:D673"/>
    <mergeCell ref="A665:B665"/>
    <mergeCell ref="C665:D665"/>
    <mergeCell ref="A666:B666"/>
    <mergeCell ref="C666:D666"/>
    <mergeCell ref="A667:B667"/>
    <mergeCell ref="C667:D667"/>
    <mergeCell ref="A680:B680"/>
    <mergeCell ref="C680:D680"/>
    <mergeCell ref="C682:D682"/>
    <mergeCell ref="C684:D684"/>
    <mergeCell ref="B686:C686"/>
    <mergeCell ref="B687:C687"/>
    <mergeCell ref="A675:B675"/>
    <mergeCell ref="C675:D675"/>
    <mergeCell ref="A677:B677"/>
    <mergeCell ref="C677:D677"/>
    <mergeCell ref="A679:B679"/>
    <mergeCell ref="C679:D679"/>
    <mergeCell ref="A697:C697"/>
    <mergeCell ref="A699:C699"/>
    <mergeCell ref="A710:D710"/>
    <mergeCell ref="A715:B715"/>
    <mergeCell ref="A719:A720"/>
    <mergeCell ref="B719:B720"/>
    <mergeCell ref="C719:C720"/>
    <mergeCell ref="D719:D720"/>
    <mergeCell ref="B688:C688"/>
    <mergeCell ref="B689:C689"/>
    <mergeCell ref="B690:C690"/>
    <mergeCell ref="B691:C691"/>
    <mergeCell ref="A693:C693"/>
    <mergeCell ref="B695:C695"/>
    <mergeCell ref="A736:C736"/>
    <mergeCell ref="A737:D737"/>
    <mergeCell ref="A738:C738"/>
    <mergeCell ref="A741:B741"/>
    <mergeCell ref="C741:D741"/>
    <mergeCell ref="A743:B743"/>
    <mergeCell ref="C743:D743"/>
    <mergeCell ref="A728:C728"/>
    <mergeCell ref="A729:D729"/>
    <mergeCell ref="A734:A735"/>
    <mergeCell ref="B734:B735"/>
    <mergeCell ref="C734:C735"/>
    <mergeCell ref="D734:D735"/>
    <mergeCell ref="A748:B748"/>
    <mergeCell ref="C748:D748"/>
    <mergeCell ref="A749:B749"/>
    <mergeCell ref="C749:D749"/>
    <mergeCell ref="A750:B750"/>
    <mergeCell ref="C750:D750"/>
    <mergeCell ref="A744:B744"/>
    <mergeCell ref="C744:D744"/>
    <mergeCell ref="C745:D745"/>
    <mergeCell ref="C746:D746"/>
    <mergeCell ref="A747:B747"/>
    <mergeCell ref="C747:D747"/>
    <mergeCell ref="A754:B754"/>
    <mergeCell ref="C754:D754"/>
    <mergeCell ref="A755:B755"/>
    <mergeCell ref="C755:D755"/>
    <mergeCell ref="A756:B756"/>
    <mergeCell ref="C756:D756"/>
    <mergeCell ref="A751:B751"/>
    <mergeCell ref="C751:D751"/>
    <mergeCell ref="A752:B752"/>
    <mergeCell ref="C752:D752"/>
    <mergeCell ref="A753:B753"/>
    <mergeCell ref="C753:D753"/>
    <mergeCell ref="A764:B764"/>
    <mergeCell ref="C764:D764"/>
    <mergeCell ref="A766:B766"/>
    <mergeCell ref="C766:D766"/>
    <mergeCell ref="A768:B768"/>
    <mergeCell ref="C768:D768"/>
    <mergeCell ref="C757:D757"/>
    <mergeCell ref="A758:B758"/>
    <mergeCell ref="C758:D758"/>
    <mergeCell ref="A760:B760"/>
    <mergeCell ref="C760:D760"/>
    <mergeCell ref="A762:B762"/>
    <mergeCell ref="C762:D762"/>
    <mergeCell ref="B777:C777"/>
    <mergeCell ref="B778:C778"/>
    <mergeCell ref="B779:C779"/>
    <mergeCell ref="B780:C780"/>
    <mergeCell ref="A782:C782"/>
    <mergeCell ref="B784:C784"/>
    <mergeCell ref="A769:B769"/>
    <mergeCell ref="C769:D769"/>
    <mergeCell ref="C771:D771"/>
    <mergeCell ref="C773:D773"/>
    <mergeCell ref="B775:C775"/>
    <mergeCell ref="B776:C776"/>
    <mergeCell ref="A818:C818"/>
    <mergeCell ref="A819:D819"/>
    <mergeCell ref="A824:A825"/>
    <mergeCell ref="B824:B825"/>
    <mergeCell ref="C824:C825"/>
    <mergeCell ref="D824:D825"/>
    <mergeCell ref="A786:C786"/>
    <mergeCell ref="A788:C788"/>
    <mergeCell ref="A800:D800"/>
    <mergeCell ref="A805:B805"/>
    <mergeCell ref="A809:A810"/>
    <mergeCell ref="B809:B810"/>
    <mergeCell ref="C809:C810"/>
    <mergeCell ref="D809:D810"/>
    <mergeCell ref="C832:D832"/>
    <mergeCell ref="C833:D833"/>
    <mergeCell ref="A834:B834"/>
    <mergeCell ref="C834:D834"/>
    <mergeCell ref="A835:B835"/>
    <mergeCell ref="C835:D835"/>
    <mergeCell ref="A826:C826"/>
    <mergeCell ref="A828:B828"/>
    <mergeCell ref="C828:D828"/>
    <mergeCell ref="A830:B830"/>
    <mergeCell ref="C830:D830"/>
    <mergeCell ref="A831:B831"/>
    <mergeCell ref="C831:D831"/>
    <mergeCell ref="A840:B840"/>
    <mergeCell ref="C840:D840"/>
    <mergeCell ref="A841:B841"/>
    <mergeCell ref="C841:D841"/>
    <mergeCell ref="A836:B836"/>
    <mergeCell ref="C836:D836"/>
    <mergeCell ref="A837:B837"/>
    <mergeCell ref="C837:D837"/>
    <mergeCell ref="A838:B838"/>
    <mergeCell ref="C838:D838"/>
    <mergeCell ref="A839:B839"/>
    <mergeCell ref="C839:D839"/>
    <mergeCell ref="A875:C875"/>
    <mergeCell ref="C858:D858"/>
    <mergeCell ref="C860:D860"/>
    <mergeCell ref="B862:C862"/>
    <mergeCell ref="B863:C863"/>
    <mergeCell ref="B864:C864"/>
    <mergeCell ref="B865:C865"/>
    <mergeCell ref="A853:B853"/>
    <mergeCell ref="C853:D853"/>
    <mergeCell ref="A855:B855"/>
    <mergeCell ref="C855:D855"/>
    <mergeCell ref="A856:B856"/>
    <mergeCell ref="C856:D856"/>
    <mergeCell ref="B866:C866"/>
    <mergeCell ref="B867:C867"/>
    <mergeCell ref="A869:C869"/>
    <mergeCell ref="B871:C871"/>
    <mergeCell ref="A873:C873"/>
    <mergeCell ref="A847:B847"/>
    <mergeCell ref="C847:D847"/>
    <mergeCell ref="A849:B849"/>
    <mergeCell ref="C849:D849"/>
    <mergeCell ref="A851:B851"/>
    <mergeCell ref="C851:D851"/>
    <mergeCell ref="A842:B842"/>
    <mergeCell ref="C842:D842"/>
    <mergeCell ref="A843:B843"/>
    <mergeCell ref="C843:D843"/>
    <mergeCell ref="C844:D844"/>
    <mergeCell ref="A845:B845"/>
    <mergeCell ref="C845:D845"/>
  </mergeCells>
  <pageMargins left="0.7" right="0.7" top="0.75" bottom="0.75" header="0.51180555555555496" footer="0.51180555555555496"/>
  <pageSetup paperSize="9" firstPageNumber="0" orientation="portrait" horizontalDpi="300" verticalDpi="300"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02E14-33D0-4950-AFFD-BF0A6540532B}">
  <sheetPr codeName="Hoja11"/>
  <dimension ref="A1:Y1101"/>
  <sheetViews>
    <sheetView tabSelected="1" topLeftCell="A85" zoomScaleNormal="100" workbookViewId="0">
      <selection activeCell="G91" sqref="G91"/>
    </sheetView>
  </sheetViews>
  <sheetFormatPr baseColWidth="10" defaultColWidth="12.7109375" defaultRowHeight="12.75" x14ac:dyDescent="0.2"/>
  <cols>
    <col min="1" max="1" width="26.140625" customWidth="1"/>
    <col min="2" max="2" width="33.28515625" customWidth="1"/>
    <col min="3" max="3" width="25.42578125" customWidth="1"/>
    <col min="4" max="4" width="25.28515625" customWidth="1"/>
    <col min="5" max="5" width="22.28515625" customWidth="1"/>
    <col min="7" max="7" width="29.42578125" customWidth="1"/>
    <col min="8" max="8" width="48.85546875" customWidth="1"/>
    <col min="9" max="9" width="21.140625" customWidth="1"/>
    <col min="10" max="10" width="19.5703125" customWidth="1"/>
    <col min="11" max="11" width="20.7109375" customWidth="1"/>
    <col min="12" max="12" width="40.42578125" customWidth="1"/>
    <col min="13" max="13" width="27.140625" customWidth="1"/>
    <col min="14" max="14" width="43.140625" customWidth="1"/>
    <col min="15" max="15" width="23" customWidth="1"/>
  </cols>
  <sheetData>
    <row r="1" spans="1:25" ht="35.25" customHeight="1" thickBot="1" x14ac:dyDescent="0.25">
      <c r="A1" s="980" t="s">
        <v>458</v>
      </c>
      <c r="B1" s="980"/>
      <c r="C1" s="980"/>
      <c r="D1" s="980"/>
      <c r="E1" s="980"/>
      <c r="F1" s="7"/>
      <c r="G1" s="7"/>
      <c r="H1" s="7"/>
      <c r="I1" s="7"/>
      <c r="J1" s="7"/>
      <c r="K1" s="7"/>
      <c r="L1" s="7"/>
      <c r="M1" s="7"/>
      <c r="N1" s="7"/>
      <c r="O1" s="7"/>
      <c r="P1" s="7"/>
      <c r="Q1" s="7"/>
      <c r="R1" s="7"/>
      <c r="S1" s="7"/>
      <c r="T1" s="7"/>
      <c r="U1" s="7"/>
      <c r="V1" s="7"/>
      <c r="W1" s="7"/>
      <c r="X1" s="7"/>
      <c r="Y1" s="7"/>
    </row>
    <row r="2" spans="1:25" ht="30" customHeight="1" x14ac:dyDescent="0.2">
      <c r="A2" s="984"/>
      <c r="B2" s="985"/>
      <c r="C2" s="985"/>
      <c r="D2" s="985"/>
      <c r="E2" s="986"/>
      <c r="F2" s="7"/>
      <c r="G2" s="2"/>
      <c r="H2" s="2"/>
      <c r="I2" s="2"/>
      <c r="J2" s="2"/>
      <c r="K2" s="39"/>
      <c r="L2" s="2"/>
      <c r="O2" s="7"/>
      <c r="P2" s="7"/>
      <c r="Q2" s="7"/>
      <c r="R2" s="7"/>
      <c r="S2" s="7"/>
      <c r="T2" s="7"/>
      <c r="U2" s="7"/>
      <c r="V2" s="7"/>
      <c r="W2" s="7"/>
      <c r="X2" s="7"/>
      <c r="Y2" s="7"/>
    </row>
    <row r="3" spans="1:25" ht="31.5" customHeight="1" x14ac:dyDescent="0.2">
      <c r="A3" s="1002" t="s">
        <v>282</v>
      </c>
      <c r="B3" s="1003"/>
      <c r="C3" s="1003"/>
      <c r="D3" s="1004"/>
      <c r="E3" s="990"/>
      <c r="F3" s="7"/>
      <c r="G3" s="2"/>
      <c r="H3" s="2"/>
      <c r="I3" s="2"/>
      <c r="J3" s="2"/>
      <c r="K3" s="458"/>
      <c r="L3" s="2"/>
      <c r="O3" s="7"/>
      <c r="P3" s="7"/>
      <c r="Q3" s="7"/>
      <c r="R3" s="7"/>
      <c r="S3" s="7"/>
      <c r="T3" s="7"/>
      <c r="U3" s="7"/>
      <c r="V3" s="7"/>
      <c r="W3" s="7"/>
      <c r="X3" s="7"/>
      <c r="Y3" s="7"/>
    </row>
    <row r="4" spans="1:25" ht="31.5" customHeight="1" x14ac:dyDescent="0.2">
      <c r="A4" s="880" t="s">
        <v>169</v>
      </c>
      <c r="B4" s="881"/>
      <c r="C4" s="881"/>
      <c r="D4" s="1005"/>
      <c r="E4" s="991"/>
      <c r="F4" s="7"/>
      <c r="G4" s="2"/>
      <c r="H4" s="2"/>
      <c r="I4" s="2"/>
      <c r="J4" s="2"/>
      <c r="K4" s="39"/>
      <c r="L4" s="2"/>
      <c r="O4" s="7"/>
      <c r="P4" s="7"/>
      <c r="Q4" s="7"/>
      <c r="R4" s="7"/>
      <c r="S4" s="7"/>
      <c r="T4" s="7"/>
      <c r="U4" s="7"/>
      <c r="V4" s="7"/>
      <c r="W4" s="7"/>
      <c r="X4" s="7"/>
      <c r="Y4" s="7"/>
    </row>
    <row r="5" spans="1:25" ht="35.25" customHeight="1" thickBot="1" x14ac:dyDescent="0.25">
      <c r="A5" s="987"/>
      <c r="B5" s="988"/>
      <c r="C5" s="988"/>
      <c r="D5" s="988"/>
      <c r="E5" s="989"/>
      <c r="F5" s="7"/>
      <c r="G5" s="2"/>
      <c r="H5" s="2"/>
      <c r="I5" s="2"/>
      <c r="J5" s="2"/>
      <c r="K5" s="39"/>
      <c r="L5" s="2"/>
      <c r="O5" s="7"/>
      <c r="P5" s="7"/>
      <c r="Q5" s="7"/>
      <c r="R5" s="7"/>
      <c r="S5" s="7"/>
      <c r="T5" s="7"/>
      <c r="U5" s="7"/>
      <c r="V5" s="7"/>
      <c r="W5" s="7"/>
      <c r="X5" s="7"/>
      <c r="Y5" s="7"/>
    </row>
    <row r="6" spans="1:25" ht="24.75" customHeight="1" thickBot="1" x14ac:dyDescent="0.25">
      <c r="A6" s="992" t="s">
        <v>279</v>
      </c>
      <c r="B6" s="993"/>
      <c r="C6" s="993"/>
      <c r="D6" s="994"/>
      <c r="E6" s="983"/>
      <c r="F6" s="7"/>
      <c r="G6" s="2"/>
      <c r="H6" s="2"/>
      <c r="I6" s="2"/>
      <c r="J6" s="2"/>
      <c r="K6" s="459"/>
      <c r="L6" s="7"/>
      <c r="O6" s="7"/>
      <c r="P6" s="7"/>
      <c r="Q6" s="7"/>
      <c r="R6" s="7"/>
      <c r="S6" s="7"/>
      <c r="T6" s="7"/>
      <c r="U6" s="7"/>
      <c r="V6" s="7"/>
      <c r="W6" s="7"/>
      <c r="X6" s="7"/>
      <c r="Y6" s="7"/>
    </row>
    <row r="7" spans="1:25" ht="27.75" customHeight="1" x14ac:dyDescent="0.2">
      <c r="A7" s="995" t="s">
        <v>385</v>
      </c>
      <c r="B7" s="996"/>
      <c r="C7" s="996"/>
      <c r="D7" s="158">
        <f>'Referencia de datos'!C25</f>
        <v>4.8</v>
      </c>
      <c r="E7" s="983"/>
      <c r="F7" s="7"/>
      <c r="G7" s="2"/>
      <c r="H7" s="2"/>
      <c r="I7" s="2"/>
      <c r="J7" s="2"/>
      <c r="K7" s="459"/>
      <c r="L7" s="7"/>
      <c r="O7" s="7"/>
      <c r="P7" s="7"/>
      <c r="Q7" s="7"/>
      <c r="R7" s="7"/>
      <c r="S7" s="7"/>
      <c r="T7" s="7"/>
      <c r="U7" s="7"/>
      <c r="V7" s="7"/>
      <c r="W7" s="7"/>
      <c r="X7" s="7"/>
      <c r="Y7" s="7"/>
    </row>
    <row r="8" spans="1:25" ht="39.75" customHeight="1" x14ac:dyDescent="0.2">
      <c r="A8" s="930" t="s">
        <v>386</v>
      </c>
      <c r="B8" s="931"/>
      <c r="C8" s="931"/>
      <c r="D8" s="282">
        <f>'Referencia de datos'!G25</f>
        <v>30</v>
      </c>
      <c r="E8" s="983"/>
      <c r="F8" s="7"/>
      <c r="G8" s="2"/>
      <c r="H8" s="2"/>
      <c r="I8" s="2"/>
      <c r="J8" s="2"/>
      <c r="K8" s="459"/>
      <c r="L8" s="7"/>
      <c r="O8" s="7"/>
      <c r="P8" s="7"/>
      <c r="Q8" s="7"/>
      <c r="R8" s="7"/>
      <c r="S8" s="7"/>
      <c r="T8" s="7"/>
      <c r="U8" s="7"/>
      <c r="V8" s="7"/>
      <c r="W8" s="7"/>
      <c r="X8" s="7"/>
      <c r="Y8" s="7"/>
    </row>
    <row r="9" spans="1:25" ht="33" customHeight="1" x14ac:dyDescent="0.2">
      <c r="A9" s="930" t="s">
        <v>387</v>
      </c>
      <c r="B9" s="931"/>
      <c r="C9" s="931"/>
      <c r="D9" s="205">
        <f>D8*D7</f>
        <v>144</v>
      </c>
      <c r="E9" s="983"/>
      <c r="F9" s="7"/>
      <c r="G9" s="2"/>
      <c r="H9" s="2"/>
      <c r="I9" s="2"/>
      <c r="J9" s="2"/>
      <c r="K9" s="459"/>
      <c r="L9" s="7"/>
      <c r="M9" s="2"/>
      <c r="N9" s="7"/>
      <c r="O9" s="7"/>
      <c r="P9" s="7"/>
      <c r="Q9" s="7"/>
      <c r="R9" s="7"/>
      <c r="S9" s="7"/>
      <c r="T9" s="7"/>
      <c r="U9" s="7"/>
      <c r="V9" s="7"/>
      <c r="W9" s="7"/>
      <c r="X9" s="7"/>
      <c r="Y9" s="7"/>
    </row>
    <row r="10" spans="1:25" ht="35.25" customHeight="1" thickBot="1" x14ac:dyDescent="0.25">
      <c r="A10" s="997" t="s">
        <v>94</v>
      </c>
      <c r="B10" s="998"/>
      <c r="C10" s="998"/>
      <c r="D10" s="159" t="s">
        <v>95</v>
      </c>
      <c r="E10" s="983"/>
      <c r="F10" s="9"/>
      <c r="G10" s="2"/>
      <c r="H10" s="2"/>
      <c r="I10" s="2"/>
      <c r="J10" s="2"/>
      <c r="K10" s="459"/>
      <c r="L10" s="7"/>
      <c r="M10" s="7"/>
      <c r="N10" s="7"/>
      <c r="O10" s="7"/>
      <c r="P10" s="7"/>
      <c r="Q10" s="7"/>
      <c r="R10" s="7"/>
      <c r="S10" s="7"/>
      <c r="T10" s="7"/>
      <c r="U10" s="7"/>
      <c r="V10" s="7"/>
      <c r="W10" s="7"/>
      <c r="X10" s="7"/>
      <c r="Y10" s="7"/>
    </row>
    <row r="11" spans="1:25" ht="40.5" customHeight="1" thickBot="1" x14ac:dyDescent="0.25">
      <c r="A11" s="949"/>
      <c r="B11" s="950"/>
      <c r="C11" s="950"/>
      <c r="D11" s="950"/>
      <c r="E11" s="951"/>
      <c r="F11" s="9"/>
      <c r="G11" s="2"/>
      <c r="H11" s="2"/>
      <c r="I11" s="2"/>
      <c r="J11" s="2"/>
      <c r="K11" s="459"/>
      <c r="L11" s="7"/>
      <c r="M11" s="7"/>
      <c r="N11" s="7"/>
      <c r="O11" s="7"/>
      <c r="P11" s="7"/>
      <c r="Q11" s="7"/>
      <c r="R11" s="7"/>
      <c r="S11" s="7"/>
      <c r="T11" s="7"/>
      <c r="U11" s="7"/>
      <c r="V11" s="7"/>
      <c r="W11" s="7"/>
      <c r="X11" s="7"/>
      <c r="Y11" s="7"/>
    </row>
    <row r="12" spans="1:25" ht="35.25" customHeight="1" thickBot="1" x14ac:dyDescent="0.25">
      <c r="A12" s="462" t="s">
        <v>96</v>
      </c>
      <c r="B12" s="440" t="s">
        <v>97</v>
      </c>
      <c r="C12" s="440" t="s">
        <v>98</v>
      </c>
      <c r="D12" s="441" t="s">
        <v>26</v>
      </c>
      <c r="E12" s="951"/>
      <c r="F12" s="9"/>
      <c r="G12" s="2"/>
      <c r="H12" s="2"/>
      <c r="I12" s="2"/>
      <c r="J12" s="2"/>
      <c r="K12" s="459"/>
      <c r="L12" s="7"/>
      <c r="M12" s="7"/>
      <c r="N12" s="7"/>
      <c r="O12" s="7"/>
      <c r="P12" s="7"/>
      <c r="Q12" s="7"/>
      <c r="R12" s="7"/>
      <c r="S12" s="7"/>
      <c r="T12" s="7"/>
      <c r="U12" s="7"/>
      <c r="V12" s="7"/>
      <c r="W12" s="7"/>
      <c r="X12" s="7"/>
      <c r="Y12" s="7"/>
    </row>
    <row r="13" spans="1:25" ht="21" customHeight="1" x14ac:dyDescent="0.2">
      <c r="A13" s="445" t="s">
        <v>419</v>
      </c>
      <c r="B13" s="160">
        <f>'Referencia de datos'!B36</f>
        <v>13</v>
      </c>
      <c r="C13" s="284">
        <f>'Referencia de datos'!J36</f>
        <v>0</v>
      </c>
      <c r="D13" s="161">
        <f>B13*C13</f>
        <v>0</v>
      </c>
      <c r="E13" s="951"/>
      <c r="F13" s="9"/>
      <c r="G13" s="2"/>
      <c r="H13" s="2"/>
      <c r="I13" s="2"/>
      <c r="J13" s="2"/>
      <c r="K13" s="456"/>
      <c r="L13" s="7"/>
      <c r="M13" s="7"/>
      <c r="N13" s="7"/>
      <c r="O13" s="7"/>
      <c r="P13" s="7"/>
      <c r="Q13" s="7"/>
      <c r="R13" s="7"/>
      <c r="S13" s="7"/>
      <c r="T13" s="7"/>
      <c r="U13" s="7"/>
      <c r="V13" s="7"/>
      <c r="W13" s="7"/>
      <c r="X13" s="7"/>
      <c r="Y13" s="7"/>
    </row>
    <row r="14" spans="1:25" ht="18.75" customHeight="1" x14ac:dyDescent="0.2">
      <c r="A14" s="442" t="s">
        <v>347</v>
      </c>
      <c r="B14" s="162">
        <f>'Referencia de datos'!E36</f>
        <v>7.5</v>
      </c>
      <c r="C14" s="285">
        <f>'Referencia de datos'!C38</f>
        <v>83</v>
      </c>
      <c r="D14" s="168">
        <f>B14*C14</f>
        <v>622.5</v>
      </c>
      <c r="E14" s="951"/>
      <c r="F14" s="9"/>
      <c r="G14" s="2"/>
      <c r="H14" s="2"/>
      <c r="I14" s="2"/>
      <c r="J14" s="2"/>
      <c r="K14" s="7"/>
      <c r="L14" s="7"/>
      <c r="M14" s="7"/>
      <c r="N14" s="7"/>
      <c r="O14" s="7"/>
      <c r="P14" s="7"/>
      <c r="Q14" s="7"/>
      <c r="R14" s="7"/>
      <c r="S14" s="7"/>
      <c r="T14" s="7"/>
      <c r="U14" s="7"/>
      <c r="V14" s="7"/>
      <c r="W14" s="7"/>
      <c r="X14" s="7"/>
      <c r="Y14" s="7"/>
    </row>
    <row r="15" spans="1:25" ht="33.75" customHeight="1" x14ac:dyDescent="0.2">
      <c r="A15" s="305" t="s">
        <v>99</v>
      </c>
      <c r="B15" s="287"/>
      <c r="C15" s="285"/>
      <c r="D15" s="168">
        <f>B15*C15</f>
        <v>0</v>
      </c>
      <c r="E15" s="951"/>
      <c r="F15" s="7"/>
      <c r="G15" s="2"/>
      <c r="H15" s="2"/>
      <c r="I15" s="2"/>
      <c r="J15" s="2"/>
      <c r="K15" s="7"/>
      <c r="L15" s="7"/>
      <c r="M15" s="7"/>
      <c r="N15" s="7"/>
      <c r="O15" s="7"/>
      <c r="P15" s="7"/>
      <c r="Q15" s="7"/>
      <c r="R15" s="7"/>
      <c r="S15" s="7"/>
      <c r="T15" s="7"/>
      <c r="U15" s="7"/>
      <c r="V15" s="7"/>
      <c r="W15" s="7"/>
      <c r="X15" s="7"/>
      <c r="Y15" s="7"/>
    </row>
    <row r="16" spans="1:25" ht="36.75" customHeight="1" thickBot="1" x14ac:dyDescent="0.25">
      <c r="A16" s="306" t="s">
        <v>99</v>
      </c>
      <c r="B16" s="288"/>
      <c r="C16" s="286"/>
      <c r="D16" s="163">
        <f>B16*C16</f>
        <v>0</v>
      </c>
      <c r="E16" s="951"/>
      <c r="F16" s="7"/>
      <c r="G16" s="2"/>
      <c r="H16" s="2"/>
      <c r="I16" s="2"/>
      <c r="J16" s="2"/>
      <c r="K16" s="7"/>
      <c r="L16" s="7"/>
      <c r="M16" s="7"/>
      <c r="N16" s="7"/>
      <c r="O16" s="7"/>
      <c r="P16" s="7"/>
      <c r="Q16" s="7"/>
      <c r="R16" s="7"/>
      <c r="S16" s="7"/>
      <c r="T16" s="7"/>
      <c r="U16" s="7"/>
      <c r="V16" s="7"/>
      <c r="W16" s="7"/>
      <c r="X16" s="7"/>
      <c r="Y16" s="7"/>
    </row>
    <row r="17" spans="1:25" x14ac:dyDescent="0.2">
      <c r="A17" s="981"/>
      <c r="B17" s="981"/>
      <c r="C17" s="981"/>
      <c r="D17" s="981"/>
      <c r="E17" s="951"/>
      <c r="F17" s="7"/>
      <c r="G17" s="2"/>
      <c r="H17" s="2"/>
      <c r="I17" s="2"/>
      <c r="J17" s="2"/>
      <c r="K17" s="7"/>
      <c r="L17" s="7"/>
      <c r="M17" s="7"/>
      <c r="N17" s="7"/>
      <c r="O17" s="7"/>
      <c r="P17" s="7"/>
      <c r="Q17" s="7"/>
      <c r="R17" s="7"/>
      <c r="S17" s="7"/>
      <c r="T17" s="7"/>
      <c r="U17" s="7"/>
      <c r="V17" s="7"/>
      <c r="W17" s="7"/>
      <c r="X17" s="7"/>
      <c r="Y17" s="7"/>
    </row>
    <row r="18" spans="1:25" ht="13.5" thickBot="1" x14ac:dyDescent="0.25">
      <c r="A18" s="981"/>
      <c r="B18" s="981"/>
      <c r="C18" s="981"/>
      <c r="D18" s="981"/>
      <c r="E18" s="951"/>
      <c r="F18" s="7"/>
      <c r="G18" s="2"/>
      <c r="H18" s="2"/>
      <c r="I18" s="2"/>
      <c r="J18" s="2"/>
      <c r="K18" s="7"/>
      <c r="L18" s="7"/>
      <c r="M18" s="7"/>
      <c r="N18" s="7"/>
      <c r="O18" s="7"/>
      <c r="P18" s="7"/>
      <c r="Q18" s="7"/>
      <c r="R18" s="7"/>
      <c r="S18" s="7"/>
      <c r="T18" s="7"/>
      <c r="U18" s="7"/>
      <c r="V18" s="7"/>
      <c r="W18" s="7"/>
      <c r="X18" s="7"/>
      <c r="Y18" s="7"/>
    </row>
    <row r="19" spans="1:25" ht="15.75" thickBot="1" x14ac:dyDescent="0.25">
      <c r="A19" s="982" t="s">
        <v>337</v>
      </c>
      <c r="B19" s="982"/>
      <c r="C19" s="982"/>
      <c r="D19" s="164">
        <f>SUM(D13:D18)</f>
        <v>622.5</v>
      </c>
      <c r="E19" s="951"/>
      <c r="F19" s="7"/>
      <c r="G19" s="2"/>
      <c r="H19" s="2"/>
      <c r="I19" s="2"/>
      <c r="J19" s="2"/>
      <c r="K19" s="7"/>
      <c r="L19" s="7"/>
      <c r="M19" s="7"/>
      <c r="N19" s="7"/>
      <c r="O19" s="7"/>
      <c r="P19" s="7"/>
      <c r="Q19" s="7"/>
      <c r="R19" s="7"/>
      <c r="S19" s="7"/>
      <c r="T19" s="7"/>
      <c r="U19" s="7"/>
      <c r="V19" s="7"/>
      <c r="W19" s="7"/>
      <c r="X19" s="7"/>
      <c r="Y19" s="7"/>
    </row>
    <row r="20" spans="1:25" ht="15" x14ac:dyDescent="0.2">
      <c r="A20" s="1006" t="s">
        <v>348</v>
      </c>
      <c r="B20" s="1007"/>
      <c r="C20" s="466">
        <f>D8</f>
        <v>30</v>
      </c>
      <c r="D20" s="465"/>
      <c r="E20" s="951"/>
      <c r="F20" s="7"/>
      <c r="G20" s="2"/>
      <c r="H20" s="2"/>
      <c r="I20" s="2"/>
      <c r="J20" s="2"/>
      <c r="K20" s="7"/>
      <c r="L20" s="7"/>
      <c r="M20" s="7"/>
      <c r="N20" s="7"/>
      <c r="O20" s="7"/>
      <c r="P20" s="7"/>
      <c r="Q20" s="7"/>
      <c r="R20" s="7"/>
      <c r="S20" s="7"/>
      <c r="T20" s="7"/>
      <c r="U20" s="7"/>
      <c r="V20" s="7"/>
      <c r="W20" s="7"/>
      <c r="X20" s="7"/>
      <c r="Y20" s="7"/>
    </row>
    <row r="21" spans="1:25" ht="15" thickBot="1" x14ac:dyDescent="0.25">
      <c r="A21" s="983"/>
      <c r="B21" s="983"/>
      <c r="C21" s="983"/>
      <c r="D21" s="983"/>
      <c r="E21" s="951"/>
      <c r="F21" s="7"/>
      <c r="G21" s="2"/>
      <c r="H21" s="2"/>
      <c r="I21" s="2"/>
      <c r="J21" s="2"/>
      <c r="K21" s="7"/>
      <c r="L21" s="7"/>
      <c r="M21" s="7"/>
      <c r="N21" s="7"/>
      <c r="O21" s="7"/>
      <c r="P21" s="7"/>
      <c r="Q21" s="7"/>
      <c r="R21" s="7"/>
      <c r="S21" s="7"/>
      <c r="T21" s="7"/>
      <c r="U21" s="7"/>
      <c r="V21" s="7"/>
      <c r="W21" s="7"/>
      <c r="X21" s="7"/>
      <c r="Y21" s="7"/>
    </row>
    <row r="22" spans="1:25" ht="29.25" customHeight="1" thickBot="1" x14ac:dyDescent="0.25">
      <c r="A22" s="999" t="s">
        <v>375</v>
      </c>
      <c r="B22" s="1000"/>
      <c r="C22" s="1001"/>
      <c r="D22" s="165">
        <f>D19/C20</f>
        <v>20.75</v>
      </c>
      <c r="E22" s="951"/>
      <c r="F22" s="7"/>
      <c r="G22" s="2"/>
      <c r="H22" s="2"/>
      <c r="I22" s="2"/>
      <c r="J22" s="2"/>
      <c r="K22" s="7"/>
      <c r="L22" s="7"/>
      <c r="M22" s="7"/>
      <c r="N22" s="7"/>
      <c r="O22" s="7"/>
      <c r="P22" s="7"/>
      <c r="Q22" s="7"/>
      <c r="R22" s="7"/>
      <c r="S22" s="7"/>
      <c r="T22" s="7"/>
      <c r="U22" s="7"/>
      <c r="V22" s="7"/>
      <c r="W22" s="7"/>
      <c r="X22" s="7"/>
      <c r="Y22" s="7"/>
    </row>
    <row r="23" spans="1:25" ht="40.5" customHeight="1" thickBot="1" x14ac:dyDescent="0.25">
      <c r="A23" s="949"/>
      <c r="B23" s="950"/>
      <c r="C23" s="950"/>
      <c r="D23" s="950"/>
      <c r="E23" s="951"/>
      <c r="F23" s="7"/>
      <c r="G23" s="2"/>
      <c r="H23" s="2"/>
      <c r="I23" s="2"/>
      <c r="J23" s="2"/>
      <c r="K23" s="7"/>
      <c r="L23" s="7"/>
      <c r="M23" s="7"/>
      <c r="N23" s="7"/>
      <c r="O23" s="7"/>
      <c r="P23" s="7"/>
      <c r="Q23" s="7"/>
      <c r="R23" s="7"/>
      <c r="S23" s="7"/>
      <c r="T23" s="7"/>
      <c r="U23" s="7"/>
      <c r="V23" s="7"/>
      <c r="W23" s="7"/>
      <c r="X23" s="7"/>
      <c r="Y23" s="7"/>
    </row>
    <row r="24" spans="1:25" ht="35.25" customHeight="1" x14ac:dyDescent="0.2">
      <c r="A24" s="953" t="s">
        <v>297</v>
      </c>
      <c r="B24" s="954"/>
      <c r="C24" s="955"/>
      <c r="D24" s="227" t="s">
        <v>26</v>
      </c>
      <c r="E24" s="951"/>
      <c r="F24" s="7"/>
      <c r="G24" s="2"/>
      <c r="H24" s="2"/>
      <c r="I24" s="2"/>
      <c r="J24" s="2"/>
      <c r="K24" s="7"/>
      <c r="L24" s="7"/>
      <c r="M24" s="7"/>
      <c r="N24" s="7"/>
      <c r="O24" s="7"/>
      <c r="P24" s="7"/>
      <c r="Q24" s="7"/>
      <c r="R24" s="7"/>
      <c r="S24" s="7"/>
      <c r="T24" s="7"/>
      <c r="U24" s="7"/>
      <c r="V24" s="7"/>
      <c r="W24" s="7"/>
      <c r="X24" s="7"/>
      <c r="Y24" s="7"/>
    </row>
    <row r="25" spans="1:25" ht="20.25" customHeight="1" x14ac:dyDescent="0.2">
      <c r="A25" s="959" t="s">
        <v>298</v>
      </c>
      <c r="B25" s="960"/>
      <c r="C25" s="961"/>
      <c r="D25" s="432"/>
      <c r="E25" s="951"/>
      <c r="F25" s="7"/>
      <c r="G25" s="2"/>
      <c r="H25" s="2"/>
      <c r="I25" s="2"/>
      <c r="J25" s="2"/>
      <c r="K25" s="7"/>
      <c r="L25" s="7"/>
      <c r="M25" s="7"/>
      <c r="N25" s="7"/>
      <c r="O25" s="7"/>
      <c r="P25" s="7"/>
      <c r="Q25" s="7"/>
      <c r="R25" s="7"/>
      <c r="S25" s="7"/>
      <c r="T25" s="7"/>
      <c r="U25" s="7"/>
      <c r="V25" s="7"/>
      <c r="W25" s="7"/>
      <c r="X25" s="7"/>
      <c r="Y25" s="7"/>
    </row>
    <row r="26" spans="1:25" ht="15" customHeight="1" x14ac:dyDescent="0.2">
      <c r="A26" s="966"/>
      <c r="B26" s="967"/>
      <c r="C26" s="967"/>
      <c r="D26" s="968"/>
      <c r="E26" s="951"/>
      <c r="F26" s="7"/>
      <c r="G26" s="2"/>
      <c r="H26" s="2"/>
      <c r="I26" s="2"/>
      <c r="J26" s="2"/>
      <c r="K26" s="7"/>
      <c r="L26" s="7"/>
      <c r="M26" s="7"/>
      <c r="N26" s="7"/>
      <c r="O26" s="7"/>
      <c r="P26" s="7"/>
      <c r="Q26" s="7"/>
      <c r="R26" s="7"/>
      <c r="S26" s="7"/>
      <c r="T26" s="7"/>
      <c r="U26" s="7"/>
      <c r="V26" s="7"/>
      <c r="W26" s="7"/>
      <c r="X26" s="7"/>
      <c r="Y26" s="7"/>
    </row>
    <row r="27" spans="1:25" ht="23.25" customHeight="1" x14ac:dyDescent="0.2">
      <c r="A27" s="964" t="s">
        <v>380</v>
      </c>
      <c r="B27" s="965"/>
      <c r="C27" s="965"/>
      <c r="D27" s="469">
        <f>C29/(C31*C30)</f>
        <v>6.6666666666666666E-2</v>
      </c>
      <c r="E27" s="951"/>
      <c r="F27" s="7"/>
      <c r="G27" s="2"/>
      <c r="H27" s="2"/>
      <c r="I27" s="2"/>
      <c r="J27" s="2"/>
      <c r="K27" s="7"/>
      <c r="L27" s="7"/>
      <c r="M27" s="7"/>
      <c r="N27" s="7"/>
      <c r="O27" s="7"/>
      <c r="P27" s="7"/>
      <c r="Q27" s="7"/>
      <c r="R27" s="7"/>
      <c r="S27" s="7"/>
      <c r="T27" s="7"/>
      <c r="U27" s="7"/>
      <c r="V27" s="7"/>
      <c r="W27" s="7"/>
      <c r="X27" s="7"/>
      <c r="Y27" s="7"/>
    </row>
    <row r="28" spans="1:25" ht="40.5" customHeight="1" x14ac:dyDescent="0.2">
      <c r="A28" s="962" t="s">
        <v>299</v>
      </c>
      <c r="B28" s="963"/>
      <c r="C28" s="963"/>
      <c r="D28" s="1143"/>
      <c r="E28" s="951"/>
      <c r="F28" s="7"/>
      <c r="G28" s="2"/>
      <c r="H28" s="2"/>
      <c r="I28" s="2"/>
      <c r="J28" s="2"/>
      <c r="K28" s="7"/>
      <c r="L28" s="7"/>
      <c r="M28" s="7"/>
      <c r="N28" s="7"/>
      <c r="O28" s="7"/>
      <c r="P28" s="7"/>
      <c r="Q28" s="7"/>
      <c r="R28" s="7"/>
      <c r="S28" s="7"/>
      <c r="T28" s="7"/>
      <c r="U28" s="7"/>
      <c r="V28" s="7"/>
      <c r="W28" s="7"/>
      <c r="X28" s="7"/>
      <c r="Y28" s="7"/>
    </row>
    <row r="29" spans="1:25" ht="15" customHeight="1" x14ac:dyDescent="0.2">
      <c r="A29" s="962" t="s">
        <v>350</v>
      </c>
      <c r="B29" s="963"/>
      <c r="C29" s="357">
        <f>'Referencia de datos'!I36</f>
        <v>4</v>
      </c>
      <c r="D29" s="1144"/>
      <c r="E29" s="951"/>
      <c r="F29" s="7"/>
      <c r="G29" s="2"/>
      <c r="H29" s="2"/>
      <c r="I29" s="2"/>
      <c r="J29" s="2"/>
      <c r="K29" s="7"/>
      <c r="L29" s="7"/>
      <c r="M29" s="7"/>
      <c r="N29" s="7"/>
      <c r="O29" s="7"/>
      <c r="P29" s="7"/>
      <c r="Q29" s="7"/>
      <c r="R29" s="7"/>
      <c r="S29" s="7"/>
      <c r="T29" s="7"/>
      <c r="U29" s="7"/>
      <c r="V29" s="7"/>
      <c r="W29" s="7"/>
      <c r="X29" s="7"/>
      <c r="Y29" s="7"/>
    </row>
    <row r="30" spans="1:25" ht="25.5" customHeight="1" x14ac:dyDescent="0.2">
      <c r="A30" s="962" t="s">
        <v>349</v>
      </c>
      <c r="B30" s="963"/>
      <c r="C30" s="357">
        <f>'Referencia de datos'!D10</f>
        <v>2</v>
      </c>
      <c r="D30" s="1144"/>
      <c r="E30" s="951"/>
      <c r="F30" s="7"/>
      <c r="G30" s="2"/>
      <c r="H30" s="2"/>
      <c r="I30" s="2"/>
      <c r="J30" s="2"/>
      <c r="K30" s="7"/>
      <c r="L30" s="7"/>
      <c r="M30" s="7"/>
      <c r="N30" s="7"/>
      <c r="O30" s="7"/>
      <c r="P30" s="7"/>
      <c r="Q30" s="7"/>
      <c r="R30" s="7"/>
      <c r="S30" s="7"/>
      <c r="T30" s="7"/>
      <c r="U30" s="7"/>
      <c r="V30" s="7"/>
      <c r="W30" s="7"/>
      <c r="X30" s="7"/>
      <c r="Y30" s="7"/>
    </row>
    <row r="31" spans="1:25" ht="15" customHeight="1" x14ac:dyDescent="0.2">
      <c r="A31" s="962" t="s">
        <v>351</v>
      </c>
      <c r="B31" s="963"/>
      <c r="C31" s="357">
        <f>D8</f>
        <v>30</v>
      </c>
      <c r="D31" s="1151"/>
      <c r="E31" s="951"/>
      <c r="F31" s="7"/>
      <c r="G31" s="2"/>
      <c r="H31" s="2"/>
      <c r="I31" s="2"/>
      <c r="J31" s="2"/>
      <c r="K31" s="7"/>
      <c r="L31" s="7"/>
      <c r="M31" s="7"/>
      <c r="N31" s="7"/>
      <c r="O31" s="7"/>
      <c r="P31" s="7"/>
      <c r="Q31" s="7"/>
      <c r="R31" s="7"/>
      <c r="S31" s="7"/>
      <c r="T31" s="7"/>
      <c r="U31" s="7"/>
      <c r="V31" s="7"/>
      <c r="W31" s="7"/>
      <c r="X31" s="7"/>
      <c r="Y31" s="7"/>
    </row>
    <row r="32" spans="1:25" ht="20.25" customHeight="1" x14ac:dyDescent="0.2">
      <c r="A32" s="932"/>
      <c r="B32" s="933"/>
      <c r="C32" s="933"/>
      <c r="D32" s="934"/>
      <c r="E32" s="951"/>
      <c r="F32" s="7"/>
      <c r="G32" s="2"/>
      <c r="H32" s="2"/>
      <c r="I32" s="2"/>
      <c r="J32" s="2"/>
      <c r="K32" s="7"/>
      <c r="L32" s="7"/>
      <c r="M32" s="7"/>
      <c r="N32" s="7"/>
      <c r="O32" s="7"/>
      <c r="P32" s="7"/>
      <c r="Q32" s="7"/>
      <c r="R32" s="7"/>
      <c r="S32" s="7"/>
      <c r="T32" s="7"/>
      <c r="U32" s="7"/>
      <c r="V32" s="7"/>
      <c r="W32" s="7"/>
      <c r="X32" s="7"/>
      <c r="Y32" s="7"/>
    </row>
    <row r="33" spans="1:25" ht="46.5" customHeight="1" x14ac:dyDescent="0.2">
      <c r="A33" s="1145" t="s">
        <v>378</v>
      </c>
      <c r="B33" s="1146"/>
      <c r="C33" s="1147"/>
      <c r="D33" s="433">
        <f>C36*(1+C37)*D39</f>
        <v>871.30867261904746</v>
      </c>
      <c r="E33" s="951"/>
      <c r="F33" s="7"/>
      <c r="G33" s="2"/>
      <c r="H33" s="2"/>
      <c r="I33" s="2"/>
      <c r="J33" s="2"/>
      <c r="K33" s="7"/>
      <c r="L33" s="7"/>
      <c r="M33" s="7"/>
      <c r="N33" s="7"/>
      <c r="O33" s="7"/>
      <c r="P33" s="7"/>
      <c r="Q33" s="7"/>
      <c r="R33" s="7"/>
      <c r="S33" s="7"/>
      <c r="T33" s="7"/>
      <c r="U33" s="7"/>
      <c r="V33" s="7"/>
      <c r="W33" s="7"/>
      <c r="X33" s="7"/>
      <c r="Y33" s="7"/>
    </row>
    <row r="34" spans="1:25" ht="40.5" customHeight="1" x14ac:dyDescent="0.2">
      <c r="A34" s="1148" t="s">
        <v>394</v>
      </c>
      <c r="B34" s="1149"/>
      <c r="C34" s="1150"/>
      <c r="D34" s="463"/>
      <c r="E34" s="951"/>
      <c r="F34" s="7"/>
      <c r="G34" s="2"/>
      <c r="H34" s="2"/>
      <c r="I34" s="2"/>
      <c r="J34" s="2"/>
      <c r="K34" s="7"/>
      <c r="L34" s="7"/>
      <c r="M34" s="7"/>
      <c r="N34" s="7"/>
      <c r="O34" s="7"/>
      <c r="P34" s="7"/>
      <c r="Q34" s="7"/>
      <c r="R34" s="7"/>
      <c r="S34" s="7"/>
      <c r="T34" s="7"/>
      <c r="U34" s="7"/>
      <c r="V34" s="7"/>
      <c r="W34" s="7"/>
      <c r="X34" s="7"/>
      <c r="Y34" s="7"/>
    </row>
    <row r="35" spans="1:25" ht="15" customHeight="1" x14ac:dyDescent="0.2">
      <c r="A35" s="932"/>
      <c r="B35" s="933"/>
      <c r="C35" s="933"/>
      <c r="D35" s="934"/>
      <c r="E35" s="951"/>
      <c r="F35" s="7"/>
      <c r="G35" s="2"/>
      <c r="H35" s="2"/>
      <c r="I35" s="2"/>
      <c r="J35" s="2"/>
      <c r="K35" s="7"/>
      <c r="L35" s="7"/>
      <c r="M35" s="7"/>
      <c r="N35" s="7"/>
      <c r="O35" s="7"/>
      <c r="P35" s="7"/>
      <c r="Q35" s="7"/>
      <c r="R35" s="7"/>
      <c r="S35" s="7"/>
      <c r="T35" s="7"/>
      <c r="U35" s="7"/>
      <c r="V35" s="7"/>
      <c r="W35" s="7"/>
      <c r="X35" s="7"/>
      <c r="Y35" s="7"/>
    </row>
    <row r="36" spans="1:25" ht="15" customHeight="1" x14ac:dyDescent="0.2">
      <c r="A36" s="1154" t="s">
        <v>352</v>
      </c>
      <c r="B36" s="1155"/>
      <c r="C36" s="474">
        <f>'Referencia de datos'!A84</f>
        <v>455.87</v>
      </c>
      <c r="D36" s="1143"/>
      <c r="E36" s="951"/>
      <c r="F36" s="7"/>
      <c r="G36" s="2"/>
      <c r="H36" s="2"/>
      <c r="I36" s="2"/>
      <c r="J36" s="2"/>
      <c r="K36" s="7"/>
      <c r="L36" s="7"/>
      <c r="M36" s="7"/>
      <c r="N36" s="7"/>
      <c r="O36" s="7"/>
      <c r="P36" s="7"/>
      <c r="Q36" s="7"/>
      <c r="R36" s="7"/>
      <c r="S36" s="7"/>
      <c r="T36" s="7"/>
      <c r="U36" s="7"/>
      <c r="V36" s="7"/>
      <c r="W36" s="7"/>
      <c r="X36" s="7"/>
      <c r="Y36" s="7"/>
    </row>
    <row r="37" spans="1:25" ht="15" customHeight="1" x14ac:dyDescent="0.2">
      <c r="A37" s="959" t="s">
        <v>353</v>
      </c>
      <c r="B37" s="960"/>
      <c r="C37" s="399">
        <f>'Referencia de datos'!I71</f>
        <v>0.67239583333333341</v>
      </c>
      <c r="D37" s="1151"/>
      <c r="E37" s="951"/>
      <c r="F37" s="7"/>
      <c r="G37" s="2"/>
      <c r="H37" s="2"/>
      <c r="I37" s="2"/>
      <c r="J37" s="2"/>
      <c r="K37" s="7"/>
      <c r="L37" s="7"/>
      <c r="M37" s="7"/>
      <c r="N37" s="7"/>
      <c r="O37" s="7"/>
      <c r="P37" s="7"/>
      <c r="Q37" s="7"/>
      <c r="R37" s="7"/>
      <c r="S37" s="7"/>
      <c r="T37" s="7"/>
      <c r="U37" s="7"/>
      <c r="V37" s="7"/>
      <c r="W37" s="7"/>
      <c r="X37" s="7"/>
      <c r="Y37" s="7"/>
    </row>
    <row r="38" spans="1:25" ht="15" customHeight="1" x14ac:dyDescent="0.2">
      <c r="A38" s="932"/>
      <c r="B38" s="933"/>
      <c r="C38" s="933"/>
      <c r="D38" s="934"/>
      <c r="E38" s="951"/>
      <c r="F38" s="7"/>
      <c r="G38" s="2"/>
      <c r="H38" s="2"/>
      <c r="I38" s="2"/>
      <c r="J38" s="2"/>
      <c r="K38" s="7"/>
      <c r="L38" s="7"/>
      <c r="M38" s="7"/>
      <c r="N38" s="7"/>
      <c r="O38" s="7"/>
      <c r="P38" s="7"/>
      <c r="Q38" s="7"/>
      <c r="R38" s="7"/>
      <c r="S38" s="7"/>
      <c r="T38" s="7"/>
      <c r="U38" s="7"/>
      <c r="V38" s="7"/>
      <c r="W38" s="7"/>
      <c r="X38" s="7"/>
      <c r="Y38" s="7"/>
    </row>
    <row r="39" spans="1:25" ht="41.25" customHeight="1" x14ac:dyDescent="0.2">
      <c r="A39" s="435" t="s">
        <v>354</v>
      </c>
      <c r="B39" s="935" t="s">
        <v>377</v>
      </c>
      <c r="C39" s="936"/>
      <c r="D39" s="436">
        <f>C40/(C40-C41-C42)</f>
        <v>1.1428571428571428</v>
      </c>
      <c r="E39" s="951"/>
      <c r="F39" s="7"/>
      <c r="G39" s="2"/>
      <c r="H39" s="2"/>
      <c r="I39" s="2"/>
      <c r="J39" s="2"/>
      <c r="K39" s="7"/>
      <c r="L39" s="7"/>
      <c r="M39" s="7"/>
      <c r="N39" s="7"/>
      <c r="O39" s="7"/>
      <c r="P39" s="7"/>
      <c r="Q39" s="7"/>
      <c r="R39" s="7"/>
      <c r="S39" s="7"/>
      <c r="T39" s="7"/>
      <c r="U39" s="7"/>
      <c r="V39" s="7"/>
      <c r="W39" s="7"/>
      <c r="X39" s="7"/>
      <c r="Y39" s="7"/>
    </row>
    <row r="40" spans="1:25" ht="15" customHeight="1" x14ac:dyDescent="0.2">
      <c r="A40" s="1152" t="s">
        <v>355</v>
      </c>
      <c r="B40" s="1153"/>
      <c r="C40" s="400">
        <v>4</v>
      </c>
      <c r="D40" s="969"/>
      <c r="E40" s="951"/>
      <c r="F40" s="7"/>
      <c r="G40" s="2"/>
      <c r="H40" s="2"/>
      <c r="I40" s="2"/>
      <c r="J40" s="2"/>
      <c r="K40" s="7"/>
      <c r="L40" s="7"/>
      <c r="M40" s="7"/>
      <c r="N40" s="7"/>
      <c r="O40" s="7"/>
      <c r="P40" s="7"/>
      <c r="Q40" s="7"/>
      <c r="R40" s="7"/>
      <c r="S40" s="7"/>
      <c r="T40" s="7"/>
      <c r="U40" s="7"/>
      <c r="V40" s="7"/>
      <c r="W40" s="7"/>
      <c r="X40" s="7"/>
      <c r="Y40" s="7"/>
    </row>
    <row r="41" spans="1:25" ht="15" customHeight="1" x14ac:dyDescent="0.2">
      <c r="A41" s="1152" t="s">
        <v>356</v>
      </c>
      <c r="B41" s="1153"/>
      <c r="C41" s="401">
        <f>20/60</f>
        <v>0.33333333333333331</v>
      </c>
      <c r="D41" s="970"/>
      <c r="E41" s="951"/>
      <c r="F41" s="7"/>
      <c r="G41" s="2"/>
      <c r="H41" s="2"/>
      <c r="I41" s="2"/>
      <c r="J41" s="2"/>
      <c r="K41" s="7"/>
      <c r="L41" s="7"/>
      <c r="M41" s="7"/>
      <c r="N41" s="7"/>
      <c r="O41" s="7"/>
      <c r="P41" s="7"/>
      <c r="Q41" s="7"/>
      <c r="R41" s="7"/>
      <c r="S41" s="7"/>
      <c r="T41" s="7"/>
      <c r="U41" s="7"/>
      <c r="V41" s="7"/>
      <c r="W41" s="7"/>
      <c r="X41" s="7"/>
      <c r="Y41" s="7"/>
    </row>
    <row r="42" spans="1:25" ht="15" customHeight="1" x14ac:dyDescent="0.2">
      <c r="A42" s="1152" t="s">
        <v>357</v>
      </c>
      <c r="B42" s="1153"/>
      <c r="C42" s="401">
        <f>10/60</f>
        <v>0.16666666666666666</v>
      </c>
      <c r="D42" s="971"/>
      <c r="E42" s="951"/>
      <c r="F42" s="7"/>
      <c r="G42" s="2"/>
      <c r="H42" s="2"/>
      <c r="I42" s="2"/>
      <c r="J42" s="2"/>
      <c r="K42" s="7"/>
      <c r="L42" s="7"/>
      <c r="M42" s="7"/>
      <c r="N42" s="7"/>
      <c r="O42" s="7"/>
      <c r="P42" s="7"/>
      <c r="Q42" s="7"/>
      <c r="R42" s="7"/>
      <c r="S42" s="7"/>
      <c r="T42" s="7"/>
      <c r="U42" s="7"/>
      <c r="V42" s="7"/>
      <c r="W42" s="7"/>
      <c r="X42" s="7"/>
      <c r="Y42" s="7"/>
    </row>
    <row r="43" spans="1:25" ht="21.75" customHeight="1" thickBot="1" x14ac:dyDescent="0.25">
      <c r="A43" s="952"/>
      <c r="B43" s="952"/>
      <c r="C43" s="952"/>
      <c r="D43" s="952"/>
      <c r="E43" s="951"/>
      <c r="F43" s="7"/>
      <c r="G43" s="7"/>
      <c r="H43" s="7"/>
      <c r="I43" s="7"/>
      <c r="J43" s="7"/>
      <c r="K43" s="7"/>
      <c r="L43" s="7"/>
      <c r="M43" s="7"/>
      <c r="N43" s="7"/>
      <c r="O43" s="7"/>
      <c r="P43" s="7"/>
      <c r="Q43" s="7"/>
      <c r="R43" s="7"/>
      <c r="S43" s="7"/>
      <c r="T43" s="7"/>
      <c r="U43" s="7"/>
      <c r="V43" s="7"/>
      <c r="W43" s="7"/>
      <c r="X43" s="7"/>
      <c r="Y43" s="7"/>
    </row>
    <row r="44" spans="1:25" ht="32.25" customHeight="1" thickBot="1" x14ac:dyDescent="0.25">
      <c r="A44" s="956" t="s">
        <v>376</v>
      </c>
      <c r="B44" s="956"/>
      <c r="C44" s="956"/>
      <c r="D44" s="403">
        <f>D27*D33</f>
        <v>58.087244841269829</v>
      </c>
      <c r="E44" s="951"/>
      <c r="F44" s="7"/>
      <c r="G44" s="37"/>
      <c r="H44" s="7"/>
      <c r="I44" s="7"/>
      <c r="J44" s="7"/>
      <c r="K44" s="7"/>
      <c r="L44" s="7"/>
      <c r="M44" s="7"/>
      <c r="N44" s="7"/>
      <c r="O44" s="7"/>
      <c r="P44" s="7"/>
      <c r="Q44" s="7"/>
      <c r="R44" s="7"/>
      <c r="S44" s="7"/>
      <c r="T44" s="7"/>
      <c r="U44" s="7"/>
      <c r="V44" s="7"/>
      <c r="W44" s="7"/>
      <c r="X44" s="7"/>
      <c r="Y44" s="7"/>
    </row>
    <row r="45" spans="1:25" ht="42.75" customHeight="1" thickBot="1" x14ac:dyDescent="0.25">
      <c r="A45" s="949"/>
      <c r="B45" s="950"/>
      <c r="C45" s="950"/>
      <c r="D45" s="950"/>
      <c r="E45" s="951"/>
      <c r="F45" s="7"/>
      <c r="G45" s="7"/>
      <c r="H45" s="7"/>
      <c r="I45" s="7"/>
      <c r="J45" s="7"/>
      <c r="K45" s="7"/>
      <c r="L45" s="7"/>
      <c r="M45" s="7"/>
      <c r="N45" s="7"/>
      <c r="O45" s="7"/>
      <c r="P45" s="7"/>
      <c r="Q45" s="7"/>
      <c r="R45" s="7"/>
      <c r="S45" s="7"/>
      <c r="T45" s="7"/>
      <c r="U45" s="7"/>
      <c r="V45" s="7"/>
      <c r="W45" s="7"/>
      <c r="X45" s="7"/>
      <c r="Y45" s="7"/>
    </row>
    <row r="46" spans="1:25" ht="35.25" customHeight="1" thickBot="1" x14ac:dyDescent="0.25">
      <c r="A46" s="953" t="s">
        <v>100</v>
      </c>
      <c r="B46" s="954"/>
      <c r="C46" s="955"/>
      <c r="D46" s="227" t="s">
        <v>168</v>
      </c>
      <c r="E46" s="951"/>
      <c r="F46" s="7"/>
      <c r="N46" s="7"/>
      <c r="O46" s="7"/>
      <c r="P46" s="7"/>
      <c r="Q46" s="7"/>
      <c r="R46" s="7"/>
      <c r="S46" s="7"/>
      <c r="T46" s="7"/>
      <c r="U46" s="7"/>
      <c r="V46" s="7"/>
      <c r="W46" s="7"/>
      <c r="X46" s="7"/>
      <c r="Y46" s="7"/>
    </row>
    <row r="47" spans="1:25" ht="17.25" customHeight="1" x14ac:dyDescent="0.2">
      <c r="A47" s="957" t="s">
        <v>358</v>
      </c>
      <c r="B47" s="958"/>
      <c r="C47" s="958"/>
      <c r="D47" s="289">
        <f>1300*3</f>
        <v>3900</v>
      </c>
      <c r="E47" s="951"/>
      <c r="F47" s="7"/>
      <c r="N47" s="7"/>
      <c r="O47" s="7"/>
      <c r="P47" s="7"/>
      <c r="Q47" s="7"/>
      <c r="R47" s="7"/>
      <c r="S47" s="7"/>
      <c r="T47" s="7"/>
      <c r="U47" s="7"/>
      <c r="V47" s="7"/>
      <c r="W47" s="7"/>
      <c r="X47" s="7"/>
      <c r="Y47" s="7"/>
    </row>
    <row r="48" spans="1:25" ht="14.25" x14ac:dyDescent="0.2">
      <c r="A48" s="930" t="s">
        <v>359</v>
      </c>
      <c r="B48" s="931"/>
      <c r="C48" s="931"/>
      <c r="D48" s="290">
        <f>2200*3</f>
        <v>6600</v>
      </c>
      <c r="E48" s="951"/>
      <c r="F48" s="7"/>
      <c r="N48" s="7"/>
      <c r="O48" s="7"/>
      <c r="P48" s="7"/>
      <c r="Q48" s="7"/>
      <c r="R48" s="7"/>
      <c r="S48" s="7"/>
      <c r="T48" s="7"/>
      <c r="U48" s="7"/>
      <c r="V48" s="7"/>
      <c r="W48" s="7"/>
      <c r="X48" s="7"/>
      <c r="Y48" s="7"/>
    </row>
    <row r="49" spans="1:25" ht="17.25" customHeight="1" x14ac:dyDescent="0.2">
      <c r="A49" s="930" t="s">
        <v>360</v>
      </c>
      <c r="B49" s="931"/>
      <c r="C49" s="931"/>
      <c r="D49" s="290">
        <f>550*3</f>
        <v>1650</v>
      </c>
      <c r="E49" s="951"/>
      <c r="F49" s="7"/>
      <c r="N49" s="7"/>
      <c r="O49" s="7"/>
      <c r="P49" s="7"/>
      <c r="Q49" s="7"/>
      <c r="R49" s="7"/>
      <c r="S49" s="7"/>
      <c r="T49" s="7"/>
      <c r="U49" s="7"/>
      <c r="V49" s="7"/>
      <c r="W49" s="7"/>
      <c r="X49" s="7"/>
      <c r="Y49" s="7"/>
    </row>
    <row r="50" spans="1:25" ht="47.25" customHeight="1" x14ac:dyDescent="0.2">
      <c r="A50" s="937" t="s">
        <v>361</v>
      </c>
      <c r="B50" s="938"/>
      <c r="C50" s="228">
        <v>3</v>
      </c>
      <c r="D50" s="224"/>
      <c r="E50" s="951"/>
      <c r="F50" s="7"/>
      <c r="N50" s="7"/>
      <c r="O50" s="7"/>
      <c r="P50" s="7"/>
      <c r="Q50" s="7"/>
      <c r="R50" s="7"/>
      <c r="S50" s="7"/>
      <c r="T50" s="7"/>
      <c r="U50" s="7"/>
      <c r="V50" s="7"/>
      <c r="W50" s="7"/>
      <c r="X50" s="7"/>
      <c r="Y50" s="7"/>
    </row>
    <row r="51" spans="1:25" ht="21.75" customHeight="1" x14ac:dyDescent="0.2">
      <c r="A51" s="937" t="s">
        <v>374</v>
      </c>
      <c r="B51" s="939"/>
      <c r="C51" s="938"/>
      <c r="D51" s="167">
        <f>(D47+D48+D49)/C50</f>
        <v>4050</v>
      </c>
      <c r="E51" s="951"/>
      <c r="F51" s="7"/>
      <c r="N51" s="7"/>
      <c r="O51" s="7"/>
      <c r="P51" s="7"/>
      <c r="Q51" s="7"/>
      <c r="R51" s="7"/>
      <c r="S51" s="7"/>
      <c r="T51" s="7"/>
      <c r="U51" s="7"/>
      <c r="V51" s="7"/>
      <c r="W51" s="7"/>
      <c r="X51" s="7"/>
      <c r="Y51" s="7"/>
    </row>
    <row r="52" spans="1:25" ht="16.5" customHeight="1" x14ac:dyDescent="0.2">
      <c r="A52" s="972"/>
      <c r="B52" s="973"/>
      <c r="C52" s="973"/>
      <c r="D52" s="974"/>
      <c r="E52" s="951"/>
      <c r="F52" s="7"/>
      <c r="N52" s="7"/>
      <c r="O52" s="7"/>
      <c r="P52" s="7"/>
      <c r="Q52" s="7"/>
      <c r="R52" s="7"/>
      <c r="S52" s="7"/>
      <c r="T52" s="7"/>
      <c r="U52" s="7"/>
      <c r="V52" s="7"/>
      <c r="W52" s="7"/>
      <c r="X52" s="7"/>
      <c r="Y52" s="7"/>
    </row>
    <row r="53" spans="1:25" ht="22.5" customHeight="1" x14ac:dyDescent="0.2">
      <c r="A53" s="930" t="s">
        <v>362</v>
      </c>
      <c r="B53" s="931"/>
      <c r="C53" s="287" t="s">
        <v>73</v>
      </c>
      <c r="D53" s="168">
        <f>IF(C53="A",'Amortizaciones y monotributo'!F39,IF(C53="B",'Amortizaciones y monotributo'!F40,IF(C53="C",'Amortizaciones y monotributo'!F41,IF(C53="D",'Amortizaciones y monotributo'!F42,IF(C53="E",'Amortizaciones y monotributo'!F43,IF(C53="F",'Amortizaciones y monotributo'!F44,IF(C53="G",'Amortizaciones y monotributo'!F45,IF(C53="H",'Amortizaciones y monotributo'!F46,0))))))))</f>
        <v>4195.95</v>
      </c>
      <c r="E53" s="951"/>
      <c r="F53" s="7"/>
      <c r="N53" s="7"/>
      <c r="O53" s="7"/>
      <c r="P53" s="7"/>
      <c r="Q53" s="7"/>
      <c r="R53" s="7"/>
      <c r="S53" s="7"/>
      <c r="T53" s="7"/>
      <c r="U53" s="7"/>
      <c r="V53" s="7"/>
      <c r="W53" s="7"/>
      <c r="X53" s="7"/>
      <c r="Y53" s="7"/>
    </row>
    <row r="54" spans="1:25" ht="51" customHeight="1" x14ac:dyDescent="0.2">
      <c r="A54" s="924" t="s">
        <v>363</v>
      </c>
      <c r="B54" s="923" t="s">
        <v>501</v>
      </c>
      <c r="C54" s="923"/>
      <c r="D54" s="946">
        <v>0</v>
      </c>
      <c r="E54" s="951"/>
      <c r="F54" s="7"/>
      <c r="N54" s="7"/>
      <c r="O54" s="7"/>
      <c r="P54" s="7"/>
      <c r="Q54" s="7"/>
      <c r="R54" s="7"/>
      <c r="S54" s="7"/>
      <c r="T54" s="7"/>
      <c r="U54" s="7"/>
      <c r="V54" s="7"/>
      <c r="W54" s="7"/>
      <c r="X54" s="7"/>
      <c r="Y54" s="7"/>
    </row>
    <row r="55" spans="1:25" ht="61.5" customHeight="1" x14ac:dyDescent="0.2">
      <c r="A55" s="924"/>
      <c r="B55" s="923" t="s">
        <v>500</v>
      </c>
      <c r="C55" s="923"/>
      <c r="D55" s="946"/>
      <c r="E55" s="951"/>
      <c r="F55" s="7"/>
      <c r="N55" s="7"/>
      <c r="O55" s="7"/>
      <c r="P55" s="7"/>
      <c r="Q55" s="7"/>
      <c r="R55" s="7"/>
      <c r="S55" s="7"/>
      <c r="T55" s="7"/>
      <c r="U55" s="7"/>
      <c r="V55" s="7"/>
      <c r="W55" s="7"/>
      <c r="X55" s="7"/>
      <c r="Y55" s="7"/>
    </row>
    <row r="56" spans="1:25" ht="17.25" customHeight="1" x14ac:dyDescent="0.2">
      <c r="A56" s="975"/>
      <c r="B56" s="976"/>
      <c r="C56" s="976"/>
      <c r="D56" s="977"/>
      <c r="E56" s="951"/>
      <c r="F56" s="7"/>
      <c r="N56" s="7"/>
      <c r="O56" s="7"/>
      <c r="P56" s="7"/>
      <c r="Q56" s="7"/>
      <c r="R56" s="7"/>
      <c r="S56" s="7"/>
      <c r="T56" s="7"/>
      <c r="U56" s="7"/>
      <c r="V56" s="7"/>
      <c r="W56" s="7"/>
      <c r="X56" s="7"/>
      <c r="Y56" s="7"/>
    </row>
    <row r="57" spans="1:25" ht="36" customHeight="1" x14ac:dyDescent="0.2">
      <c r="A57" s="947" t="s">
        <v>364</v>
      </c>
      <c r="B57" s="948"/>
      <c r="C57" s="948"/>
      <c r="D57" s="168">
        <f>'Amortizaciones y monotributo'!G25</f>
        <v>5358.875</v>
      </c>
      <c r="E57" s="951"/>
      <c r="F57" s="7"/>
      <c r="N57" s="7"/>
      <c r="O57" s="7"/>
      <c r="P57" s="7"/>
      <c r="Q57" s="7"/>
      <c r="R57" s="7"/>
      <c r="S57" s="7"/>
      <c r="T57" s="7"/>
      <c r="U57" s="7"/>
      <c r="V57" s="7"/>
      <c r="W57" s="7"/>
      <c r="X57" s="7"/>
      <c r="Y57" s="7"/>
    </row>
    <row r="58" spans="1:25" ht="21" customHeight="1" x14ac:dyDescent="0.2">
      <c r="A58" s="930" t="s">
        <v>365</v>
      </c>
      <c r="B58" s="931"/>
      <c r="C58" s="931"/>
      <c r="D58" s="168">
        <f>'Amortizaciones y monotributo'!D35</f>
        <v>50000</v>
      </c>
      <c r="E58" s="951"/>
      <c r="F58" s="7"/>
      <c r="N58" s="7"/>
      <c r="O58" s="7"/>
      <c r="P58" s="7"/>
      <c r="Q58" s="7"/>
      <c r="R58" s="7"/>
      <c r="S58" s="7"/>
      <c r="T58" s="7"/>
      <c r="U58" s="7"/>
      <c r="V58" s="7"/>
      <c r="W58" s="7"/>
      <c r="X58" s="7"/>
      <c r="Y58" s="7"/>
    </row>
    <row r="59" spans="1:25" ht="33.75" customHeight="1" x14ac:dyDescent="0.2">
      <c r="A59" s="937" t="s">
        <v>366</v>
      </c>
      <c r="B59" s="939" t="s">
        <v>170</v>
      </c>
      <c r="C59" s="938" t="s">
        <v>170</v>
      </c>
      <c r="D59" s="291">
        <v>1200</v>
      </c>
      <c r="E59" s="951"/>
      <c r="F59" s="7"/>
      <c r="N59" s="7"/>
      <c r="O59" s="7"/>
      <c r="P59" s="7"/>
      <c r="Q59" s="7"/>
      <c r="R59" s="7"/>
      <c r="S59" s="7"/>
      <c r="T59" s="7"/>
      <c r="U59" s="7"/>
      <c r="V59" s="7"/>
      <c r="W59" s="7"/>
      <c r="X59" s="7"/>
      <c r="Y59" s="7"/>
    </row>
    <row r="60" spans="1:25" ht="33.75" customHeight="1" x14ac:dyDescent="0.2">
      <c r="A60" s="937" t="s">
        <v>367</v>
      </c>
      <c r="B60" s="939" t="s">
        <v>177</v>
      </c>
      <c r="C60" s="938" t="s">
        <v>177</v>
      </c>
      <c r="D60" s="291">
        <v>1800</v>
      </c>
      <c r="E60" s="951"/>
      <c r="F60" s="7"/>
      <c r="N60" s="7"/>
      <c r="O60" s="7"/>
      <c r="P60" s="7"/>
      <c r="Q60" s="7"/>
      <c r="R60" s="7"/>
      <c r="S60" s="7"/>
      <c r="T60" s="7"/>
      <c r="U60" s="7"/>
      <c r="V60" s="7"/>
      <c r="W60" s="7"/>
      <c r="X60" s="7"/>
      <c r="Y60" s="7"/>
    </row>
    <row r="61" spans="1:25" ht="21" customHeight="1" x14ac:dyDescent="0.2">
      <c r="A61" s="937" t="s">
        <v>368</v>
      </c>
      <c r="B61" s="939" t="s">
        <v>173</v>
      </c>
      <c r="C61" s="938" t="s">
        <v>173</v>
      </c>
      <c r="D61" s="291">
        <v>500</v>
      </c>
      <c r="E61" s="951"/>
      <c r="F61" s="7"/>
      <c r="N61" s="7"/>
      <c r="O61" s="7"/>
      <c r="P61" s="7"/>
      <c r="Q61" s="7"/>
      <c r="R61" s="7"/>
      <c r="S61" s="7"/>
      <c r="T61" s="7"/>
      <c r="U61" s="7"/>
      <c r="V61" s="7"/>
      <c r="W61" s="7"/>
      <c r="X61" s="7"/>
      <c r="Y61" s="7"/>
    </row>
    <row r="62" spans="1:25" ht="16.5" customHeight="1" x14ac:dyDescent="0.2">
      <c r="A62" s="937" t="s">
        <v>418</v>
      </c>
      <c r="B62" s="939"/>
      <c r="C62" s="938"/>
      <c r="D62" s="291">
        <v>800</v>
      </c>
      <c r="E62" s="951"/>
      <c r="F62" s="7"/>
      <c r="N62" s="7"/>
      <c r="O62" s="7"/>
      <c r="P62" s="7"/>
      <c r="Q62" s="7"/>
      <c r="R62" s="7"/>
      <c r="S62" s="7"/>
      <c r="T62" s="7"/>
      <c r="U62" s="7"/>
      <c r="V62" s="7"/>
      <c r="W62" s="7"/>
      <c r="X62" s="7"/>
      <c r="Y62" s="7"/>
    </row>
    <row r="63" spans="1:25" ht="16.5" customHeight="1" x14ac:dyDescent="0.2">
      <c r="A63" s="940"/>
      <c r="B63" s="941"/>
      <c r="C63" s="941"/>
      <c r="D63" s="942"/>
      <c r="E63" s="951"/>
      <c r="F63" s="7"/>
      <c r="N63" s="7"/>
      <c r="O63" s="7"/>
      <c r="P63" s="7"/>
      <c r="Q63" s="7"/>
      <c r="R63" s="7"/>
      <c r="S63" s="7"/>
      <c r="T63" s="7"/>
      <c r="U63" s="7"/>
      <c r="V63" s="7"/>
      <c r="W63" s="7"/>
      <c r="X63" s="7"/>
      <c r="Y63" s="7"/>
    </row>
    <row r="64" spans="1:25" ht="31.5" customHeight="1" x14ac:dyDescent="0.2">
      <c r="A64" s="937" t="s">
        <v>369</v>
      </c>
      <c r="B64" s="939"/>
      <c r="C64" s="938"/>
      <c r="D64" s="291">
        <v>6500</v>
      </c>
      <c r="E64" s="951"/>
      <c r="F64" s="7"/>
      <c r="N64" s="7"/>
      <c r="O64" s="7"/>
      <c r="P64" s="7"/>
      <c r="Q64" s="7"/>
      <c r="R64" s="7"/>
      <c r="S64" s="7"/>
      <c r="T64" s="7"/>
      <c r="U64" s="7"/>
      <c r="V64" s="7"/>
      <c r="W64" s="7"/>
      <c r="X64" s="7"/>
      <c r="Y64" s="7"/>
    </row>
    <row r="65" spans="1:25" ht="30.75" customHeight="1" x14ac:dyDescent="0.2">
      <c r="A65" s="937" t="s">
        <v>370</v>
      </c>
      <c r="B65" s="939"/>
      <c r="C65" s="938"/>
      <c r="D65" s="291">
        <v>5200</v>
      </c>
      <c r="E65" s="951"/>
      <c r="F65" s="7"/>
      <c r="N65" s="7"/>
      <c r="O65" s="7"/>
      <c r="P65" s="7"/>
      <c r="Q65" s="7"/>
      <c r="R65" s="7"/>
      <c r="S65" s="7"/>
      <c r="T65" s="7"/>
      <c r="U65" s="7"/>
      <c r="V65" s="7"/>
      <c r="W65" s="7"/>
      <c r="X65" s="7"/>
      <c r="Y65" s="7"/>
    </row>
    <row r="66" spans="1:25" ht="30.75" customHeight="1" x14ac:dyDescent="0.2">
      <c r="A66" s="937" t="s">
        <v>371</v>
      </c>
      <c r="B66" s="939"/>
      <c r="C66" s="317">
        <f>5*12</f>
        <v>60</v>
      </c>
      <c r="D66" s="318"/>
      <c r="E66" s="951"/>
      <c r="F66" s="7"/>
      <c r="N66" s="7"/>
      <c r="O66" s="7"/>
      <c r="P66" s="7"/>
      <c r="Q66" s="7"/>
      <c r="R66" s="7"/>
      <c r="S66" s="7"/>
      <c r="T66" s="7"/>
      <c r="U66" s="7"/>
      <c r="V66" s="7"/>
      <c r="W66" s="7"/>
      <c r="X66" s="7"/>
      <c r="Y66" s="7"/>
    </row>
    <row r="67" spans="1:25" ht="17.25" customHeight="1" x14ac:dyDescent="0.2">
      <c r="A67" s="937" t="s">
        <v>372</v>
      </c>
      <c r="B67" s="939"/>
      <c r="C67" s="939"/>
      <c r="D67" s="291">
        <f>'Referencia de datos'!J112</f>
        <v>50000</v>
      </c>
      <c r="E67" s="951"/>
      <c r="F67" s="7"/>
      <c r="N67" s="7"/>
      <c r="O67" s="7"/>
      <c r="P67" s="7"/>
      <c r="Q67" s="7"/>
      <c r="R67" s="7"/>
      <c r="S67" s="7"/>
      <c r="T67" s="7"/>
      <c r="U67" s="7"/>
      <c r="V67" s="7"/>
      <c r="W67" s="7"/>
      <c r="X67" s="7"/>
      <c r="Y67" s="7"/>
    </row>
    <row r="68" spans="1:25" ht="15" customHeight="1" x14ac:dyDescent="0.2">
      <c r="A68" s="940"/>
      <c r="B68" s="941"/>
      <c r="C68" s="941"/>
      <c r="D68" s="942"/>
      <c r="E68" s="951"/>
      <c r="F68" s="7"/>
      <c r="N68" s="7"/>
      <c r="O68" s="7"/>
      <c r="P68" s="7"/>
      <c r="Q68" s="7"/>
      <c r="R68" s="7"/>
      <c r="S68" s="7"/>
      <c r="T68" s="7"/>
      <c r="U68" s="7"/>
      <c r="V68" s="7"/>
      <c r="W68" s="7"/>
      <c r="X68" s="7"/>
      <c r="Y68" s="7"/>
    </row>
    <row r="69" spans="1:25" ht="14.25" customHeight="1" x14ac:dyDescent="0.2">
      <c r="A69" s="1167" t="s">
        <v>166</v>
      </c>
      <c r="B69" s="1168"/>
      <c r="C69" s="1168"/>
      <c r="D69" s="292"/>
      <c r="E69" s="951"/>
      <c r="F69" s="7"/>
      <c r="N69" s="7"/>
      <c r="O69" s="7"/>
      <c r="P69" s="7"/>
      <c r="Q69" s="7"/>
      <c r="R69" s="7"/>
      <c r="S69" s="7"/>
      <c r="T69" s="7"/>
      <c r="U69" s="7"/>
      <c r="V69" s="7"/>
      <c r="W69" s="7"/>
      <c r="X69" s="7"/>
      <c r="Y69" s="7"/>
    </row>
    <row r="70" spans="1:25" ht="14.25" customHeight="1" x14ac:dyDescent="0.2">
      <c r="A70" s="1167" t="s">
        <v>166</v>
      </c>
      <c r="B70" s="1168"/>
      <c r="C70" s="1168"/>
      <c r="D70" s="292"/>
      <c r="E70" s="951"/>
      <c r="F70" s="7"/>
      <c r="M70" s="7"/>
      <c r="N70" s="7"/>
      <c r="O70" s="7"/>
      <c r="P70" s="7"/>
      <c r="Q70" s="7"/>
      <c r="R70" s="7"/>
      <c r="S70" s="7"/>
      <c r="T70" s="7"/>
      <c r="U70" s="7"/>
      <c r="V70" s="7"/>
      <c r="W70" s="7"/>
      <c r="X70" s="7"/>
      <c r="Y70" s="7"/>
    </row>
    <row r="71" spans="1:25" ht="20.25" customHeight="1" x14ac:dyDescent="0.2">
      <c r="A71" s="943"/>
      <c r="B71" s="944"/>
      <c r="C71" s="944"/>
      <c r="D71" s="945"/>
      <c r="E71" s="951"/>
      <c r="F71" s="7"/>
      <c r="M71" s="7"/>
      <c r="N71" s="7"/>
      <c r="O71" s="7"/>
      <c r="P71" s="7"/>
      <c r="Q71" s="7"/>
      <c r="R71" s="7"/>
      <c r="S71" s="7"/>
      <c r="T71" s="7"/>
      <c r="U71" s="7"/>
      <c r="V71" s="7"/>
      <c r="W71" s="7"/>
      <c r="X71" s="7"/>
      <c r="Y71" s="7"/>
    </row>
    <row r="72" spans="1:25" ht="37.5" customHeight="1" x14ac:dyDescent="0.2">
      <c r="A72" s="1043" t="s">
        <v>373</v>
      </c>
      <c r="B72" s="1044"/>
      <c r="C72" s="1044"/>
      <c r="D72" s="166">
        <f>+D51+D53-D54+D57+D58+D59+D60+D61+D62+D64/C66+D65/C66+D67+D69+D70</f>
        <v>118099.825</v>
      </c>
      <c r="E72" s="951"/>
      <c r="F72" s="7"/>
      <c r="M72" s="7"/>
      <c r="N72" s="7"/>
      <c r="O72" s="7"/>
      <c r="P72" s="7"/>
      <c r="Q72" s="7"/>
      <c r="R72" s="7"/>
      <c r="S72" s="7"/>
      <c r="T72" s="7"/>
      <c r="U72" s="7"/>
      <c r="V72" s="7"/>
      <c r="W72" s="7"/>
      <c r="X72" s="7"/>
      <c r="Y72" s="7"/>
    </row>
    <row r="73" spans="1:25" ht="30" customHeight="1" x14ac:dyDescent="0.2">
      <c r="A73" s="943"/>
      <c r="B73" s="944"/>
      <c r="C73" s="944"/>
      <c r="D73" s="945"/>
      <c r="E73" s="951"/>
      <c r="F73" s="7"/>
      <c r="R73" s="7"/>
      <c r="S73" s="7"/>
      <c r="T73" s="7"/>
      <c r="U73" s="7"/>
      <c r="V73" s="7"/>
      <c r="W73" s="7"/>
      <c r="X73" s="7"/>
      <c r="Y73" s="7"/>
    </row>
    <row r="74" spans="1:25" ht="16.5" customHeight="1" x14ac:dyDescent="0.2">
      <c r="A74" s="978" t="s">
        <v>338</v>
      </c>
      <c r="B74" s="979"/>
      <c r="C74" s="979"/>
      <c r="D74" s="205">
        <v>2</v>
      </c>
      <c r="E74" s="951"/>
      <c r="F74" s="7"/>
      <c r="R74" s="7"/>
      <c r="S74" s="7"/>
      <c r="T74" s="7"/>
      <c r="U74" s="7"/>
      <c r="V74" s="7"/>
      <c r="W74" s="7"/>
      <c r="X74" s="7"/>
      <c r="Y74" s="7"/>
    </row>
    <row r="75" spans="1:25" ht="12.75" customHeight="1" x14ac:dyDescent="0.2">
      <c r="A75" s="943"/>
      <c r="B75" s="944"/>
      <c r="C75" s="944"/>
      <c r="D75" s="945"/>
      <c r="E75" s="951"/>
      <c r="F75" s="7"/>
      <c r="R75" s="7"/>
      <c r="S75" s="7"/>
      <c r="T75" s="7"/>
      <c r="U75" s="7"/>
      <c r="V75" s="7"/>
      <c r="W75" s="7"/>
      <c r="X75" s="7"/>
      <c r="Y75" s="7"/>
    </row>
    <row r="76" spans="1:25" ht="16.5" customHeight="1" x14ac:dyDescent="0.2">
      <c r="A76" s="978" t="s">
        <v>379</v>
      </c>
      <c r="B76" s="979"/>
      <c r="C76" s="979"/>
      <c r="D76" s="169">
        <f>D72/D74</f>
        <v>59049.912499999999</v>
      </c>
      <c r="E76" s="951"/>
      <c r="F76" s="7"/>
      <c r="R76" s="7"/>
      <c r="S76" s="7"/>
      <c r="T76" s="7"/>
      <c r="U76" s="7"/>
      <c r="V76" s="7"/>
      <c r="W76" s="7"/>
      <c r="X76" s="7"/>
      <c r="Y76" s="7"/>
    </row>
    <row r="77" spans="1:25" ht="14.25" x14ac:dyDescent="0.2">
      <c r="A77" s="943"/>
      <c r="B77" s="944"/>
      <c r="C77" s="944"/>
      <c r="D77" s="945"/>
      <c r="E77" s="951"/>
      <c r="F77" s="7"/>
      <c r="R77" s="7"/>
      <c r="S77" s="7"/>
      <c r="T77" s="7"/>
      <c r="U77" s="7"/>
      <c r="V77" s="7"/>
      <c r="W77" s="7"/>
      <c r="X77" s="7"/>
      <c r="Y77" s="7"/>
    </row>
    <row r="78" spans="1:25" ht="17.25" customHeight="1" x14ac:dyDescent="0.2">
      <c r="A78" s="978" t="s">
        <v>461</v>
      </c>
      <c r="B78" s="979"/>
      <c r="C78" s="979"/>
      <c r="D78" s="282">
        <f>'Referencia de datos'!D26</f>
        <v>1162</v>
      </c>
      <c r="E78" s="951"/>
      <c r="F78" s="7"/>
      <c r="R78" s="7"/>
      <c r="S78" s="7"/>
      <c r="T78" s="7"/>
      <c r="U78" s="7"/>
      <c r="V78" s="7"/>
      <c r="W78" s="7"/>
      <c r="X78" s="7"/>
      <c r="Y78" s="7"/>
    </row>
    <row r="79" spans="1:25" ht="14.25" x14ac:dyDescent="0.2">
      <c r="A79" s="943"/>
      <c r="B79" s="944"/>
      <c r="C79" s="944"/>
      <c r="D79" s="945"/>
      <c r="E79" s="951"/>
      <c r="F79" s="7"/>
      <c r="R79" s="7"/>
      <c r="S79" s="7"/>
      <c r="T79" s="7"/>
      <c r="U79" s="7"/>
      <c r="V79" s="7"/>
      <c r="W79" s="7"/>
      <c r="X79" s="7"/>
      <c r="Y79" s="7"/>
    </row>
    <row r="80" spans="1:25" ht="19.5" customHeight="1" x14ac:dyDescent="0.2">
      <c r="A80" s="1034" t="s">
        <v>478</v>
      </c>
      <c r="B80" s="1035"/>
      <c r="C80" s="1035"/>
      <c r="D80" s="205">
        <f>D9</f>
        <v>144</v>
      </c>
      <c r="E80" s="951"/>
      <c r="F80" s="7"/>
      <c r="R80" s="7"/>
      <c r="S80" s="7"/>
      <c r="T80" s="7"/>
      <c r="U80" s="7"/>
      <c r="V80" s="7"/>
      <c r="W80" s="7"/>
      <c r="X80" s="7"/>
      <c r="Y80" s="7"/>
    </row>
    <row r="81" spans="1:25" ht="14.25" x14ac:dyDescent="0.2">
      <c r="A81" s="927"/>
      <c r="B81" s="928"/>
      <c r="C81" s="928"/>
      <c r="D81" s="929"/>
      <c r="E81" s="951"/>
      <c r="F81" s="7"/>
      <c r="R81" s="7"/>
      <c r="S81" s="7"/>
      <c r="T81" s="7"/>
      <c r="U81" s="7"/>
      <c r="V81" s="7"/>
      <c r="W81" s="7"/>
      <c r="X81" s="7"/>
      <c r="Y81" s="7"/>
    </row>
    <row r="82" spans="1:25" ht="15.75" customHeight="1" x14ac:dyDescent="0.2">
      <c r="A82" s="978" t="s">
        <v>479</v>
      </c>
      <c r="B82" s="979"/>
      <c r="C82" s="979"/>
      <c r="D82" s="169">
        <f>D84*D80</f>
        <v>7317.717211703959</v>
      </c>
      <c r="E82" s="951"/>
      <c r="F82" s="7"/>
      <c r="R82" s="7"/>
      <c r="S82" s="7"/>
      <c r="T82" s="7"/>
      <c r="U82" s="7"/>
      <c r="V82" s="7"/>
      <c r="W82" s="7"/>
      <c r="X82" s="7"/>
      <c r="Y82" s="7"/>
    </row>
    <row r="83" spans="1:25" ht="14.25" x14ac:dyDescent="0.2">
      <c r="A83" s="924"/>
      <c r="B83" s="925"/>
      <c r="C83" s="925"/>
      <c r="D83" s="926"/>
      <c r="E83" s="951"/>
      <c r="F83" s="7"/>
      <c r="R83" s="7"/>
      <c r="S83" s="7"/>
      <c r="T83" s="7"/>
      <c r="U83" s="7"/>
      <c r="V83" s="7"/>
      <c r="W83" s="7"/>
      <c r="X83" s="7"/>
      <c r="Y83" s="7"/>
    </row>
    <row r="84" spans="1:25" ht="25.5" customHeight="1" thickBot="1" x14ac:dyDescent="0.25">
      <c r="A84" s="1165" t="s">
        <v>464</v>
      </c>
      <c r="B84" s="1166"/>
      <c r="C84" s="1166"/>
      <c r="D84" s="229">
        <f>D76/D78</f>
        <v>50.817480636833047</v>
      </c>
      <c r="E84" s="951"/>
      <c r="F84" s="7"/>
      <c r="R84" s="7"/>
      <c r="S84" s="7"/>
      <c r="T84" s="7"/>
      <c r="U84" s="7"/>
      <c r="V84" s="7"/>
      <c r="W84" s="7"/>
      <c r="X84" s="7"/>
      <c r="Y84" s="7"/>
    </row>
    <row r="85" spans="1:25" s="7" customFormat="1" ht="40.5" customHeight="1" thickBot="1" x14ac:dyDescent="0.25">
      <c r="A85" s="1156"/>
      <c r="B85" s="1157"/>
      <c r="C85" s="1157"/>
      <c r="D85" s="1157"/>
      <c r="E85" s="951"/>
    </row>
    <row r="86" spans="1:25" ht="30.75" customHeight="1" thickBot="1" x14ac:dyDescent="0.25">
      <c r="A86" s="1017" t="s">
        <v>339</v>
      </c>
      <c r="B86" s="1018"/>
      <c r="C86" s="1019"/>
      <c r="D86" s="181">
        <f>D22+D44+D84</f>
        <v>129.65472547810288</v>
      </c>
      <c r="E86" s="951"/>
      <c r="F86" s="7"/>
      <c r="R86" s="7"/>
      <c r="S86" s="7"/>
      <c r="T86" s="7"/>
      <c r="U86" s="7"/>
      <c r="V86" s="7"/>
      <c r="W86" s="7"/>
      <c r="X86" s="7"/>
      <c r="Y86" s="7"/>
    </row>
    <row r="87" spans="1:25" s="7" customFormat="1" ht="54.75" customHeight="1" thickBot="1" x14ac:dyDescent="0.25">
      <c r="A87" s="170"/>
      <c r="B87" s="171"/>
      <c r="C87" s="172"/>
      <c r="D87" s="171"/>
      <c r="E87" s="951"/>
      <c r="F87" s="12"/>
    </row>
    <row r="88" spans="1:25" s="7" customFormat="1" ht="33" customHeight="1" x14ac:dyDescent="0.2">
      <c r="A88" s="1061" t="s">
        <v>424</v>
      </c>
      <c r="B88" s="1062"/>
      <c r="C88" s="1062"/>
      <c r="D88" s="1063"/>
      <c r="E88" s="951"/>
      <c r="F88" s="12"/>
    </row>
    <row r="89" spans="1:25" s="7" customFormat="1" ht="21" customHeight="1" x14ac:dyDescent="0.2">
      <c r="A89" s="1043" t="s">
        <v>341</v>
      </c>
      <c r="B89" s="1044"/>
      <c r="C89" s="1044"/>
      <c r="D89" s="230">
        <f>C90+C90*C91</f>
        <v>52</v>
      </c>
      <c r="E89" s="951"/>
      <c r="F89" s="12"/>
    </row>
    <row r="90" spans="1:25" s="7" customFormat="1" ht="26.25" customHeight="1" x14ac:dyDescent="0.2">
      <c r="A90" s="930" t="s">
        <v>400</v>
      </c>
      <c r="B90" s="931"/>
      <c r="C90" s="1338">
        <f>'Referencia de datos'!F117</f>
        <v>49</v>
      </c>
      <c r="D90" s="1160"/>
      <c r="E90" s="951"/>
      <c r="F90" s="12"/>
    </row>
    <row r="91" spans="1:25" s="7" customFormat="1" ht="46.5" customHeight="1" x14ac:dyDescent="0.2">
      <c r="A91" s="1057" t="s">
        <v>401</v>
      </c>
      <c r="B91" s="1058"/>
      <c r="C91" s="330">
        <f>'Referencia de datos'!F118</f>
        <v>6.1224489795918366E-2</v>
      </c>
      <c r="D91" s="1160"/>
      <c r="E91" s="951"/>
      <c r="F91" s="12"/>
    </row>
    <row r="92" spans="1:25" s="7" customFormat="1" ht="15.75" customHeight="1" x14ac:dyDescent="0.2">
      <c r="A92" s="1067"/>
      <c r="B92" s="1068"/>
      <c r="C92" s="1068"/>
      <c r="D92" s="1069"/>
      <c r="E92" s="951"/>
      <c r="F92" s="12"/>
    </row>
    <row r="93" spans="1:25" s="7" customFormat="1" ht="21" customHeight="1" x14ac:dyDescent="0.2">
      <c r="A93" s="1070" t="s">
        <v>340</v>
      </c>
      <c r="B93" s="1071"/>
      <c r="C93" s="1072"/>
      <c r="D93" s="329">
        <f>C95/C94</f>
        <v>13.75</v>
      </c>
      <c r="E93" s="951"/>
      <c r="F93" s="12"/>
    </row>
    <row r="94" spans="1:25" s="7" customFormat="1" ht="15.75" customHeight="1" x14ac:dyDescent="0.2">
      <c r="A94" s="1057" t="s">
        <v>402</v>
      </c>
      <c r="B94" s="1058"/>
      <c r="C94" s="162">
        <v>8</v>
      </c>
      <c r="D94" s="471"/>
      <c r="E94" s="951"/>
      <c r="F94" s="12"/>
    </row>
    <row r="95" spans="1:25" s="7" customFormat="1" ht="15.75" customHeight="1" x14ac:dyDescent="0.2">
      <c r="A95" s="930" t="s">
        <v>403</v>
      </c>
      <c r="B95" s="931"/>
      <c r="C95" s="294">
        <f>'Referencia de datos'!F125</f>
        <v>110</v>
      </c>
      <c r="D95" s="471"/>
      <c r="E95" s="951"/>
      <c r="F95" s="12"/>
    </row>
    <row r="96" spans="1:25" s="7" customFormat="1" ht="15.75" customHeight="1" thickBot="1" x14ac:dyDescent="0.25">
      <c r="A96" s="1064"/>
      <c r="B96" s="1065"/>
      <c r="C96" s="1065"/>
      <c r="D96" s="1066"/>
      <c r="E96" s="951"/>
      <c r="F96" s="12"/>
    </row>
    <row r="97" spans="1:25" s="7" customFormat="1" ht="25.5" customHeight="1" thickBot="1" x14ac:dyDescent="0.25">
      <c r="A97" s="1158" t="s">
        <v>425</v>
      </c>
      <c r="B97" s="1159"/>
      <c r="C97" s="1159"/>
      <c r="D97" s="477">
        <f>D89+D93</f>
        <v>65.75</v>
      </c>
      <c r="E97" s="951"/>
      <c r="F97" s="12"/>
    </row>
    <row r="98" spans="1:25" s="7" customFormat="1" ht="40.5" customHeight="1" thickBot="1" x14ac:dyDescent="0.25">
      <c r="A98" s="1169"/>
      <c r="B98" s="1170"/>
      <c r="C98" s="1170"/>
      <c r="D98" s="1170"/>
      <c r="E98" s="951"/>
      <c r="F98" s="12"/>
    </row>
    <row r="99" spans="1:25" s="7" customFormat="1" ht="40.5" customHeight="1" thickBot="1" x14ac:dyDescent="0.25">
      <c r="A99" s="1162" t="s">
        <v>426</v>
      </c>
      <c r="B99" s="1163"/>
      <c r="C99" s="1164"/>
      <c r="D99" s="477">
        <f>D86+D97</f>
        <v>195.40472547810288</v>
      </c>
      <c r="E99" s="951"/>
      <c r="F99" s="12"/>
    </row>
    <row r="100" spans="1:25" s="7" customFormat="1" ht="45.75" customHeight="1" thickBot="1" x14ac:dyDescent="0.25">
      <c r="A100" s="325"/>
      <c r="B100" s="326"/>
      <c r="C100" s="328"/>
      <c r="D100" s="327"/>
      <c r="E100" s="951"/>
      <c r="F100" s="12"/>
    </row>
    <row r="101" spans="1:25" ht="33" customHeight="1" thickBot="1" x14ac:dyDescent="0.25">
      <c r="A101" s="1017" t="s">
        <v>103</v>
      </c>
      <c r="B101" s="1018"/>
      <c r="C101" s="1019"/>
      <c r="D101" s="531" t="s">
        <v>101</v>
      </c>
      <c r="E101" s="951"/>
      <c r="F101" s="12"/>
      <c r="R101" s="7"/>
      <c r="S101" s="7"/>
      <c r="T101" s="7"/>
      <c r="U101" s="7"/>
      <c r="V101" s="7"/>
      <c r="W101" s="7"/>
      <c r="X101" s="7"/>
      <c r="Y101" s="7"/>
    </row>
    <row r="102" spans="1:25" ht="18" customHeight="1" x14ac:dyDescent="0.2">
      <c r="A102" s="983"/>
      <c r="B102" s="983"/>
      <c r="C102" s="983"/>
      <c r="D102" s="983"/>
      <c r="E102" s="951"/>
      <c r="F102" s="12"/>
      <c r="R102" s="7"/>
      <c r="S102" s="7"/>
      <c r="T102" s="7"/>
      <c r="U102" s="7"/>
      <c r="V102" s="7"/>
      <c r="W102" s="7"/>
      <c r="X102" s="7"/>
      <c r="Y102" s="7"/>
    </row>
    <row r="103" spans="1:25" s="7" customFormat="1" ht="40.5" customHeight="1" x14ac:dyDescent="0.2">
      <c r="A103" s="1073" t="s">
        <v>507</v>
      </c>
      <c r="B103" s="1074"/>
      <c r="C103" s="1074"/>
      <c r="D103" s="230">
        <f>C105*C106*C107*C104</f>
        <v>5635.84</v>
      </c>
      <c r="E103" s="951"/>
      <c r="F103" s="12"/>
    </row>
    <row r="104" spans="1:25" s="7" customFormat="1" ht="14.25" customHeight="1" x14ac:dyDescent="0.2">
      <c r="A104" s="930" t="s">
        <v>404</v>
      </c>
      <c r="B104" s="931"/>
      <c r="C104" s="287">
        <v>103.6</v>
      </c>
      <c r="D104" s="528"/>
      <c r="E104" s="951"/>
      <c r="F104" s="12"/>
    </row>
    <row r="105" spans="1:25" s="7" customFormat="1" ht="14.25" customHeight="1" x14ac:dyDescent="0.2">
      <c r="A105" s="930" t="s">
        <v>405</v>
      </c>
      <c r="B105" s="931"/>
      <c r="C105" s="293">
        <f>'Referencia de datos'!C137</f>
        <v>10</v>
      </c>
      <c r="D105" s="528"/>
      <c r="E105" s="951"/>
      <c r="F105" s="12"/>
    </row>
    <row r="106" spans="1:25" s="7" customFormat="1" ht="18" customHeight="1" x14ac:dyDescent="0.2">
      <c r="A106" s="930" t="s">
        <v>406</v>
      </c>
      <c r="B106" s="931"/>
      <c r="C106" s="162">
        <v>80</v>
      </c>
      <c r="D106" s="528"/>
      <c r="E106" s="951"/>
      <c r="F106" s="12"/>
    </row>
    <row r="107" spans="1:25" s="7" customFormat="1" ht="15.75" customHeight="1" x14ac:dyDescent="0.2">
      <c r="A107" s="930" t="s">
        <v>407</v>
      </c>
      <c r="B107" s="931"/>
      <c r="C107" s="225">
        <f>'Referencia de datos'!H138</f>
        <v>6.8000000000000005E-2</v>
      </c>
      <c r="D107" s="528"/>
      <c r="E107" s="951"/>
      <c r="F107" s="12"/>
    </row>
    <row r="108" spans="1:25" s="7" customFormat="1" ht="6.75" hidden="1" customHeight="1" x14ac:dyDescent="0.2">
      <c r="A108" s="1181"/>
      <c r="B108" s="1182"/>
      <c r="C108" s="546"/>
      <c r="D108" s="528"/>
      <c r="E108" s="951"/>
      <c r="F108" s="12"/>
    </row>
    <row r="109" spans="1:25" s="7" customFormat="1" ht="30" customHeight="1" x14ac:dyDescent="0.2">
      <c r="A109" s="1022"/>
      <c r="B109" s="1023"/>
      <c r="C109" s="1023"/>
      <c r="D109" s="1024"/>
      <c r="E109" s="951"/>
      <c r="F109" s="12"/>
    </row>
    <row r="110" spans="1:25" s="7" customFormat="1" ht="0.75" hidden="1" customHeight="1" x14ac:dyDescent="0.2">
      <c r="A110" s="542"/>
      <c r="B110" s="543"/>
      <c r="C110" s="543"/>
      <c r="D110" s="544"/>
      <c r="E110" s="951"/>
      <c r="F110" s="12"/>
    </row>
    <row r="111" spans="1:25" s="7" customFormat="1" ht="37.5" customHeight="1" x14ac:dyDescent="0.2">
      <c r="A111" s="1178" t="s">
        <v>485</v>
      </c>
      <c r="B111" s="1179"/>
      <c r="C111" s="1180"/>
      <c r="D111" s="169">
        <f>'Amortizaciones y monotributo'!G31/C112</f>
        <v>6000</v>
      </c>
      <c r="E111" s="951"/>
      <c r="F111" s="12"/>
    </row>
    <row r="112" spans="1:25" s="7" customFormat="1" ht="31.5" customHeight="1" x14ac:dyDescent="0.2">
      <c r="A112" s="1172" t="s">
        <v>102</v>
      </c>
      <c r="B112" s="1173"/>
      <c r="C112" s="228">
        <v>2</v>
      </c>
      <c r="D112" s="226"/>
      <c r="E112" s="951"/>
      <c r="F112" s="12"/>
    </row>
    <row r="113" spans="1:25" s="7" customFormat="1" ht="30" customHeight="1" x14ac:dyDescent="0.2">
      <c r="A113" s="1108"/>
      <c r="B113" s="1109"/>
      <c r="C113" s="1109"/>
      <c r="D113" s="1174"/>
      <c r="E113" s="951"/>
      <c r="F113" s="12"/>
    </row>
    <row r="114" spans="1:25" s="7" customFormat="1" ht="51.75" customHeight="1" x14ac:dyDescent="0.2">
      <c r="A114" s="1059" t="s">
        <v>521</v>
      </c>
      <c r="B114" s="1060"/>
      <c r="C114" s="1060"/>
      <c r="D114" s="540">
        <f>D116*D121</f>
        <v>34852.3469047619</v>
      </c>
      <c r="E114" s="951"/>
      <c r="F114" s="12"/>
    </row>
    <row r="115" spans="1:25" s="7" customFormat="1" ht="15" customHeight="1" x14ac:dyDescent="0.2">
      <c r="A115" s="966"/>
      <c r="B115" s="967"/>
      <c r="C115" s="967"/>
      <c r="D115" s="968"/>
      <c r="E115" s="951"/>
      <c r="F115" s="12"/>
    </row>
    <row r="116" spans="1:25" s="7" customFormat="1" ht="29.25" customHeight="1" x14ac:dyDescent="0.2">
      <c r="A116" s="964" t="s">
        <v>525</v>
      </c>
      <c r="B116" s="965"/>
      <c r="C116" s="965"/>
      <c r="D116" s="469">
        <f>C119</f>
        <v>40</v>
      </c>
      <c r="E116" s="951"/>
      <c r="F116" s="12"/>
    </row>
    <row r="117" spans="1:25" s="7" customFormat="1" ht="15" customHeight="1" x14ac:dyDescent="0.2">
      <c r="A117" s="962"/>
      <c r="B117" s="963"/>
      <c r="C117" s="963"/>
      <c r="D117" s="1143"/>
      <c r="E117" s="951"/>
      <c r="F117" s="12"/>
    </row>
    <row r="118" spans="1:25" s="7" customFormat="1" ht="28.5" customHeight="1" x14ac:dyDescent="0.2">
      <c r="A118" s="962" t="s">
        <v>522</v>
      </c>
      <c r="B118" s="963"/>
      <c r="C118" s="537">
        <f>'Referencia de datos'!C143</f>
        <v>4</v>
      </c>
      <c r="D118" s="1144"/>
      <c r="E118" s="951"/>
      <c r="F118" s="12"/>
    </row>
    <row r="119" spans="1:25" s="7" customFormat="1" ht="29.25" customHeight="1" x14ac:dyDescent="0.2">
      <c r="A119" s="962" t="s">
        <v>524</v>
      </c>
      <c r="B119" s="963"/>
      <c r="C119" s="537">
        <f>'Referencia de datos'!C142</f>
        <v>40</v>
      </c>
      <c r="D119" s="1144"/>
      <c r="E119" s="951"/>
      <c r="F119" s="12"/>
      <c r="G119" s="467"/>
    </row>
    <row r="120" spans="1:25" s="7" customFormat="1" ht="15.75" customHeight="1" x14ac:dyDescent="0.2">
      <c r="A120" s="932"/>
      <c r="B120" s="933"/>
      <c r="C120" s="933"/>
      <c r="D120" s="934"/>
      <c r="E120" s="951"/>
      <c r="F120" s="12"/>
    </row>
    <row r="121" spans="1:25" s="7" customFormat="1" ht="30.75" customHeight="1" x14ac:dyDescent="0.2">
      <c r="A121" s="1145" t="s">
        <v>519</v>
      </c>
      <c r="B121" s="1146"/>
      <c r="C121" s="1147"/>
      <c r="D121" s="433">
        <f>D33</f>
        <v>871.30867261904746</v>
      </c>
      <c r="E121" s="951"/>
      <c r="F121" s="12"/>
    </row>
    <row r="122" spans="1:25" s="7" customFormat="1" ht="35.25" customHeight="1" x14ac:dyDescent="0.2">
      <c r="A122" s="1148" t="s">
        <v>394</v>
      </c>
      <c r="B122" s="1149"/>
      <c r="C122" s="1150"/>
      <c r="D122" s="521"/>
      <c r="E122" s="951"/>
      <c r="F122" s="12"/>
    </row>
    <row r="123" spans="1:25" s="7" customFormat="1" ht="46.5" customHeight="1" x14ac:dyDescent="0.2">
      <c r="A123" s="930" t="s">
        <v>488</v>
      </c>
      <c r="B123" s="931"/>
      <c r="C123" s="931"/>
      <c r="D123" s="541"/>
      <c r="E123" s="951"/>
      <c r="F123" s="12"/>
    </row>
    <row r="124" spans="1:25" s="7" customFormat="1" ht="13.5" customHeight="1" x14ac:dyDescent="0.2">
      <c r="A124" s="940"/>
      <c r="B124" s="941"/>
      <c r="C124" s="941"/>
      <c r="D124" s="942"/>
      <c r="E124" s="951"/>
      <c r="F124" s="12"/>
    </row>
    <row r="125" spans="1:25" ht="25.5" hidden="1" customHeight="1" x14ac:dyDescent="0.2">
      <c r="A125" s="1042"/>
      <c r="B125" s="1007"/>
      <c r="C125" s="1007"/>
      <c r="D125" s="553"/>
      <c r="E125" s="951"/>
      <c r="F125" s="12"/>
      <c r="S125" s="7"/>
      <c r="T125" s="7"/>
      <c r="U125" s="7"/>
      <c r="V125" s="7"/>
      <c r="W125" s="7"/>
      <c r="X125" s="7"/>
      <c r="Y125" s="7"/>
    </row>
    <row r="126" spans="1:25" ht="30" customHeight="1" x14ac:dyDescent="0.2">
      <c r="A126" s="1036"/>
      <c r="B126" s="1037"/>
      <c r="C126" s="1037"/>
      <c r="D126" s="1038"/>
      <c r="E126" s="951"/>
      <c r="F126" s="12"/>
      <c r="R126" s="7"/>
      <c r="S126" s="7"/>
      <c r="T126" s="7"/>
      <c r="U126" s="7"/>
      <c r="V126" s="7"/>
      <c r="W126" s="7"/>
      <c r="X126" s="7"/>
      <c r="Y126" s="7"/>
    </row>
    <row r="127" spans="1:25" ht="48" customHeight="1" x14ac:dyDescent="0.2">
      <c r="A127" s="1043" t="s">
        <v>486</v>
      </c>
      <c r="B127" s="1044"/>
      <c r="C127" s="1044"/>
      <c r="D127" s="230">
        <f>D103+D111+D114</f>
        <v>46488.186904761897</v>
      </c>
      <c r="E127" s="951"/>
      <c r="F127" s="12"/>
      <c r="R127" s="7"/>
      <c r="S127" s="7"/>
      <c r="T127" s="7"/>
      <c r="U127" s="7"/>
      <c r="V127" s="7"/>
      <c r="W127" s="7"/>
      <c r="X127" s="7"/>
      <c r="Y127" s="7"/>
    </row>
    <row r="128" spans="1:25" s="7" customFormat="1" ht="15" customHeight="1" x14ac:dyDescent="0.2">
      <c r="A128" s="1028"/>
      <c r="B128" s="1029"/>
      <c r="C128" s="1029"/>
      <c r="D128" s="1030"/>
      <c r="E128" s="951"/>
      <c r="F128" s="12"/>
    </row>
    <row r="129" spans="1:25" s="7" customFormat="1" ht="14.25" customHeight="1" x14ac:dyDescent="0.2">
      <c r="A129" s="978" t="s">
        <v>502</v>
      </c>
      <c r="B129" s="979"/>
      <c r="C129" s="979"/>
      <c r="D129" s="282">
        <f>'Referencia de datos'!D26</f>
        <v>1162</v>
      </c>
      <c r="E129" s="951"/>
      <c r="F129" s="12"/>
    </row>
    <row r="130" spans="1:25" s="7" customFormat="1" ht="14.25" customHeight="1" x14ac:dyDescent="0.2">
      <c r="A130" s="1031"/>
      <c r="B130" s="1032"/>
      <c r="C130" s="1032"/>
      <c r="D130" s="1033"/>
      <c r="E130" s="951"/>
      <c r="F130" s="12"/>
    </row>
    <row r="131" spans="1:25" s="7" customFormat="1" ht="14.25" customHeight="1" x14ac:dyDescent="0.2">
      <c r="A131" s="1034" t="s">
        <v>495</v>
      </c>
      <c r="B131" s="1035"/>
      <c r="C131" s="1035"/>
      <c r="D131" s="205">
        <f>D9</f>
        <v>144</v>
      </c>
      <c r="E131" s="951"/>
      <c r="F131" s="12"/>
    </row>
    <row r="132" spans="1:25" s="7" customFormat="1" ht="14.25" customHeight="1" x14ac:dyDescent="0.2">
      <c r="A132" s="924"/>
      <c r="B132" s="925"/>
      <c r="C132" s="925"/>
      <c r="D132" s="926"/>
      <c r="E132" s="951"/>
      <c r="F132" s="12"/>
    </row>
    <row r="133" spans="1:25" s="7" customFormat="1" ht="30" customHeight="1" x14ac:dyDescent="0.2">
      <c r="A133" s="978" t="s">
        <v>517</v>
      </c>
      <c r="B133" s="979"/>
      <c r="C133" s="979"/>
      <c r="D133" s="169">
        <f>D135*D131</f>
        <v>5761.014556183919</v>
      </c>
      <c r="E133" s="951"/>
      <c r="F133" s="12"/>
    </row>
    <row r="134" spans="1:25" s="7" customFormat="1" ht="14.25" customHeight="1" x14ac:dyDescent="0.2">
      <c r="A134" s="924"/>
      <c r="B134" s="925"/>
      <c r="C134" s="925"/>
      <c r="D134" s="926"/>
      <c r="E134" s="951"/>
      <c r="F134" s="12"/>
    </row>
    <row r="135" spans="1:25" s="7" customFormat="1" ht="30" customHeight="1" thickBot="1" x14ac:dyDescent="0.25">
      <c r="A135" s="1047" t="s">
        <v>508</v>
      </c>
      <c r="B135" s="1048"/>
      <c r="C135" s="1048"/>
      <c r="D135" s="229">
        <f>D127/D129</f>
        <v>40.007045529054992</v>
      </c>
      <c r="E135" s="951"/>
      <c r="F135" s="12"/>
    </row>
    <row r="136" spans="1:25" s="7" customFormat="1" ht="39.75" customHeight="1" thickBot="1" x14ac:dyDescent="0.25">
      <c r="A136" s="1020"/>
      <c r="B136" s="1021"/>
      <c r="C136" s="1021"/>
      <c r="D136" s="1021"/>
      <c r="E136" s="951"/>
      <c r="F136" s="12"/>
    </row>
    <row r="137" spans="1:25" s="7" customFormat="1" ht="48" customHeight="1" thickBot="1" x14ac:dyDescent="0.25">
      <c r="A137" s="1045" t="s">
        <v>510</v>
      </c>
      <c r="B137" s="1046"/>
      <c r="C137" s="1046"/>
      <c r="D137" s="181">
        <f>D99+D135</f>
        <v>235.41177100715788</v>
      </c>
      <c r="E137" s="951"/>
      <c r="F137" s="12"/>
    </row>
    <row r="138" spans="1:25" s="7" customFormat="1" ht="78.75" customHeight="1" thickBot="1" x14ac:dyDescent="0.25">
      <c r="A138" s="1094"/>
      <c r="B138" s="1095"/>
      <c r="C138" s="1095"/>
      <c r="D138" s="1095"/>
      <c r="E138" s="1041"/>
      <c r="F138" s="12"/>
    </row>
    <row r="139" spans="1:25" ht="35.25" customHeight="1" thickBot="1" x14ac:dyDescent="0.25">
      <c r="A139" s="1017" t="s">
        <v>105</v>
      </c>
      <c r="B139" s="1018"/>
      <c r="C139" s="1019"/>
      <c r="D139" s="440" t="s">
        <v>106</v>
      </c>
      <c r="E139" s="441" t="s">
        <v>107</v>
      </c>
      <c r="F139" s="12"/>
      <c r="R139" s="7"/>
      <c r="S139" s="7"/>
      <c r="T139" s="7"/>
      <c r="U139" s="7"/>
      <c r="V139" s="7"/>
      <c r="W139" s="7"/>
      <c r="X139" s="7"/>
      <c r="Y139" s="7"/>
    </row>
    <row r="140" spans="1:25" ht="14.25" x14ac:dyDescent="0.2">
      <c r="A140" s="173" t="s">
        <v>108</v>
      </c>
      <c r="B140" s="1075">
        <f>D22</f>
        <v>20.75</v>
      </c>
      <c r="C140" s="1075"/>
      <c r="D140" s="174">
        <f>D9</f>
        <v>144</v>
      </c>
      <c r="E140" s="161">
        <f>B140*D140</f>
        <v>2988</v>
      </c>
      <c r="F140" s="12"/>
      <c r="R140" s="7"/>
      <c r="S140" s="7"/>
      <c r="T140" s="7"/>
      <c r="U140" s="7"/>
      <c r="V140" s="7"/>
      <c r="W140" s="7"/>
      <c r="X140" s="7"/>
      <c r="Y140" s="7"/>
    </row>
    <row r="141" spans="1:25" ht="28.5" x14ac:dyDescent="0.2">
      <c r="A141" s="175" t="s">
        <v>109</v>
      </c>
      <c r="B141" s="1076">
        <f>D44</f>
        <v>58.087244841269829</v>
      </c>
      <c r="C141" s="1076"/>
      <c r="D141" s="176">
        <f>D9</f>
        <v>144</v>
      </c>
      <c r="E141" s="168">
        <f>B141*D141</f>
        <v>8364.5632571428559</v>
      </c>
      <c r="F141" s="12"/>
      <c r="R141" s="7"/>
      <c r="S141" s="7"/>
      <c r="T141" s="7"/>
      <c r="U141" s="7"/>
      <c r="V141" s="7"/>
      <c r="W141" s="7"/>
      <c r="X141" s="7"/>
      <c r="Y141" s="7"/>
    </row>
    <row r="142" spans="1:25" ht="29.25" thickBot="1" x14ac:dyDescent="0.25">
      <c r="A142" s="177" t="s">
        <v>110</v>
      </c>
      <c r="B142" s="1077">
        <f>D84</f>
        <v>50.817480636833047</v>
      </c>
      <c r="C142" s="1077"/>
      <c r="D142" s="178">
        <f>D9</f>
        <v>144</v>
      </c>
      <c r="E142" s="163">
        <f>B142*D142</f>
        <v>7317.717211703959</v>
      </c>
      <c r="F142" s="12"/>
      <c r="R142" s="7"/>
      <c r="S142" s="7"/>
      <c r="T142" s="7"/>
      <c r="U142" s="7"/>
      <c r="V142" s="7"/>
      <c r="W142" s="7"/>
      <c r="X142" s="7"/>
      <c r="Y142" s="7"/>
    </row>
    <row r="143" spans="1:25" ht="15" thickBot="1" x14ac:dyDescent="0.25">
      <c r="A143" s="1204"/>
      <c r="B143" s="1205"/>
      <c r="C143" s="1205"/>
      <c r="D143" s="1206"/>
      <c r="E143" s="1207"/>
      <c r="F143" s="12"/>
      <c r="R143" s="7"/>
      <c r="S143" s="7"/>
      <c r="T143" s="7"/>
      <c r="U143" s="7"/>
      <c r="V143" s="7"/>
      <c r="W143" s="7"/>
      <c r="X143" s="7"/>
      <c r="Y143" s="7"/>
    </row>
    <row r="144" spans="1:25" ht="33.75" customHeight="1" thickBot="1" x14ac:dyDescent="0.25">
      <c r="A144" s="179" t="s">
        <v>111</v>
      </c>
      <c r="B144" s="1008">
        <f>B140+B141+B142</f>
        <v>129.65472547810288</v>
      </c>
      <c r="C144" s="1009"/>
      <c r="D144" s="1208"/>
      <c r="E144" s="1209"/>
      <c r="F144" s="12"/>
      <c r="R144" s="7"/>
      <c r="S144" s="7"/>
      <c r="T144" s="7"/>
      <c r="U144" s="7"/>
      <c r="V144" s="7"/>
      <c r="W144" s="7"/>
      <c r="X144" s="7"/>
      <c r="Y144" s="7"/>
    </row>
    <row r="145" spans="1:25" ht="14.25" customHeight="1" x14ac:dyDescent="0.2">
      <c r="A145" s="1183"/>
      <c r="B145" s="1184"/>
      <c r="C145" s="1184"/>
      <c r="D145" s="973"/>
      <c r="E145" s="974"/>
      <c r="F145" s="12"/>
      <c r="R145" s="7"/>
      <c r="S145" s="7"/>
      <c r="T145" s="7"/>
      <c r="U145" s="7"/>
      <c r="V145" s="7"/>
      <c r="W145" s="7"/>
      <c r="X145" s="7"/>
      <c r="Y145" s="7"/>
    </row>
    <row r="146" spans="1:25" ht="25.5" customHeight="1" thickBot="1" x14ac:dyDescent="0.25">
      <c r="A146" s="1015" t="s">
        <v>112</v>
      </c>
      <c r="B146" s="1016"/>
      <c r="C146" s="1016"/>
      <c r="D146" s="478">
        <f>D9</f>
        <v>144</v>
      </c>
      <c r="E146" s="229">
        <f>B144*D146</f>
        <v>18670.280468846813</v>
      </c>
      <c r="F146" s="12"/>
      <c r="R146" s="7"/>
      <c r="S146" s="7"/>
      <c r="T146" s="7"/>
      <c r="U146" s="7"/>
      <c r="V146" s="7"/>
      <c r="W146" s="7"/>
      <c r="X146" s="7"/>
      <c r="Y146" s="7"/>
    </row>
    <row r="147" spans="1:25" ht="35.25" customHeight="1" thickBot="1" x14ac:dyDescent="0.25">
      <c r="A147" s="1185"/>
      <c r="B147" s="1186"/>
      <c r="C147" s="1186"/>
      <c r="D147" s="1186"/>
      <c r="E147" s="1187"/>
      <c r="F147" s="12"/>
      <c r="R147" s="7"/>
      <c r="S147" s="7"/>
      <c r="T147" s="7"/>
      <c r="U147" s="7"/>
      <c r="V147" s="7"/>
      <c r="W147" s="7"/>
      <c r="X147" s="7"/>
      <c r="Y147" s="7"/>
    </row>
    <row r="148" spans="1:25" ht="28.5" x14ac:dyDescent="0.2">
      <c r="A148" s="479" t="s">
        <v>427</v>
      </c>
      <c r="B148" s="1052">
        <f>D97</f>
        <v>65.75</v>
      </c>
      <c r="C148" s="1052"/>
      <c r="D148" s="1188"/>
      <c r="E148" s="1189"/>
      <c r="F148" s="12"/>
      <c r="R148" s="7"/>
      <c r="S148" s="7"/>
      <c r="T148" s="7"/>
      <c r="U148" s="7"/>
      <c r="V148" s="7"/>
      <c r="W148" s="7"/>
      <c r="X148" s="7"/>
      <c r="Y148" s="7"/>
    </row>
    <row r="149" spans="1:25" ht="15" thickBot="1" x14ac:dyDescent="0.25">
      <c r="A149" s="1201"/>
      <c r="B149" s="1202"/>
      <c r="C149" s="1202"/>
      <c r="D149" s="1202"/>
      <c r="E149" s="1203"/>
      <c r="F149" s="12"/>
      <c r="R149" s="7"/>
      <c r="S149" s="7"/>
      <c r="T149" s="7"/>
      <c r="U149" s="7"/>
      <c r="V149" s="7"/>
      <c r="W149" s="7"/>
      <c r="X149" s="7"/>
      <c r="Y149" s="7"/>
    </row>
    <row r="150" spans="1:25" ht="27" customHeight="1" thickBot="1" x14ac:dyDescent="0.25">
      <c r="A150" s="1085" t="s">
        <v>428</v>
      </c>
      <c r="B150" s="1086"/>
      <c r="C150" s="1087"/>
      <c r="D150" s="480">
        <f>D9</f>
        <v>144</v>
      </c>
      <c r="E150" s="481">
        <f>B148*D150</f>
        <v>9468</v>
      </c>
      <c r="F150" s="12"/>
      <c r="R150" s="7"/>
      <c r="S150" s="7"/>
      <c r="T150" s="7"/>
      <c r="U150" s="7"/>
      <c r="V150" s="7"/>
      <c r="W150" s="7"/>
      <c r="X150" s="7"/>
      <c r="Y150" s="7"/>
    </row>
    <row r="151" spans="1:25" ht="35.25" customHeight="1" thickBot="1" x14ac:dyDescent="0.25">
      <c r="A151" s="1169"/>
      <c r="B151" s="1170"/>
      <c r="C151" s="1170"/>
      <c r="D151" s="1170"/>
      <c r="E151" s="1171"/>
      <c r="F151" s="12"/>
      <c r="R151" s="7"/>
      <c r="S151" s="7"/>
      <c r="T151" s="7"/>
      <c r="U151" s="7"/>
      <c r="V151" s="7"/>
      <c r="W151" s="7"/>
      <c r="X151" s="7"/>
      <c r="Y151" s="7"/>
    </row>
    <row r="152" spans="1:25" ht="27" customHeight="1" thickBot="1" x14ac:dyDescent="0.25">
      <c r="A152" s="1088" t="s">
        <v>429</v>
      </c>
      <c r="B152" s="1089"/>
      <c r="C152" s="1090"/>
      <c r="D152" s="482">
        <f>D9</f>
        <v>144</v>
      </c>
      <c r="E152" s="483">
        <f>E146+E150</f>
        <v>28138.280468846813</v>
      </c>
      <c r="F152" s="12"/>
      <c r="R152" s="7"/>
      <c r="S152" s="7"/>
      <c r="T152" s="7"/>
      <c r="U152" s="7"/>
      <c r="V152" s="7"/>
      <c r="W152" s="7"/>
      <c r="X152" s="7"/>
      <c r="Y152" s="7"/>
    </row>
    <row r="153" spans="1:25" ht="35.25" customHeight="1" thickBot="1" x14ac:dyDescent="0.25">
      <c r="A153" s="1185"/>
      <c r="B153" s="1186"/>
      <c r="C153" s="1186"/>
      <c r="D153" s="1186"/>
      <c r="E153" s="1187"/>
      <c r="F153" s="12"/>
      <c r="R153" s="7"/>
      <c r="S153" s="7"/>
      <c r="T153" s="7"/>
      <c r="U153" s="7"/>
      <c r="V153" s="7"/>
      <c r="W153" s="7"/>
      <c r="X153" s="7"/>
      <c r="Y153" s="7"/>
    </row>
    <row r="154" spans="1:25" ht="28.5" x14ac:dyDescent="0.2">
      <c r="A154" s="484" t="s">
        <v>113</v>
      </c>
      <c r="B154" s="1081">
        <f>D125</f>
        <v>0</v>
      </c>
      <c r="C154" s="1081"/>
      <c r="D154" s="1188"/>
      <c r="E154" s="1189"/>
      <c r="F154" s="12"/>
      <c r="R154" s="7"/>
      <c r="S154" s="7"/>
      <c r="T154" s="7"/>
      <c r="U154" s="7"/>
      <c r="V154" s="7"/>
      <c r="W154" s="7"/>
      <c r="X154" s="7"/>
      <c r="Y154" s="7"/>
    </row>
    <row r="155" spans="1:25" ht="14.25" x14ac:dyDescent="0.2">
      <c r="A155" s="972"/>
      <c r="B155" s="973"/>
      <c r="C155" s="973"/>
      <c r="D155" s="973"/>
      <c r="E155" s="974"/>
      <c r="F155" s="7"/>
      <c r="R155" s="7"/>
      <c r="S155" s="7"/>
      <c r="T155" s="7"/>
      <c r="U155" s="7"/>
      <c r="V155" s="7"/>
      <c r="W155" s="7"/>
      <c r="X155" s="7"/>
      <c r="Y155" s="7"/>
    </row>
    <row r="156" spans="1:25" ht="25.5" customHeight="1" thickBot="1" x14ac:dyDescent="0.25">
      <c r="A156" s="1015" t="s">
        <v>114</v>
      </c>
      <c r="B156" s="1016"/>
      <c r="C156" s="1016"/>
      <c r="D156" s="485">
        <f>D9</f>
        <v>144</v>
      </c>
      <c r="E156" s="229">
        <f>B154*D156</f>
        <v>0</v>
      </c>
      <c r="F156" s="7"/>
      <c r="R156" s="7"/>
      <c r="S156" s="7"/>
      <c r="T156" s="7"/>
      <c r="U156" s="7"/>
      <c r="V156" s="7"/>
      <c r="W156" s="7"/>
      <c r="X156" s="7"/>
      <c r="Y156" s="7"/>
    </row>
    <row r="157" spans="1:25" ht="34.5" customHeight="1" thickBot="1" x14ac:dyDescent="0.25">
      <c r="A157" s="1039"/>
      <c r="B157" s="1040"/>
      <c r="C157" s="1040"/>
      <c r="D157" s="1040"/>
      <c r="E157" s="1041"/>
      <c r="F157" s="7"/>
      <c r="R157" s="7"/>
      <c r="S157" s="7"/>
      <c r="T157" s="7"/>
      <c r="U157" s="7"/>
      <c r="V157" s="7"/>
      <c r="W157" s="7"/>
      <c r="X157" s="7"/>
      <c r="Y157" s="7"/>
    </row>
    <row r="158" spans="1:25" ht="40.5" customHeight="1" thickBot="1" x14ac:dyDescent="0.25">
      <c r="A158" s="1111" t="s">
        <v>450</v>
      </c>
      <c r="B158" s="1112"/>
      <c r="C158" s="1112"/>
      <c r="D158" s="180">
        <f>D9</f>
        <v>144</v>
      </c>
      <c r="E158" s="181">
        <f>E152+E156</f>
        <v>28138.280468846813</v>
      </c>
      <c r="F158" s="7"/>
      <c r="R158" s="7"/>
      <c r="S158" s="7"/>
      <c r="T158" s="7"/>
      <c r="U158" s="7"/>
      <c r="V158" s="7"/>
      <c r="W158" s="7"/>
      <c r="X158" s="7"/>
      <c r="Y158" s="7"/>
    </row>
    <row r="159" spans="1:25" ht="45.75" customHeight="1" thickBot="1" x14ac:dyDescent="0.25">
      <c r="A159" s="1094"/>
      <c r="B159" s="1095"/>
      <c r="C159" s="1095"/>
      <c r="D159" s="1095"/>
      <c r="E159" s="1096"/>
      <c r="F159" s="7"/>
      <c r="R159" s="7"/>
      <c r="S159" s="7"/>
      <c r="T159" s="7"/>
      <c r="U159" s="7"/>
      <c r="V159" s="7"/>
      <c r="W159" s="7"/>
      <c r="X159" s="7"/>
      <c r="Y159" s="7"/>
    </row>
    <row r="160" spans="1:25" ht="47.25" customHeight="1" thickBot="1" x14ac:dyDescent="0.25">
      <c r="A160" s="1097" t="s">
        <v>448</v>
      </c>
      <c r="B160" s="1098"/>
      <c r="C160" s="1098"/>
      <c r="D160" s="1099"/>
      <c r="E160" s="182">
        <f>C165*D162+C166*D161</f>
        <v>48240</v>
      </c>
      <c r="F160" s="7"/>
      <c r="R160" s="7"/>
      <c r="S160" s="7"/>
      <c r="T160" s="7"/>
      <c r="U160" s="7"/>
      <c r="V160" s="7"/>
      <c r="W160" s="7"/>
      <c r="X160" s="7"/>
      <c r="Y160" s="7"/>
    </row>
    <row r="161" spans="1:25" ht="33.75" customHeight="1" x14ac:dyDescent="0.2">
      <c r="A161" s="1115" t="s">
        <v>420</v>
      </c>
      <c r="B161" s="1116"/>
      <c r="C161" s="1117"/>
      <c r="D161" s="295">
        <f>'Referencia de datos'!B162</f>
        <v>350</v>
      </c>
      <c r="E161" s="443"/>
      <c r="F161" s="7"/>
      <c r="R161" s="7"/>
      <c r="S161" s="7"/>
      <c r="T161" s="7"/>
      <c r="U161" s="7"/>
      <c r="V161" s="7"/>
      <c r="W161" s="7"/>
      <c r="X161" s="7"/>
      <c r="Y161" s="7"/>
    </row>
    <row r="162" spans="1:25" ht="35.25" customHeight="1" x14ac:dyDescent="0.2">
      <c r="A162" s="1118" t="s">
        <v>421</v>
      </c>
      <c r="B162" s="1119"/>
      <c r="C162" s="1120"/>
      <c r="D162" s="296">
        <f>'Referencia de datos'!C162</f>
        <v>300</v>
      </c>
      <c r="E162" s="443"/>
      <c r="F162" s="7"/>
      <c r="R162" s="7"/>
      <c r="S162" s="7"/>
      <c r="T162" s="7"/>
      <c r="U162" s="7"/>
      <c r="V162" s="7"/>
      <c r="W162" s="7"/>
      <c r="X162" s="7"/>
      <c r="Y162" s="7"/>
    </row>
    <row r="163" spans="1:25" ht="14.25" customHeight="1" x14ac:dyDescent="0.2">
      <c r="A163" s="940"/>
      <c r="B163" s="941"/>
      <c r="C163" s="941"/>
      <c r="D163" s="941"/>
      <c r="E163" s="942"/>
      <c r="F163" s="7"/>
      <c r="R163" s="7"/>
      <c r="S163" s="7"/>
      <c r="T163" s="7"/>
      <c r="U163" s="7"/>
      <c r="V163" s="7"/>
      <c r="W163" s="7"/>
      <c r="X163" s="7"/>
      <c r="Y163" s="7"/>
    </row>
    <row r="164" spans="1:25" ht="48.75" customHeight="1" x14ac:dyDescent="0.2">
      <c r="A164" s="267" t="s">
        <v>115</v>
      </c>
      <c r="B164" s="448" t="s">
        <v>116</v>
      </c>
      <c r="C164" s="1113" t="s">
        <v>117</v>
      </c>
      <c r="D164" s="1113"/>
      <c r="E164" s="926"/>
      <c r="F164" s="7"/>
      <c r="R164" s="7"/>
      <c r="S164" s="7"/>
      <c r="T164" s="7"/>
      <c r="U164" s="7"/>
      <c r="V164" s="7"/>
      <c r="W164" s="7"/>
      <c r="X164" s="7"/>
      <c r="Y164" s="7"/>
    </row>
    <row r="165" spans="1:25" ht="74.25" customHeight="1" x14ac:dyDescent="0.2">
      <c r="A165" s="444" t="s">
        <v>344</v>
      </c>
      <c r="B165" s="183">
        <v>0.3</v>
      </c>
      <c r="C165" s="1114">
        <f>D168*B165</f>
        <v>43.199999999999996</v>
      </c>
      <c r="D165" s="1114"/>
      <c r="E165" s="926"/>
      <c r="F165" s="7"/>
      <c r="R165" s="7"/>
      <c r="S165" s="7"/>
      <c r="T165" s="7"/>
      <c r="U165" s="7"/>
      <c r="V165" s="7"/>
      <c r="W165" s="7"/>
      <c r="X165" s="7"/>
      <c r="Y165" s="7"/>
    </row>
    <row r="166" spans="1:25" ht="68.25" customHeight="1" x14ac:dyDescent="0.2">
      <c r="A166" s="444" t="s">
        <v>345</v>
      </c>
      <c r="B166" s="183">
        <v>0.7</v>
      </c>
      <c r="C166" s="1114">
        <f>D168*B166</f>
        <v>100.8</v>
      </c>
      <c r="D166" s="1114"/>
      <c r="E166" s="926"/>
      <c r="F166" s="7"/>
      <c r="R166" s="7"/>
      <c r="S166" s="7"/>
      <c r="T166" s="7"/>
      <c r="U166" s="7"/>
      <c r="V166" s="7"/>
      <c r="W166" s="7"/>
      <c r="X166" s="7"/>
      <c r="Y166" s="7"/>
    </row>
    <row r="167" spans="1:25" ht="14.25" x14ac:dyDescent="0.2">
      <c r="A167" s="972"/>
      <c r="B167" s="973"/>
      <c r="C167" s="973"/>
      <c r="D167" s="973"/>
      <c r="E167" s="974"/>
      <c r="F167" s="7"/>
      <c r="R167" s="7"/>
      <c r="S167" s="7"/>
      <c r="T167" s="7"/>
      <c r="U167" s="7"/>
      <c r="V167" s="7"/>
      <c r="W167" s="7"/>
      <c r="X167" s="7"/>
      <c r="Y167" s="7"/>
    </row>
    <row r="168" spans="1:25" ht="30" customHeight="1" x14ac:dyDescent="0.2">
      <c r="A168" s="1108" t="s">
        <v>383</v>
      </c>
      <c r="B168" s="1109"/>
      <c r="C168" s="1110"/>
      <c r="D168" s="183">
        <f>D9</f>
        <v>144</v>
      </c>
      <c r="E168" s="443"/>
      <c r="F168" s="7"/>
      <c r="R168" s="7"/>
      <c r="S168" s="7"/>
      <c r="T168" s="7"/>
      <c r="U168" s="7"/>
      <c r="V168" s="7"/>
      <c r="W168" s="7"/>
      <c r="X168" s="7"/>
      <c r="Y168" s="7"/>
    </row>
    <row r="169" spans="1:25" ht="15" thickBot="1" x14ac:dyDescent="0.25">
      <c r="A169" s="987"/>
      <c r="B169" s="988"/>
      <c r="C169" s="988"/>
      <c r="D169" s="988"/>
      <c r="E169" s="989"/>
      <c r="F169" s="7"/>
      <c r="R169" s="7"/>
      <c r="S169" s="7"/>
      <c r="T169" s="7"/>
      <c r="U169" s="7"/>
      <c r="V169" s="7"/>
      <c r="W169" s="7"/>
      <c r="X169" s="7"/>
      <c r="Y169" s="7"/>
    </row>
    <row r="170" spans="1:25" ht="21.75" customHeight="1" thickBot="1" x14ac:dyDescent="0.25">
      <c r="A170" s="1097" t="s">
        <v>384</v>
      </c>
      <c r="B170" s="1098"/>
      <c r="C170" s="1098"/>
      <c r="D170" s="1099"/>
      <c r="E170" s="468">
        <f>E160-E158</f>
        <v>20101.719531153187</v>
      </c>
      <c r="F170" s="7"/>
      <c r="R170" s="7"/>
      <c r="S170" s="7"/>
      <c r="T170" s="7"/>
      <c r="U170" s="7"/>
      <c r="V170" s="7"/>
      <c r="W170" s="7"/>
      <c r="X170" s="7"/>
      <c r="Y170" s="7"/>
    </row>
    <row r="171" spans="1:25" ht="21.75" customHeight="1" thickBot="1" x14ac:dyDescent="0.25">
      <c r="A171" s="1100" t="s">
        <v>447</v>
      </c>
      <c r="B171" s="1101"/>
      <c r="C171" s="1101"/>
      <c r="D171" s="1102"/>
      <c r="E171" s="515">
        <f>E170/D168</f>
        <v>139.59527452189712</v>
      </c>
      <c r="F171" s="7"/>
      <c r="R171" s="7"/>
      <c r="S171" s="7"/>
      <c r="T171" s="7"/>
      <c r="U171" s="7"/>
      <c r="V171" s="7"/>
      <c r="W171" s="7"/>
      <c r="X171" s="7"/>
      <c r="Y171" s="7"/>
    </row>
    <row r="172" spans="1:25" ht="14.25" x14ac:dyDescent="0.2">
      <c r="A172" s="184"/>
      <c r="B172" s="184"/>
      <c r="C172" s="184"/>
      <c r="D172" s="184"/>
      <c r="E172" s="184"/>
      <c r="F172" s="7"/>
      <c r="R172" s="7"/>
      <c r="S172" s="7"/>
      <c r="T172" s="7"/>
      <c r="U172" s="7"/>
      <c r="V172" s="7"/>
      <c r="W172" s="7"/>
      <c r="X172" s="7"/>
      <c r="Y172" s="7"/>
    </row>
    <row r="173" spans="1:25" ht="15" x14ac:dyDescent="0.2">
      <c r="A173" s="1103"/>
      <c r="B173" s="1103"/>
      <c r="C173" s="1103"/>
      <c r="D173" s="1103"/>
      <c r="E173" s="464"/>
      <c r="F173" s="7"/>
      <c r="R173" s="7"/>
      <c r="S173" s="7"/>
      <c r="T173" s="7"/>
      <c r="U173" s="7"/>
      <c r="V173" s="7"/>
      <c r="W173" s="7"/>
      <c r="X173" s="7"/>
      <c r="Y173" s="7"/>
    </row>
    <row r="174" spans="1:25" ht="14.25" x14ac:dyDescent="0.2">
      <c r="A174" s="464"/>
      <c r="B174" s="464"/>
      <c r="C174" s="464"/>
      <c r="D174" s="186"/>
      <c r="E174" s="464"/>
      <c r="F174" s="7"/>
      <c r="R174" s="7"/>
      <c r="S174" s="7"/>
      <c r="T174" s="7"/>
      <c r="U174" s="7"/>
      <c r="V174" s="7"/>
      <c r="W174" s="7"/>
      <c r="X174" s="7"/>
      <c r="Y174" s="7"/>
    </row>
    <row r="175" spans="1:25" ht="14.25" x14ac:dyDescent="0.2">
      <c r="A175" s="464"/>
      <c r="B175" s="464"/>
      <c r="C175" s="464"/>
      <c r="D175" s="464"/>
      <c r="E175" s="464"/>
      <c r="F175" s="7"/>
      <c r="R175" s="7"/>
      <c r="S175" s="7"/>
      <c r="T175" s="7"/>
      <c r="U175" s="7"/>
      <c r="V175" s="7"/>
      <c r="W175" s="7"/>
      <c r="X175" s="7"/>
      <c r="Y175" s="7"/>
    </row>
    <row r="176" spans="1:25" ht="14.25" x14ac:dyDescent="0.2">
      <c r="A176" s="464"/>
      <c r="B176" s="464"/>
      <c r="C176" s="464"/>
      <c r="D176" s="464"/>
      <c r="E176" s="464"/>
      <c r="F176" s="7"/>
      <c r="R176" s="7"/>
      <c r="S176" s="7"/>
      <c r="T176" s="7"/>
      <c r="U176" s="7"/>
      <c r="V176" s="7"/>
      <c r="W176" s="7"/>
      <c r="X176" s="7"/>
      <c r="Y176" s="7"/>
    </row>
    <row r="177" spans="1:25" ht="14.25" x14ac:dyDescent="0.2">
      <c r="A177" s="464"/>
      <c r="B177" s="464"/>
      <c r="C177" s="464"/>
      <c r="D177" s="464"/>
      <c r="E177" s="470"/>
      <c r="F177" s="7"/>
      <c r="R177" s="7"/>
      <c r="S177" s="7"/>
      <c r="T177" s="7"/>
      <c r="U177" s="7"/>
      <c r="V177" s="7"/>
      <c r="W177" s="7"/>
      <c r="X177" s="7"/>
      <c r="Y177" s="7"/>
    </row>
    <row r="178" spans="1:25" ht="15" x14ac:dyDescent="0.2">
      <c r="A178" s="1104"/>
      <c r="B178" s="1104"/>
      <c r="C178" s="464"/>
      <c r="D178" s="464"/>
      <c r="E178" s="464"/>
      <c r="F178" s="7"/>
      <c r="R178" s="7"/>
      <c r="S178" s="7"/>
      <c r="T178" s="7"/>
      <c r="U178" s="7"/>
      <c r="V178" s="7"/>
      <c r="W178" s="7"/>
      <c r="X178" s="7"/>
      <c r="Y178" s="7"/>
    </row>
    <row r="179" spans="1:25" ht="15" x14ac:dyDescent="0.2">
      <c r="A179" s="464"/>
      <c r="B179" s="446"/>
      <c r="C179" s="464"/>
      <c r="D179" s="464"/>
      <c r="E179" s="464"/>
      <c r="F179" s="7"/>
      <c r="R179" s="7"/>
      <c r="S179" s="7"/>
      <c r="T179" s="7"/>
      <c r="U179" s="7"/>
      <c r="V179" s="7"/>
      <c r="W179" s="7"/>
      <c r="X179" s="7"/>
      <c r="Y179" s="7"/>
    </row>
    <row r="180" spans="1:25" ht="15" x14ac:dyDescent="0.2">
      <c r="A180" s="464"/>
      <c r="B180" s="446"/>
      <c r="C180" s="439"/>
      <c r="D180" s="439"/>
      <c r="E180" s="464"/>
      <c r="F180" s="7"/>
      <c r="R180" s="7"/>
      <c r="S180" s="7"/>
      <c r="T180" s="7"/>
      <c r="U180" s="7"/>
      <c r="V180" s="7"/>
      <c r="W180" s="7"/>
      <c r="X180" s="7"/>
      <c r="Y180" s="7"/>
    </row>
    <row r="181" spans="1:25" ht="14.25" x14ac:dyDescent="0.2">
      <c r="A181" s="464"/>
      <c r="B181" s="439"/>
      <c r="C181" s="439"/>
      <c r="D181" s="439"/>
      <c r="E181" s="464"/>
      <c r="F181" s="7"/>
      <c r="R181" s="7"/>
      <c r="S181" s="7"/>
      <c r="T181" s="7"/>
      <c r="U181" s="7"/>
      <c r="V181" s="7"/>
      <c r="W181" s="7"/>
      <c r="X181" s="7"/>
      <c r="Y181" s="7"/>
    </row>
    <row r="182" spans="1:25" ht="14.25" x14ac:dyDescent="0.2">
      <c r="A182" s="1104"/>
      <c r="B182" s="1103"/>
      <c r="C182" s="1103"/>
      <c r="D182" s="1103"/>
      <c r="E182" s="464"/>
      <c r="F182" s="7"/>
      <c r="R182" s="7"/>
      <c r="S182" s="7"/>
      <c r="T182" s="7"/>
      <c r="U182" s="7"/>
      <c r="V182" s="7"/>
      <c r="W182" s="7"/>
      <c r="X182" s="7"/>
      <c r="Y182" s="7"/>
    </row>
    <row r="183" spans="1:25" ht="14.25" x14ac:dyDescent="0.2">
      <c r="A183" s="1104"/>
      <c r="B183" s="1104"/>
      <c r="C183" s="1104"/>
      <c r="D183" s="1104"/>
      <c r="E183" s="464"/>
      <c r="F183" s="7"/>
      <c r="R183" s="7"/>
      <c r="S183" s="7"/>
      <c r="T183" s="7"/>
      <c r="U183" s="7"/>
      <c r="V183" s="7"/>
      <c r="W183" s="7"/>
      <c r="X183" s="7"/>
      <c r="Y183" s="7"/>
    </row>
    <row r="184" spans="1:25" ht="14.25" x14ac:dyDescent="0.2">
      <c r="A184" s="464"/>
      <c r="B184" s="439"/>
      <c r="C184" s="189"/>
      <c r="D184" s="189"/>
      <c r="E184" s="464"/>
      <c r="F184" s="7"/>
      <c r="R184" s="7"/>
      <c r="S184" s="7"/>
      <c r="T184" s="7"/>
      <c r="U184" s="7"/>
      <c r="V184" s="7"/>
      <c r="W184" s="7"/>
      <c r="X184" s="7"/>
      <c r="Y184" s="7"/>
    </row>
    <row r="185" spans="1:25" ht="14.25" x14ac:dyDescent="0.2">
      <c r="A185" s="464"/>
      <c r="B185" s="439"/>
      <c r="C185" s="189"/>
      <c r="D185" s="189"/>
      <c r="E185" s="464"/>
      <c r="F185" s="7"/>
      <c r="R185" s="7"/>
      <c r="S185" s="7"/>
      <c r="T185" s="7"/>
      <c r="U185" s="7"/>
      <c r="V185" s="7"/>
      <c r="W185" s="7"/>
      <c r="X185" s="7"/>
      <c r="Y185" s="7"/>
    </row>
    <row r="186" spans="1:25" ht="14.25" x14ac:dyDescent="0.2">
      <c r="A186" s="452"/>
      <c r="B186" s="454"/>
      <c r="C186" s="453"/>
      <c r="D186" s="453"/>
      <c r="E186" s="452"/>
      <c r="F186" s="7"/>
      <c r="R186" s="7"/>
      <c r="S186" s="7"/>
      <c r="T186" s="7"/>
      <c r="U186" s="7"/>
      <c r="V186" s="7"/>
      <c r="W186" s="7"/>
      <c r="X186" s="7"/>
      <c r="Y186" s="7"/>
    </row>
    <row r="187" spans="1:25" ht="14.25" x14ac:dyDescent="0.2">
      <c r="A187" s="452"/>
      <c r="B187" s="454"/>
      <c r="C187" s="453"/>
      <c r="D187" s="453"/>
      <c r="E187" s="452"/>
      <c r="F187" s="7"/>
      <c r="R187" s="7"/>
      <c r="S187" s="7"/>
      <c r="T187" s="7"/>
      <c r="U187" s="7"/>
      <c r="V187" s="7"/>
      <c r="W187" s="7"/>
      <c r="X187" s="7"/>
      <c r="Y187" s="7"/>
    </row>
    <row r="188" spans="1:25" ht="14.25" x14ac:dyDescent="0.2">
      <c r="A188" s="452"/>
      <c r="B188" s="454"/>
      <c r="C188" s="453"/>
      <c r="D188" s="453"/>
      <c r="E188" s="452"/>
      <c r="F188" s="7"/>
      <c r="R188" s="7"/>
      <c r="S188" s="7"/>
      <c r="T188" s="7"/>
      <c r="U188" s="7"/>
      <c r="V188" s="7"/>
      <c r="W188" s="7"/>
      <c r="X188" s="7"/>
      <c r="Y188" s="7"/>
    </row>
    <row r="189" spans="1:25" ht="14.25" x14ac:dyDescent="0.2">
      <c r="A189" s="452"/>
      <c r="B189" s="454"/>
      <c r="C189" s="453"/>
      <c r="D189" s="453"/>
      <c r="E189" s="452"/>
      <c r="F189" s="7"/>
      <c r="R189" s="7"/>
      <c r="S189" s="7"/>
      <c r="T189" s="7"/>
      <c r="U189" s="7"/>
      <c r="V189" s="7"/>
      <c r="W189" s="7"/>
      <c r="X189" s="7"/>
      <c r="Y189" s="7"/>
    </row>
    <row r="190" spans="1:25" ht="15" x14ac:dyDescent="0.25">
      <c r="A190" s="452"/>
      <c r="B190" s="449"/>
      <c r="C190" s="449"/>
      <c r="D190" s="453"/>
      <c r="E190" s="452"/>
      <c r="F190" s="7"/>
      <c r="R190" s="7"/>
      <c r="S190" s="7"/>
      <c r="T190" s="7"/>
      <c r="U190" s="7"/>
      <c r="V190" s="7"/>
      <c r="W190" s="7"/>
      <c r="X190" s="7"/>
      <c r="Y190" s="7"/>
    </row>
    <row r="191" spans="1:25" ht="15" x14ac:dyDescent="0.25">
      <c r="A191" s="1121"/>
      <c r="B191" s="1121"/>
      <c r="C191" s="1121"/>
      <c r="D191" s="194"/>
      <c r="E191" s="452"/>
      <c r="F191" s="7"/>
      <c r="R191" s="7"/>
      <c r="S191" s="7"/>
      <c r="T191" s="7"/>
      <c r="U191" s="7"/>
      <c r="V191" s="7"/>
      <c r="W191" s="7"/>
      <c r="X191" s="7"/>
      <c r="Y191" s="7"/>
    </row>
    <row r="192" spans="1:25" ht="14.25" x14ac:dyDescent="0.2">
      <c r="A192" s="1122"/>
      <c r="B192" s="1122"/>
      <c r="C192" s="1122"/>
      <c r="D192" s="1122"/>
      <c r="E192" s="452"/>
      <c r="F192" s="7"/>
      <c r="R192" s="7"/>
      <c r="S192" s="7"/>
      <c r="T192" s="7"/>
      <c r="U192" s="7"/>
      <c r="V192" s="7"/>
      <c r="W192" s="7"/>
      <c r="X192" s="7"/>
      <c r="Y192" s="7"/>
    </row>
    <row r="193" spans="1:25" ht="15" x14ac:dyDescent="0.25">
      <c r="A193" s="449"/>
      <c r="B193" s="450"/>
      <c r="C193" s="450"/>
      <c r="D193" s="194"/>
      <c r="E193" s="452"/>
      <c r="F193" s="7"/>
      <c r="R193" s="7"/>
      <c r="S193" s="7"/>
      <c r="T193" s="7"/>
      <c r="U193" s="7"/>
      <c r="V193" s="7"/>
      <c r="W193" s="7"/>
      <c r="X193" s="7"/>
      <c r="Y193" s="7"/>
    </row>
    <row r="194" spans="1:25" ht="14.25" x14ac:dyDescent="0.2">
      <c r="A194" s="452"/>
      <c r="B194" s="452"/>
      <c r="C194" s="452"/>
      <c r="D194" s="452"/>
      <c r="E194" s="452"/>
      <c r="F194" s="7"/>
      <c r="R194" s="7"/>
      <c r="S194" s="7"/>
      <c r="T194" s="7"/>
      <c r="U194" s="7"/>
      <c r="V194" s="7"/>
      <c r="W194" s="7"/>
      <c r="X194" s="7"/>
      <c r="Y194" s="7"/>
    </row>
    <row r="195" spans="1:25" ht="14.25" x14ac:dyDescent="0.2">
      <c r="A195" s="452"/>
      <c r="B195" s="452"/>
      <c r="C195" s="452"/>
      <c r="D195" s="452"/>
      <c r="E195" s="452"/>
      <c r="F195" s="7"/>
      <c r="R195" s="7"/>
      <c r="S195" s="7"/>
      <c r="T195" s="7"/>
      <c r="U195" s="7"/>
      <c r="V195" s="7"/>
      <c r="W195" s="7"/>
      <c r="X195" s="7"/>
      <c r="Y195" s="7"/>
    </row>
    <row r="196" spans="1:25" ht="15" x14ac:dyDescent="0.25">
      <c r="A196" s="449"/>
      <c r="B196" s="451"/>
      <c r="C196" s="451"/>
      <c r="D196" s="451"/>
      <c r="E196" s="452"/>
      <c r="F196" s="7"/>
      <c r="R196" s="7"/>
      <c r="S196" s="7"/>
      <c r="T196" s="7"/>
      <c r="U196" s="7"/>
      <c r="V196" s="7"/>
      <c r="W196" s="7"/>
      <c r="X196" s="7"/>
      <c r="Y196" s="7"/>
    </row>
    <row r="197" spans="1:25" ht="15" x14ac:dyDescent="0.2">
      <c r="A197" s="1123"/>
      <c r="B197" s="1124"/>
      <c r="C197" s="1125"/>
      <c r="D197" s="1125"/>
      <c r="E197" s="447"/>
      <c r="F197" s="7"/>
      <c r="R197" s="7"/>
      <c r="S197" s="7"/>
      <c r="T197" s="7"/>
      <c r="U197" s="7"/>
      <c r="V197" s="7"/>
      <c r="W197" s="7"/>
      <c r="X197" s="7"/>
      <c r="Y197" s="7"/>
    </row>
    <row r="198" spans="1:25" ht="15" x14ac:dyDescent="0.2">
      <c r="A198" s="1123"/>
      <c r="B198" s="1123"/>
      <c r="C198" s="1123"/>
      <c r="D198" s="1123"/>
      <c r="E198" s="447"/>
      <c r="F198" s="7"/>
      <c r="R198" s="7"/>
      <c r="S198" s="7"/>
      <c r="T198" s="7"/>
      <c r="U198" s="7"/>
      <c r="V198" s="7"/>
      <c r="W198" s="7"/>
      <c r="X198" s="7"/>
      <c r="Y198" s="7"/>
    </row>
    <row r="199" spans="1:25" ht="15" x14ac:dyDescent="0.25">
      <c r="A199" s="1121"/>
      <c r="B199" s="1121"/>
      <c r="C199" s="1121"/>
      <c r="D199" s="194"/>
      <c r="E199" s="452"/>
      <c r="F199" s="7"/>
      <c r="R199" s="7"/>
      <c r="S199" s="7"/>
      <c r="T199" s="7"/>
      <c r="U199" s="7"/>
      <c r="V199" s="7"/>
      <c r="W199" s="7"/>
      <c r="X199" s="7"/>
      <c r="Y199" s="7"/>
    </row>
    <row r="200" spans="1:25" ht="14.25" x14ac:dyDescent="0.2">
      <c r="A200" s="1122"/>
      <c r="B200" s="1122"/>
      <c r="C200" s="1122"/>
      <c r="D200" s="1122"/>
      <c r="E200" s="452"/>
      <c r="F200" s="7"/>
      <c r="R200" s="7"/>
      <c r="S200" s="7"/>
      <c r="T200" s="7"/>
      <c r="U200" s="7"/>
      <c r="V200" s="7"/>
      <c r="W200" s="7"/>
      <c r="X200" s="7"/>
      <c r="Y200" s="7"/>
    </row>
    <row r="201" spans="1:25" ht="15" x14ac:dyDescent="0.25">
      <c r="A201" s="1121"/>
      <c r="B201" s="1121"/>
      <c r="C201" s="1121"/>
      <c r="D201" s="194"/>
      <c r="E201" s="452"/>
      <c r="F201" s="7"/>
      <c r="R201" s="7"/>
      <c r="S201" s="7"/>
      <c r="T201" s="7"/>
      <c r="U201" s="7"/>
      <c r="V201" s="7"/>
      <c r="W201" s="7"/>
      <c r="X201" s="7"/>
      <c r="Y201" s="7"/>
    </row>
    <row r="202" spans="1:25" ht="14.25" x14ac:dyDescent="0.2">
      <c r="A202" s="452"/>
      <c r="B202" s="452"/>
      <c r="C202" s="452"/>
      <c r="D202" s="452"/>
      <c r="E202" s="452"/>
      <c r="F202" s="7"/>
      <c r="R202" s="7"/>
      <c r="S202" s="7"/>
      <c r="T202" s="7"/>
      <c r="U202" s="7"/>
      <c r="V202" s="7"/>
      <c r="W202" s="7"/>
      <c r="X202" s="7"/>
      <c r="Y202" s="7"/>
    </row>
    <row r="203" spans="1:25" ht="14.25" x14ac:dyDescent="0.2">
      <c r="A203" s="452"/>
      <c r="B203" s="452"/>
      <c r="C203" s="452"/>
      <c r="D203" s="452"/>
      <c r="E203" s="452"/>
      <c r="F203" s="7"/>
      <c r="R203" s="7"/>
      <c r="S203" s="7"/>
      <c r="T203" s="7"/>
      <c r="U203" s="7"/>
      <c r="V203" s="7"/>
      <c r="W203" s="7"/>
      <c r="X203" s="7"/>
      <c r="Y203" s="7"/>
    </row>
    <row r="204" spans="1:25" ht="15" x14ac:dyDescent="0.25">
      <c r="A204" s="1121"/>
      <c r="B204" s="1121"/>
      <c r="C204" s="1126"/>
      <c r="D204" s="1126"/>
      <c r="E204" s="452"/>
      <c r="F204" s="7"/>
      <c r="R204" s="7"/>
      <c r="S204" s="7"/>
      <c r="T204" s="7"/>
      <c r="U204" s="7"/>
      <c r="V204" s="7"/>
      <c r="W204" s="7"/>
      <c r="X204" s="7"/>
      <c r="Y204" s="7"/>
    </row>
    <row r="205" spans="1:25" ht="14.25" x14ac:dyDescent="0.2">
      <c r="A205" s="452"/>
      <c r="B205" s="452"/>
      <c r="C205" s="452"/>
      <c r="D205" s="452"/>
      <c r="E205" s="452"/>
      <c r="F205" s="7"/>
      <c r="R205" s="7"/>
      <c r="S205" s="7"/>
      <c r="T205" s="7"/>
      <c r="U205" s="7"/>
      <c r="V205" s="7"/>
      <c r="W205" s="7"/>
      <c r="X205" s="7"/>
      <c r="Y205" s="7"/>
    </row>
    <row r="206" spans="1:25" ht="14.25" x14ac:dyDescent="0.2">
      <c r="A206" s="1127"/>
      <c r="B206" s="1127"/>
      <c r="C206" s="1128"/>
      <c r="D206" s="1128"/>
      <c r="E206" s="452"/>
      <c r="F206" s="7"/>
      <c r="R206" s="7"/>
      <c r="S206" s="7"/>
      <c r="T206" s="7"/>
      <c r="U206" s="7"/>
      <c r="V206" s="7"/>
      <c r="W206" s="7"/>
      <c r="X206" s="7"/>
      <c r="Y206" s="7"/>
    </row>
    <row r="207" spans="1:25" ht="14.25" x14ac:dyDescent="0.2">
      <c r="A207" s="1127"/>
      <c r="B207" s="1127"/>
      <c r="C207" s="1128"/>
      <c r="D207" s="1128"/>
      <c r="E207" s="452"/>
      <c r="F207" s="7"/>
      <c r="R207" s="7"/>
      <c r="S207" s="7"/>
      <c r="T207" s="7"/>
      <c r="U207" s="7"/>
      <c r="V207" s="7"/>
      <c r="W207" s="7"/>
      <c r="X207" s="7"/>
      <c r="Y207" s="7"/>
    </row>
    <row r="208" spans="1:25" ht="14.25" x14ac:dyDescent="0.2">
      <c r="A208" s="452"/>
      <c r="B208" s="454"/>
      <c r="C208" s="1128"/>
      <c r="D208" s="1128"/>
      <c r="E208" s="452"/>
      <c r="F208" s="7"/>
      <c r="R208" s="7"/>
      <c r="S208" s="7"/>
      <c r="T208" s="7"/>
      <c r="U208" s="7"/>
      <c r="V208" s="7"/>
      <c r="W208" s="7"/>
      <c r="X208" s="7"/>
      <c r="Y208" s="7"/>
    </row>
    <row r="209" spans="1:25" ht="14.25" x14ac:dyDescent="0.2">
      <c r="A209" s="452"/>
      <c r="B209" s="454"/>
      <c r="C209" s="1128"/>
      <c r="D209" s="1128"/>
      <c r="E209" s="452"/>
      <c r="F209" s="7"/>
      <c r="R209" s="7"/>
      <c r="S209" s="7"/>
      <c r="T209" s="7"/>
      <c r="U209" s="7"/>
      <c r="V209" s="7"/>
      <c r="W209" s="7"/>
      <c r="X209" s="7"/>
      <c r="Y209" s="7"/>
    </row>
    <row r="210" spans="1:25" ht="14.25" x14ac:dyDescent="0.2">
      <c r="A210" s="1127"/>
      <c r="B210" s="1127"/>
      <c r="C210" s="1128"/>
      <c r="D210" s="1128"/>
      <c r="E210" s="452"/>
      <c r="F210" s="7"/>
      <c r="R210" s="7"/>
      <c r="S210" s="7"/>
      <c r="T210" s="7"/>
      <c r="U210" s="7"/>
      <c r="V210" s="7"/>
      <c r="W210" s="7"/>
      <c r="X210" s="7"/>
      <c r="Y210" s="7"/>
    </row>
    <row r="211" spans="1:25" ht="14.25" x14ac:dyDescent="0.2">
      <c r="A211" s="1127"/>
      <c r="B211" s="1127"/>
      <c r="C211" s="1128"/>
      <c r="D211" s="1128"/>
      <c r="E211" s="452"/>
      <c r="F211" s="7"/>
      <c r="R211" s="7"/>
      <c r="S211" s="7"/>
      <c r="T211" s="7"/>
      <c r="U211" s="7"/>
      <c r="V211" s="7"/>
      <c r="W211" s="7"/>
      <c r="X211" s="7"/>
      <c r="Y211" s="7"/>
    </row>
    <row r="212" spans="1:25" ht="14.25" x14ac:dyDescent="0.2">
      <c r="A212" s="1127"/>
      <c r="B212" s="1127"/>
      <c r="C212" s="1128"/>
      <c r="D212" s="1128"/>
      <c r="E212" s="452"/>
      <c r="F212" s="7"/>
      <c r="R212" s="7"/>
      <c r="S212" s="7"/>
      <c r="T212" s="7"/>
      <c r="U212" s="7"/>
      <c r="V212" s="7"/>
      <c r="W212" s="7"/>
      <c r="X212" s="7"/>
      <c r="Y212" s="7"/>
    </row>
    <row r="213" spans="1:25" ht="14.25" x14ac:dyDescent="0.2">
      <c r="A213" s="1127"/>
      <c r="B213" s="1127"/>
      <c r="C213" s="1128"/>
      <c r="D213" s="1128"/>
      <c r="E213" s="452"/>
      <c r="F213" s="7"/>
      <c r="R213" s="7"/>
      <c r="S213" s="7"/>
      <c r="T213" s="7"/>
      <c r="U213" s="7"/>
      <c r="V213" s="7"/>
      <c r="W213" s="7"/>
      <c r="X213" s="7"/>
      <c r="Y213" s="7"/>
    </row>
    <row r="214" spans="1:25" ht="14.25" x14ac:dyDescent="0.2">
      <c r="A214" s="1127"/>
      <c r="B214" s="1127"/>
      <c r="C214" s="1128"/>
      <c r="D214" s="1128"/>
      <c r="E214" s="452"/>
      <c r="F214" s="7"/>
      <c r="R214" s="7"/>
      <c r="S214" s="7"/>
      <c r="T214" s="7"/>
      <c r="U214" s="7"/>
      <c r="V214" s="7"/>
      <c r="W214" s="7"/>
      <c r="X214" s="7"/>
      <c r="Y214" s="7"/>
    </row>
    <row r="215" spans="1:25" ht="14.25" x14ac:dyDescent="0.2">
      <c r="A215" s="1127"/>
      <c r="B215" s="1127"/>
      <c r="C215" s="1127"/>
      <c r="D215" s="1127"/>
      <c r="E215" s="452"/>
      <c r="F215" s="7"/>
      <c r="R215" s="7"/>
      <c r="S215" s="7"/>
      <c r="T215" s="7"/>
      <c r="U215" s="7"/>
      <c r="V215" s="7"/>
      <c r="W215" s="7"/>
      <c r="X215" s="7"/>
      <c r="Y215" s="7"/>
    </row>
    <row r="216" spans="1:25" ht="14.25" x14ac:dyDescent="0.2">
      <c r="A216" s="1127"/>
      <c r="B216" s="1127"/>
      <c r="C216" s="1127"/>
      <c r="D216" s="1127"/>
      <c r="E216" s="452"/>
      <c r="F216" s="7"/>
      <c r="R216" s="7"/>
      <c r="S216" s="7"/>
      <c r="T216" s="7"/>
      <c r="U216" s="7"/>
      <c r="V216" s="7"/>
      <c r="W216" s="7"/>
      <c r="X216" s="7"/>
      <c r="Y216" s="7"/>
    </row>
    <row r="217" spans="1:25" ht="14.25" x14ac:dyDescent="0.2">
      <c r="A217" s="1127"/>
      <c r="B217" s="1127"/>
      <c r="C217" s="1127"/>
      <c r="D217" s="1127"/>
      <c r="E217" s="452"/>
      <c r="F217" s="7"/>
      <c r="R217" s="7"/>
      <c r="S217" s="7"/>
      <c r="T217" s="7"/>
      <c r="U217" s="7"/>
      <c r="V217" s="7"/>
      <c r="W217" s="7"/>
      <c r="X217" s="7"/>
      <c r="Y217" s="7"/>
    </row>
    <row r="218" spans="1:25" ht="14.25" x14ac:dyDescent="0.2">
      <c r="A218" s="1127"/>
      <c r="B218" s="1127"/>
      <c r="C218" s="1127"/>
      <c r="D218" s="1127"/>
      <c r="E218" s="452"/>
      <c r="F218" s="7"/>
      <c r="R218" s="7"/>
      <c r="S218" s="7"/>
      <c r="T218" s="7"/>
      <c r="U218" s="7"/>
      <c r="V218" s="7"/>
      <c r="W218" s="7"/>
      <c r="X218" s="7"/>
      <c r="Y218" s="7"/>
    </row>
    <row r="219" spans="1:25" ht="14.25" x14ac:dyDescent="0.2">
      <c r="A219" s="1127"/>
      <c r="B219" s="1127"/>
      <c r="C219" s="1127"/>
      <c r="D219" s="1127"/>
      <c r="E219" s="452"/>
      <c r="F219" s="7"/>
      <c r="R219" s="7"/>
      <c r="S219" s="7"/>
      <c r="T219" s="7"/>
      <c r="U219" s="7"/>
      <c r="V219" s="7"/>
      <c r="W219" s="7"/>
      <c r="X219" s="7"/>
      <c r="Y219" s="7"/>
    </row>
    <row r="220" spans="1:25" ht="15" x14ac:dyDescent="0.25">
      <c r="A220" s="449"/>
      <c r="B220" s="449"/>
      <c r="C220" s="1129"/>
      <c r="D220" s="1129"/>
      <c r="E220" s="452"/>
      <c r="F220" s="7"/>
      <c r="R220" s="7"/>
      <c r="S220" s="7"/>
      <c r="T220" s="7"/>
      <c r="U220" s="7"/>
      <c r="V220" s="7"/>
      <c r="W220" s="7"/>
      <c r="X220" s="7"/>
      <c r="Y220" s="7"/>
    </row>
    <row r="221" spans="1:25" ht="15" x14ac:dyDescent="0.25">
      <c r="A221" s="1121"/>
      <c r="B221" s="1121"/>
      <c r="C221" s="1128"/>
      <c r="D221" s="1128"/>
      <c r="E221" s="452"/>
      <c r="F221" s="7"/>
      <c r="R221" s="7"/>
      <c r="S221" s="7"/>
      <c r="T221" s="7"/>
      <c r="U221" s="7"/>
      <c r="V221" s="7"/>
      <c r="W221" s="7"/>
      <c r="X221" s="7"/>
      <c r="Y221" s="7"/>
    </row>
    <row r="222" spans="1:25" ht="14.25" x14ac:dyDescent="0.2">
      <c r="A222" s="452"/>
      <c r="B222" s="452"/>
      <c r="C222" s="454"/>
      <c r="D222" s="454"/>
      <c r="E222" s="452"/>
      <c r="F222" s="7"/>
      <c r="G222" s="7"/>
      <c r="H222" s="7"/>
      <c r="I222" s="7"/>
      <c r="J222" s="7"/>
      <c r="K222" s="7"/>
      <c r="L222" s="7"/>
      <c r="M222" s="7"/>
      <c r="N222" s="7"/>
      <c r="O222" s="7"/>
      <c r="P222" s="7"/>
      <c r="Q222" s="7"/>
      <c r="R222" s="7"/>
      <c r="S222" s="7"/>
      <c r="T222" s="7"/>
      <c r="U222" s="7"/>
      <c r="V222" s="7"/>
      <c r="W222" s="7"/>
      <c r="X222" s="7"/>
      <c r="Y222" s="7"/>
    </row>
    <row r="223" spans="1:25" ht="15" x14ac:dyDescent="0.25">
      <c r="A223" s="1130"/>
      <c r="B223" s="1130"/>
      <c r="C223" s="1126"/>
      <c r="D223" s="1126"/>
      <c r="E223" s="452"/>
      <c r="F223" s="7"/>
      <c r="G223" s="7"/>
      <c r="H223" s="7"/>
      <c r="I223" s="7"/>
      <c r="J223" s="7"/>
      <c r="K223" s="7"/>
      <c r="L223" s="7"/>
      <c r="M223" s="7"/>
      <c r="N223" s="7"/>
      <c r="O223" s="7"/>
      <c r="P223" s="7"/>
      <c r="Q223" s="7"/>
      <c r="R223" s="7"/>
      <c r="S223" s="7"/>
      <c r="T223" s="7"/>
      <c r="U223" s="7"/>
      <c r="V223" s="7"/>
      <c r="W223" s="7"/>
      <c r="X223" s="7"/>
      <c r="Y223" s="7"/>
    </row>
    <row r="224" spans="1:25" ht="14.25" x14ac:dyDescent="0.2">
      <c r="A224" s="452"/>
      <c r="B224" s="452"/>
      <c r="C224" s="454"/>
      <c r="D224" s="454"/>
      <c r="E224" s="452"/>
      <c r="F224" s="7"/>
      <c r="G224" s="7"/>
      <c r="H224" s="7"/>
      <c r="I224" s="7"/>
      <c r="J224" s="7"/>
      <c r="K224" s="7"/>
      <c r="L224" s="7"/>
      <c r="M224" s="7"/>
      <c r="N224" s="7"/>
      <c r="O224" s="7"/>
      <c r="P224" s="7"/>
      <c r="Q224" s="7"/>
      <c r="R224" s="7"/>
      <c r="S224" s="7"/>
      <c r="T224" s="7"/>
      <c r="U224" s="7"/>
      <c r="V224" s="7"/>
      <c r="W224" s="7"/>
      <c r="X224" s="7"/>
      <c r="Y224" s="7"/>
    </row>
    <row r="225" spans="1:25" ht="15" x14ac:dyDescent="0.25">
      <c r="A225" s="1121"/>
      <c r="B225" s="1121"/>
      <c r="C225" s="1128"/>
      <c r="D225" s="1128"/>
      <c r="E225" s="452"/>
      <c r="F225" s="7"/>
      <c r="G225" s="7"/>
      <c r="H225" s="7"/>
      <c r="I225" s="7"/>
      <c r="J225" s="7"/>
      <c r="K225" s="7"/>
      <c r="L225" s="7"/>
      <c r="M225" s="7"/>
      <c r="N225" s="7"/>
      <c r="O225" s="7"/>
      <c r="P225" s="7"/>
      <c r="Q225" s="7"/>
      <c r="R225" s="7"/>
      <c r="S225" s="7"/>
      <c r="T225" s="7"/>
      <c r="U225" s="7"/>
      <c r="V225" s="7"/>
      <c r="W225" s="7"/>
      <c r="X225" s="7"/>
      <c r="Y225" s="7"/>
    </row>
    <row r="226" spans="1:25" ht="15" x14ac:dyDescent="0.25">
      <c r="A226" s="449"/>
      <c r="B226" s="452"/>
      <c r="C226" s="198"/>
      <c r="D226" s="198"/>
      <c r="E226" s="452"/>
      <c r="F226" s="7"/>
      <c r="G226" s="7"/>
      <c r="H226" s="7"/>
      <c r="I226" s="7"/>
      <c r="J226" s="7"/>
      <c r="K226" s="7"/>
      <c r="L226" s="7"/>
      <c r="M226" s="7"/>
      <c r="N226" s="7"/>
      <c r="O226" s="7"/>
      <c r="P226" s="7"/>
      <c r="Q226" s="7"/>
      <c r="R226" s="7"/>
      <c r="S226" s="7"/>
      <c r="T226" s="7"/>
      <c r="U226" s="7"/>
      <c r="V226" s="7"/>
      <c r="W226" s="7"/>
      <c r="X226" s="7"/>
      <c r="Y226" s="7"/>
    </row>
    <row r="227" spans="1:25" ht="15" x14ac:dyDescent="0.25">
      <c r="A227" s="1121"/>
      <c r="B227" s="1121"/>
      <c r="C227" s="1128"/>
      <c r="D227" s="1128"/>
      <c r="E227" s="452"/>
      <c r="F227" s="7"/>
      <c r="G227" s="7"/>
      <c r="H227" s="7"/>
      <c r="I227" s="7"/>
      <c r="J227" s="7"/>
      <c r="K227" s="7"/>
      <c r="L227" s="7"/>
      <c r="M227" s="7"/>
      <c r="N227" s="7"/>
      <c r="O227" s="7"/>
      <c r="P227" s="7"/>
      <c r="Q227" s="7"/>
      <c r="R227" s="7"/>
      <c r="S227" s="7"/>
      <c r="T227" s="7"/>
      <c r="U227" s="7"/>
      <c r="V227" s="7"/>
      <c r="W227" s="7"/>
      <c r="X227" s="7"/>
      <c r="Y227" s="7"/>
    </row>
    <row r="228" spans="1:25" ht="14.25" x14ac:dyDescent="0.2">
      <c r="A228" s="452"/>
      <c r="B228" s="198"/>
      <c r="C228" s="452"/>
      <c r="D228" s="198"/>
      <c r="E228" s="198"/>
      <c r="F228" s="7"/>
      <c r="G228" s="7"/>
      <c r="H228" s="7"/>
      <c r="I228" s="7"/>
      <c r="J228" s="7"/>
      <c r="K228" s="7"/>
      <c r="L228" s="7"/>
      <c r="M228" s="7"/>
      <c r="N228" s="7"/>
      <c r="O228" s="7"/>
      <c r="P228" s="7"/>
      <c r="Q228" s="7"/>
      <c r="R228" s="7"/>
      <c r="S228" s="7"/>
      <c r="T228" s="7"/>
      <c r="U228" s="7"/>
      <c r="V228" s="7"/>
      <c r="W228" s="7"/>
      <c r="X228" s="7"/>
      <c r="Y228" s="7"/>
    </row>
    <row r="229" spans="1:25" ht="15" x14ac:dyDescent="0.25">
      <c r="A229" s="1121"/>
      <c r="B229" s="1121"/>
      <c r="C229" s="1126"/>
      <c r="D229" s="1126"/>
      <c r="E229" s="452"/>
      <c r="F229" s="7"/>
      <c r="G229" s="7"/>
      <c r="H229" s="7"/>
      <c r="I229" s="7"/>
      <c r="J229" s="7"/>
      <c r="K229" s="7"/>
      <c r="L229" s="7"/>
      <c r="M229" s="7"/>
      <c r="N229" s="7"/>
      <c r="O229" s="7"/>
      <c r="P229" s="7"/>
      <c r="Q229" s="7"/>
      <c r="R229" s="7"/>
      <c r="S229" s="7"/>
      <c r="T229" s="7"/>
      <c r="U229" s="7"/>
      <c r="V229" s="7"/>
      <c r="W229" s="7"/>
      <c r="X229" s="7"/>
      <c r="Y229" s="7"/>
    </row>
    <row r="230" spans="1:25" ht="14.25" x14ac:dyDescent="0.2">
      <c r="A230" s="452"/>
      <c r="B230" s="452"/>
      <c r="C230" s="452"/>
      <c r="D230" s="452"/>
      <c r="E230" s="452"/>
      <c r="F230" s="7"/>
      <c r="G230" s="7"/>
      <c r="H230" s="7"/>
      <c r="I230" s="7"/>
      <c r="J230" s="7"/>
      <c r="K230" s="7"/>
      <c r="L230" s="7"/>
      <c r="M230" s="7"/>
      <c r="N230" s="7"/>
      <c r="O230" s="7"/>
      <c r="P230" s="7"/>
      <c r="Q230" s="7"/>
      <c r="R230" s="7"/>
      <c r="S230" s="7"/>
      <c r="T230" s="7"/>
      <c r="U230" s="7"/>
      <c r="V230" s="7"/>
      <c r="W230" s="7"/>
      <c r="X230" s="7"/>
      <c r="Y230" s="7"/>
    </row>
    <row r="231" spans="1:25" ht="14.25" x14ac:dyDescent="0.2">
      <c r="A231" s="1127"/>
      <c r="B231" s="1127"/>
      <c r="C231" s="1128"/>
      <c r="D231" s="1128"/>
      <c r="E231" s="452"/>
      <c r="F231" s="7"/>
      <c r="G231" s="7"/>
      <c r="H231" s="7"/>
      <c r="I231" s="7"/>
      <c r="J231" s="7"/>
      <c r="K231" s="7"/>
      <c r="L231" s="7"/>
      <c r="M231" s="7"/>
      <c r="N231" s="7"/>
      <c r="O231" s="7"/>
      <c r="P231" s="7"/>
      <c r="Q231" s="7"/>
      <c r="R231" s="7"/>
      <c r="S231" s="7"/>
      <c r="T231" s="7"/>
      <c r="U231" s="7"/>
      <c r="V231" s="7"/>
      <c r="W231" s="7"/>
      <c r="X231" s="7"/>
      <c r="Y231" s="7"/>
    </row>
    <row r="232" spans="1:25" ht="14.25" x14ac:dyDescent="0.2">
      <c r="A232" s="1127"/>
      <c r="B232" s="1127"/>
      <c r="C232" s="1128"/>
      <c r="D232" s="1128"/>
      <c r="E232" s="452"/>
      <c r="F232" s="7"/>
      <c r="G232" s="7"/>
      <c r="H232" s="7"/>
      <c r="I232" s="7"/>
      <c r="J232" s="7"/>
      <c r="K232" s="7"/>
      <c r="L232" s="7"/>
      <c r="M232" s="7"/>
      <c r="N232" s="7"/>
      <c r="O232" s="7"/>
      <c r="P232" s="7"/>
      <c r="Q232" s="7"/>
      <c r="R232" s="7"/>
      <c r="S232" s="7"/>
      <c r="T232" s="7"/>
      <c r="U232" s="7"/>
      <c r="V232" s="7"/>
      <c r="W232" s="7"/>
      <c r="X232" s="7"/>
      <c r="Y232" s="7"/>
    </row>
    <row r="233" spans="1:25" ht="15" x14ac:dyDescent="0.25">
      <c r="A233" s="449"/>
      <c r="B233" s="452"/>
      <c r="C233" s="453"/>
      <c r="D233" s="453"/>
      <c r="E233" s="452"/>
      <c r="F233" s="7"/>
      <c r="G233" s="7"/>
      <c r="H233" s="7"/>
      <c r="I233" s="7"/>
      <c r="J233" s="7"/>
      <c r="K233" s="7"/>
      <c r="L233" s="7"/>
      <c r="M233" s="7"/>
      <c r="N233" s="7"/>
      <c r="O233" s="7"/>
      <c r="P233" s="7"/>
      <c r="Q233" s="7"/>
      <c r="R233" s="7"/>
      <c r="S233" s="7"/>
      <c r="T233" s="7"/>
      <c r="U233" s="7"/>
      <c r="V233" s="7"/>
      <c r="W233" s="7"/>
      <c r="X233" s="7"/>
      <c r="Y233" s="7"/>
    </row>
    <row r="234" spans="1:25" ht="15" x14ac:dyDescent="0.25">
      <c r="A234" s="449"/>
      <c r="B234" s="452"/>
      <c r="C234" s="1128"/>
      <c r="D234" s="1128"/>
      <c r="E234" s="452"/>
      <c r="F234" s="7"/>
      <c r="G234" s="7"/>
      <c r="H234" s="7"/>
      <c r="I234" s="7"/>
      <c r="J234" s="7"/>
      <c r="K234" s="7"/>
      <c r="L234" s="7"/>
      <c r="M234" s="7"/>
      <c r="N234" s="7"/>
      <c r="O234" s="7"/>
      <c r="P234" s="7"/>
      <c r="Q234" s="7"/>
      <c r="R234" s="7"/>
      <c r="S234" s="7"/>
      <c r="T234" s="7"/>
      <c r="U234" s="7"/>
      <c r="V234" s="7"/>
      <c r="W234" s="7"/>
      <c r="X234" s="7"/>
      <c r="Y234" s="7"/>
    </row>
    <row r="235" spans="1:25" ht="14.25" x14ac:dyDescent="0.2">
      <c r="A235" s="452"/>
      <c r="B235" s="452"/>
      <c r="C235" s="452"/>
      <c r="D235" s="452"/>
      <c r="E235" s="452"/>
      <c r="F235" s="7"/>
      <c r="G235" s="7"/>
      <c r="H235" s="7"/>
      <c r="I235" s="7"/>
      <c r="J235" s="7"/>
      <c r="K235" s="7"/>
      <c r="L235" s="7"/>
      <c r="M235" s="7"/>
      <c r="N235" s="7"/>
      <c r="O235" s="7"/>
      <c r="P235" s="7"/>
      <c r="Q235" s="7"/>
      <c r="R235" s="7"/>
      <c r="S235" s="7"/>
      <c r="T235" s="7"/>
      <c r="U235" s="7"/>
      <c r="V235" s="7"/>
      <c r="W235" s="7"/>
      <c r="X235" s="7"/>
      <c r="Y235" s="7"/>
    </row>
    <row r="236" spans="1:25" ht="15" x14ac:dyDescent="0.25">
      <c r="A236" s="449"/>
      <c r="B236" s="450"/>
      <c r="C236" s="1128"/>
      <c r="D236" s="1128"/>
      <c r="E236" s="452"/>
      <c r="F236" s="7"/>
      <c r="G236" s="7"/>
      <c r="H236" s="7"/>
      <c r="I236" s="7"/>
      <c r="J236" s="7"/>
      <c r="K236" s="7"/>
      <c r="L236" s="7"/>
      <c r="M236" s="7"/>
      <c r="N236" s="7"/>
      <c r="O236" s="7"/>
      <c r="P236" s="7"/>
      <c r="Q236" s="7"/>
      <c r="R236" s="7"/>
      <c r="S236" s="7"/>
      <c r="T236" s="7"/>
      <c r="U236" s="7"/>
      <c r="V236" s="7"/>
      <c r="W236" s="7"/>
      <c r="X236" s="7"/>
      <c r="Y236" s="7"/>
    </row>
    <row r="237" spans="1:25" ht="14.25" x14ac:dyDescent="0.2">
      <c r="A237" s="452"/>
      <c r="B237" s="452"/>
      <c r="C237" s="452"/>
      <c r="D237" s="452"/>
      <c r="E237" s="452"/>
      <c r="F237" s="7"/>
      <c r="G237" s="7"/>
      <c r="H237" s="7"/>
      <c r="I237" s="7"/>
      <c r="J237" s="7"/>
      <c r="K237" s="7"/>
      <c r="L237" s="7"/>
      <c r="M237" s="7"/>
      <c r="N237" s="7"/>
      <c r="O237" s="7"/>
      <c r="P237" s="7"/>
      <c r="Q237" s="7"/>
      <c r="R237" s="7"/>
      <c r="S237" s="7"/>
      <c r="T237" s="7"/>
      <c r="U237" s="7"/>
      <c r="V237" s="7"/>
      <c r="W237" s="7"/>
      <c r="X237" s="7"/>
      <c r="Y237" s="7"/>
    </row>
    <row r="238" spans="1:25" ht="14.25" x14ac:dyDescent="0.2">
      <c r="A238" s="199"/>
      <c r="B238" s="1129"/>
      <c r="C238" s="1129"/>
      <c r="D238" s="454"/>
      <c r="E238" s="454"/>
      <c r="F238" s="7"/>
      <c r="G238" s="7"/>
      <c r="H238" s="7"/>
      <c r="I238" s="7"/>
      <c r="J238" s="7"/>
      <c r="K238" s="7"/>
      <c r="L238" s="7"/>
      <c r="M238" s="7"/>
      <c r="N238" s="7"/>
      <c r="O238" s="7"/>
      <c r="P238" s="7"/>
      <c r="Q238" s="7"/>
      <c r="R238" s="7"/>
      <c r="S238" s="7"/>
      <c r="T238" s="7"/>
      <c r="U238" s="7"/>
      <c r="V238" s="7"/>
      <c r="W238" s="7"/>
      <c r="X238" s="7"/>
      <c r="Y238" s="7"/>
    </row>
    <row r="239" spans="1:25" ht="14.25" x14ac:dyDescent="0.2">
      <c r="A239" s="199"/>
      <c r="B239" s="1128"/>
      <c r="C239" s="1128"/>
      <c r="D239" s="200"/>
      <c r="E239" s="453"/>
      <c r="F239" s="7"/>
      <c r="G239" s="7"/>
      <c r="H239" s="7"/>
      <c r="I239" s="7"/>
      <c r="J239" s="7"/>
      <c r="K239" s="7"/>
      <c r="L239" s="7"/>
      <c r="M239" s="7"/>
      <c r="N239" s="7"/>
      <c r="O239" s="7"/>
      <c r="P239" s="7"/>
      <c r="Q239" s="7"/>
      <c r="R239" s="7"/>
      <c r="S239" s="7"/>
      <c r="T239" s="7"/>
      <c r="U239" s="7"/>
      <c r="V239" s="7"/>
      <c r="W239" s="7"/>
      <c r="X239" s="7"/>
      <c r="Y239" s="7"/>
    </row>
    <row r="240" spans="1:25" ht="14.25" x14ac:dyDescent="0.2">
      <c r="A240" s="199"/>
      <c r="B240" s="1128"/>
      <c r="C240" s="1128"/>
      <c r="D240" s="200"/>
      <c r="E240" s="453"/>
      <c r="F240" s="7"/>
      <c r="G240" s="7"/>
      <c r="H240" s="7"/>
      <c r="I240" s="7"/>
      <c r="J240" s="7"/>
      <c r="K240" s="7"/>
      <c r="L240" s="7"/>
      <c r="M240" s="7"/>
      <c r="N240" s="7"/>
      <c r="O240" s="7"/>
      <c r="P240" s="7"/>
      <c r="Q240" s="7"/>
      <c r="R240" s="7"/>
      <c r="S240" s="7"/>
      <c r="T240" s="7"/>
      <c r="U240" s="7"/>
      <c r="V240" s="7"/>
      <c r="W240" s="7"/>
      <c r="X240" s="7"/>
      <c r="Y240" s="7"/>
    </row>
    <row r="241" spans="1:25" ht="14.25" x14ac:dyDescent="0.2">
      <c r="A241" s="199"/>
      <c r="B241" s="1128"/>
      <c r="C241" s="1128"/>
      <c r="D241" s="200"/>
      <c r="E241" s="453"/>
      <c r="F241" s="7"/>
      <c r="G241" s="7"/>
      <c r="H241" s="7"/>
      <c r="I241" s="7"/>
      <c r="J241" s="7"/>
      <c r="K241" s="7"/>
      <c r="L241" s="7"/>
      <c r="M241" s="7"/>
      <c r="N241" s="7"/>
      <c r="O241" s="7"/>
      <c r="P241" s="7"/>
      <c r="Q241" s="7"/>
      <c r="R241" s="7"/>
      <c r="S241" s="7"/>
      <c r="T241" s="7"/>
      <c r="U241" s="7"/>
      <c r="V241" s="7"/>
      <c r="W241" s="7"/>
      <c r="X241" s="7"/>
      <c r="Y241" s="7"/>
    </row>
    <row r="242" spans="1:25" ht="14.25" x14ac:dyDescent="0.2">
      <c r="A242" s="199"/>
      <c r="B242" s="1129"/>
      <c r="C242" s="1129"/>
      <c r="D242" s="453"/>
      <c r="E242" s="453"/>
      <c r="F242" s="7"/>
      <c r="G242" s="7"/>
      <c r="H242" s="7"/>
      <c r="I242" s="7"/>
      <c r="J242" s="7"/>
      <c r="K242" s="7"/>
      <c r="L242" s="7"/>
      <c r="M242" s="7"/>
      <c r="N242" s="7"/>
      <c r="O242" s="7"/>
      <c r="P242" s="7"/>
      <c r="Q242" s="7"/>
      <c r="R242" s="7"/>
      <c r="S242" s="7"/>
      <c r="T242" s="7"/>
      <c r="U242" s="7"/>
      <c r="V242" s="7"/>
      <c r="W242" s="7"/>
      <c r="X242" s="7"/>
      <c r="Y242" s="7"/>
    </row>
    <row r="243" spans="1:25" ht="14.25" x14ac:dyDescent="0.2">
      <c r="A243" s="199"/>
      <c r="B243" s="1128"/>
      <c r="C243" s="1128"/>
      <c r="D243" s="452"/>
      <c r="E243" s="452"/>
      <c r="F243" s="7"/>
      <c r="G243" s="7"/>
      <c r="H243" s="7"/>
      <c r="I243" s="7"/>
      <c r="J243" s="7"/>
      <c r="K243" s="7"/>
      <c r="L243" s="7"/>
      <c r="M243" s="7"/>
      <c r="N243" s="7"/>
      <c r="O243" s="7"/>
      <c r="P243" s="7"/>
      <c r="Q243" s="7"/>
      <c r="R243" s="7"/>
      <c r="S243" s="7"/>
      <c r="T243" s="7"/>
      <c r="U243" s="7"/>
      <c r="V243" s="7"/>
      <c r="W243" s="7"/>
      <c r="X243" s="7"/>
      <c r="Y243" s="7"/>
    </row>
    <row r="244" spans="1:25" ht="14.25" x14ac:dyDescent="0.2">
      <c r="A244" s="452"/>
      <c r="B244" s="452"/>
      <c r="C244" s="452"/>
      <c r="D244" s="201"/>
      <c r="E244" s="201"/>
      <c r="F244" s="7"/>
      <c r="G244" s="7"/>
      <c r="H244" s="7"/>
      <c r="I244" s="7"/>
      <c r="J244" s="7"/>
      <c r="K244" s="7"/>
      <c r="L244" s="7"/>
      <c r="M244" s="7"/>
      <c r="N244" s="7"/>
      <c r="O244" s="7"/>
      <c r="P244" s="7"/>
      <c r="Q244" s="7"/>
      <c r="R244" s="7"/>
      <c r="S244" s="7"/>
      <c r="T244" s="7"/>
      <c r="U244" s="7"/>
      <c r="V244" s="7"/>
      <c r="W244" s="7"/>
      <c r="X244" s="7"/>
      <c r="Y244" s="7"/>
    </row>
    <row r="245" spans="1:25" ht="14.25" x14ac:dyDescent="0.2">
      <c r="A245" s="1127"/>
      <c r="B245" s="1127"/>
      <c r="C245" s="1127"/>
      <c r="D245" s="200"/>
      <c r="E245" s="453"/>
      <c r="F245" s="7"/>
      <c r="G245" s="7"/>
      <c r="H245" s="7"/>
      <c r="I245" s="7"/>
      <c r="J245" s="7"/>
      <c r="K245" s="7"/>
      <c r="L245" s="7"/>
      <c r="M245" s="7"/>
      <c r="N245" s="7"/>
      <c r="O245" s="7"/>
      <c r="P245" s="7"/>
      <c r="Q245" s="7"/>
      <c r="R245" s="7"/>
      <c r="S245" s="7"/>
      <c r="T245" s="7"/>
      <c r="U245" s="7"/>
      <c r="V245" s="7"/>
      <c r="W245" s="7"/>
      <c r="X245" s="7"/>
      <c r="Y245" s="7"/>
    </row>
    <row r="246" spans="1:25" ht="14.25" x14ac:dyDescent="0.2">
      <c r="A246" s="452"/>
      <c r="B246" s="452"/>
      <c r="C246" s="452"/>
      <c r="D246" s="452"/>
      <c r="E246" s="452"/>
      <c r="F246" s="7"/>
      <c r="G246" s="7"/>
      <c r="H246" s="7"/>
      <c r="I246" s="7"/>
      <c r="J246" s="7"/>
      <c r="K246" s="7"/>
      <c r="L246" s="7"/>
      <c r="M246" s="7"/>
      <c r="N246" s="7"/>
      <c r="O246" s="7"/>
      <c r="P246" s="7"/>
      <c r="Q246" s="7"/>
      <c r="R246" s="7"/>
      <c r="S246" s="7"/>
      <c r="T246" s="7"/>
      <c r="U246" s="7"/>
      <c r="V246" s="7"/>
      <c r="W246" s="7"/>
      <c r="X246" s="7"/>
      <c r="Y246" s="7"/>
    </row>
    <row r="247" spans="1:25" ht="14.25" x14ac:dyDescent="0.2">
      <c r="A247" s="452"/>
      <c r="B247" s="1128"/>
      <c r="C247" s="1128"/>
      <c r="D247" s="452"/>
      <c r="E247" s="452"/>
      <c r="F247" s="7"/>
      <c r="G247" s="7"/>
      <c r="H247" s="7"/>
      <c r="I247" s="7"/>
      <c r="J247" s="7"/>
      <c r="K247" s="7"/>
      <c r="L247" s="7"/>
      <c r="M247" s="7"/>
      <c r="N247" s="7"/>
      <c r="O247" s="7"/>
      <c r="P247" s="7"/>
      <c r="Q247" s="7"/>
      <c r="R247" s="7"/>
      <c r="S247" s="7"/>
      <c r="T247" s="7"/>
      <c r="U247" s="7"/>
      <c r="V247" s="7"/>
      <c r="W247" s="7"/>
      <c r="X247" s="7"/>
      <c r="Y247" s="7"/>
    </row>
    <row r="248" spans="1:25" ht="14.25" x14ac:dyDescent="0.2">
      <c r="A248" s="452"/>
      <c r="B248" s="452"/>
      <c r="C248" s="452"/>
      <c r="D248" s="452"/>
      <c r="E248" s="452"/>
      <c r="F248" s="7"/>
      <c r="G248" s="7"/>
      <c r="H248" s="7"/>
      <c r="I248" s="7"/>
      <c r="J248" s="7"/>
      <c r="K248" s="7"/>
      <c r="L248" s="7"/>
      <c r="M248" s="7"/>
      <c r="N248" s="7"/>
      <c r="O248" s="7"/>
      <c r="P248" s="7"/>
      <c r="Q248" s="7"/>
      <c r="R248" s="7"/>
      <c r="S248" s="7"/>
      <c r="T248" s="7"/>
      <c r="U248" s="7"/>
      <c r="V248" s="7"/>
      <c r="W248" s="7"/>
      <c r="X248" s="7"/>
      <c r="Y248" s="7"/>
    </row>
    <row r="249" spans="1:25" ht="14.25" x14ac:dyDescent="0.2">
      <c r="A249" s="1127"/>
      <c r="B249" s="1127"/>
      <c r="C249" s="1127"/>
      <c r="D249" s="454"/>
      <c r="E249" s="453"/>
      <c r="F249" s="7"/>
      <c r="G249" s="7"/>
      <c r="H249" s="7"/>
      <c r="I249" s="7"/>
      <c r="J249" s="7"/>
      <c r="K249" s="7"/>
      <c r="L249" s="7"/>
      <c r="M249" s="7"/>
      <c r="N249" s="7"/>
      <c r="O249" s="7"/>
      <c r="P249" s="7"/>
      <c r="Q249" s="7"/>
      <c r="R249" s="7"/>
      <c r="S249" s="7"/>
      <c r="T249" s="7"/>
      <c r="U249" s="7"/>
      <c r="V249" s="7"/>
      <c r="W249" s="7"/>
      <c r="X249" s="7"/>
      <c r="Y249" s="7"/>
    </row>
    <row r="250" spans="1:25" ht="14.25" x14ac:dyDescent="0.2">
      <c r="A250" s="452"/>
      <c r="B250" s="452"/>
      <c r="C250" s="452"/>
      <c r="D250" s="452"/>
      <c r="E250" s="452"/>
      <c r="F250" s="7"/>
      <c r="G250" s="7"/>
      <c r="H250" s="7"/>
      <c r="I250" s="7"/>
      <c r="J250" s="7"/>
      <c r="K250" s="7"/>
      <c r="L250" s="7"/>
      <c r="M250" s="7"/>
      <c r="N250" s="7"/>
      <c r="O250" s="7"/>
      <c r="P250" s="7"/>
      <c r="Q250" s="7"/>
      <c r="R250" s="7"/>
      <c r="S250" s="7"/>
      <c r="T250" s="7"/>
      <c r="U250" s="7"/>
      <c r="V250" s="7"/>
      <c r="W250" s="7"/>
      <c r="X250" s="7"/>
      <c r="Y250" s="7"/>
    </row>
    <row r="251" spans="1:25" ht="15" x14ac:dyDescent="0.25">
      <c r="A251" s="1121"/>
      <c r="B251" s="1121"/>
      <c r="C251" s="1121"/>
      <c r="D251" s="454"/>
      <c r="E251" s="194"/>
      <c r="F251" s="7"/>
      <c r="G251" s="7"/>
      <c r="H251" s="7"/>
      <c r="I251" s="7"/>
      <c r="J251" s="7"/>
      <c r="K251" s="7"/>
      <c r="L251" s="7"/>
      <c r="M251" s="7"/>
      <c r="N251" s="7"/>
      <c r="O251" s="7"/>
      <c r="P251" s="7"/>
      <c r="Q251" s="7"/>
      <c r="R251" s="7"/>
      <c r="S251" s="7"/>
      <c r="T251" s="7"/>
      <c r="U251" s="7"/>
      <c r="V251" s="7"/>
      <c r="W251" s="7"/>
      <c r="X251" s="7"/>
      <c r="Y251" s="7"/>
    </row>
    <row r="252" spans="1:25" ht="14.25" x14ac:dyDescent="0.2">
      <c r="A252" s="452"/>
      <c r="B252" s="452"/>
      <c r="C252" s="452"/>
      <c r="D252" s="452"/>
      <c r="E252" s="452"/>
      <c r="F252" s="7"/>
      <c r="G252" s="7"/>
      <c r="H252" s="7"/>
      <c r="I252" s="7"/>
      <c r="J252" s="7"/>
      <c r="K252" s="7"/>
      <c r="L252" s="7"/>
      <c r="M252" s="7"/>
      <c r="N252" s="7"/>
      <c r="O252" s="7"/>
      <c r="P252" s="7"/>
      <c r="Q252" s="7"/>
      <c r="R252" s="7"/>
      <c r="S252" s="7"/>
      <c r="T252" s="7"/>
      <c r="U252" s="7"/>
      <c r="V252" s="7"/>
      <c r="W252" s="7"/>
      <c r="X252" s="7"/>
      <c r="Y252" s="7"/>
    </row>
    <row r="253" spans="1:25" ht="14.25" x14ac:dyDescent="0.2">
      <c r="A253" s="452"/>
      <c r="B253" s="452"/>
      <c r="C253" s="452"/>
      <c r="D253" s="452"/>
      <c r="E253" s="452"/>
      <c r="F253" s="7"/>
      <c r="G253" s="7"/>
      <c r="H253" s="7"/>
      <c r="I253" s="7"/>
      <c r="J253" s="7"/>
      <c r="K253" s="7"/>
      <c r="L253" s="7"/>
      <c r="M253" s="7"/>
      <c r="N253" s="7"/>
      <c r="O253" s="7"/>
      <c r="P253" s="7"/>
      <c r="Q253" s="7"/>
      <c r="R253" s="7"/>
      <c r="S253" s="7"/>
      <c r="T253" s="7"/>
      <c r="U253" s="7"/>
      <c r="V253" s="7"/>
      <c r="W253" s="7"/>
      <c r="X253" s="7"/>
      <c r="Y253" s="7"/>
    </row>
    <row r="254" spans="1:25" ht="14.25" x14ac:dyDescent="0.2">
      <c r="A254" s="452"/>
      <c r="B254" s="452"/>
      <c r="C254" s="452"/>
      <c r="D254" s="452"/>
      <c r="E254" s="452"/>
      <c r="F254" s="7"/>
      <c r="G254" s="7"/>
      <c r="H254" s="7"/>
      <c r="I254" s="7"/>
      <c r="J254" s="7"/>
      <c r="K254" s="7"/>
      <c r="L254" s="7"/>
      <c r="M254" s="7"/>
      <c r="N254" s="7"/>
      <c r="O254" s="7"/>
      <c r="P254" s="7"/>
      <c r="Q254" s="7"/>
      <c r="R254" s="7"/>
      <c r="S254" s="7"/>
      <c r="T254" s="7"/>
      <c r="U254" s="7"/>
      <c r="V254" s="7"/>
      <c r="W254" s="7"/>
      <c r="X254" s="7"/>
      <c r="Y254" s="7"/>
    </row>
    <row r="255" spans="1:25" ht="14.25" x14ac:dyDescent="0.2">
      <c r="A255" s="452"/>
      <c r="B255" s="452"/>
      <c r="C255" s="452"/>
      <c r="D255" s="452"/>
      <c r="E255" s="452"/>
      <c r="F255" s="7"/>
      <c r="G255" s="7"/>
      <c r="H255" s="7"/>
      <c r="I255" s="7"/>
      <c r="J255" s="7"/>
      <c r="K255" s="7"/>
      <c r="L255" s="7"/>
      <c r="M255" s="7"/>
      <c r="N255" s="7"/>
      <c r="O255" s="7"/>
      <c r="P255" s="7"/>
      <c r="Q255" s="7"/>
      <c r="R255" s="7"/>
      <c r="S255" s="7"/>
      <c r="T255" s="7"/>
      <c r="U255" s="7"/>
      <c r="V255" s="7"/>
      <c r="W255" s="7"/>
      <c r="X255" s="7"/>
      <c r="Y255" s="7"/>
    </row>
    <row r="256" spans="1:25" ht="14.25" x14ac:dyDescent="0.2">
      <c r="A256" s="452"/>
      <c r="B256" s="452"/>
      <c r="C256" s="452"/>
      <c r="D256" s="452"/>
      <c r="E256" s="452"/>
      <c r="F256" s="7"/>
      <c r="G256" s="7"/>
      <c r="H256" s="7"/>
      <c r="I256" s="7"/>
      <c r="J256" s="7"/>
      <c r="K256" s="7"/>
      <c r="L256" s="7"/>
      <c r="M256" s="7"/>
      <c r="N256" s="7"/>
      <c r="O256" s="7"/>
      <c r="P256" s="7"/>
      <c r="Q256" s="7"/>
      <c r="R256" s="7"/>
      <c r="S256" s="7"/>
      <c r="T256" s="7"/>
      <c r="U256" s="7"/>
      <c r="V256" s="7"/>
      <c r="W256" s="7"/>
      <c r="X256" s="7"/>
      <c r="Y256" s="7"/>
    </row>
    <row r="257" spans="1:25" ht="14.25" x14ac:dyDescent="0.2">
      <c r="A257" s="452"/>
      <c r="B257" s="452"/>
      <c r="C257" s="452"/>
      <c r="D257" s="452"/>
      <c r="E257" s="452"/>
      <c r="F257" s="7"/>
      <c r="G257" s="7"/>
      <c r="H257" s="7"/>
      <c r="I257" s="7"/>
      <c r="J257" s="7"/>
      <c r="K257" s="7"/>
      <c r="L257" s="7"/>
      <c r="M257" s="7"/>
      <c r="N257" s="7"/>
      <c r="O257" s="7"/>
      <c r="P257" s="7"/>
      <c r="Q257" s="7"/>
      <c r="R257" s="7"/>
      <c r="S257" s="7"/>
      <c r="T257" s="7"/>
      <c r="U257" s="7"/>
      <c r="V257" s="7"/>
      <c r="W257" s="7"/>
      <c r="X257" s="7"/>
      <c r="Y257" s="7"/>
    </row>
    <row r="258" spans="1:25" ht="14.25" x14ac:dyDescent="0.2">
      <c r="A258" s="202"/>
      <c r="B258" s="202"/>
      <c r="C258" s="202"/>
      <c r="D258" s="202"/>
      <c r="E258" s="202"/>
      <c r="F258" s="7"/>
      <c r="G258" s="7"/>
      <c r="H258" s="7"/>
      <c r="I258" s="7"/>
      <c r="J258" s="7"/>
      <c r="K258" s="7"/>
      <c r="L258" s="7"/>
      <c r="M258" s="7"/>
      <c r="N258" s="7"/>
      <c r="O258" s="7"/>
      <c r="P258" s="7"/>
      <c r="Q258" s="7"/>
      <c r="R258" s="7"/>
      <c r="S258" s="7"/>
      <c r="T258" s="7"/>
      <c r="U258" s="7"/>
      <c r="V258" s="7"/>
      <c r="W258" s="7"/>
      <c r="X258" s="7"/>
      <c r="Y258" s="7"/>
    </row>
    <row r="259" spans="1:25" ht="14.25" x14ac:dyDescent="0.2">
      <c r="A259" s="202"/>
      <c r="B259" s="202"/>
      <c r="C259" s="202"/>
      <c r="D259" s="202"/>
      <c r="E259" s="202"/>
      <c r="F259" s="7"/>
      <c r="G259" s="7"/>
      <c r="H259" s="7"/>
      <c r="I259" s="7"/>
      <c r="J259" s="7"/>
      <c r="K259" s="7"/>
      <c r="L259" s="7"/>
      <c r="M259" s="7"/>
      <c r="N259" s="7"/>
      <c r="O259" s="7"/>
      <c r="P259" s="7"/>
      <c r="Q259" s="7"/>
      <c r="R259" s="7"/>
      <c r="S259" s="7"/>
      <c r="T259" s="7"/>
      <c r="U259" s="7"/>
      <c r="V259" s="7"/>
      <c r="W259" s="7"/>
      <c r="X259" s="7"/>
      <c r="Y259" s="7"/>
    </row>
    <row r="260" spans="1:25" ht="14.25" x14ac:dyDescent="0.2">
      <c r="A260" s="202"/>
      <c r="B260" s="202"/>
      <c r="C260" s="202"/>
      <c r="D260" s="202"/>
      <c r="E260" s="202"/>
      <c r="F260" s="7"/>
      <c r="G260" s="7"/>
      <c r="H260" s="7"/>
      <c r="I260" s="7"/>
      <c r="J260" s="7"/>
      <c r="K260" s="7"/>
      <c r="L260" s="7"/>
      <c r="M260" s="7"/>
      <c r="N260" s="7"/>
      <c r="O260" s="7"/>
      <c r="P260" s="7"/>
      <c r="Q260" s="7"/>
      <c r="R260" s="7"/>
      <c r="S260" s="7"/>
      <c r="T260" s="7"/>
      <c r="U260" s="7"/>
      <c r="V260" s="7"/>
      <c r="W260" s="7"/>
      <c r="X260" s="7"/>
      <c r="Y260" s="7"/>
    </row>
    <row r="261" spans="1:25" ht="14.25" x14ac:dyDescent="0.2">
      <c r="A261" s="202"/>
      <c r="B261" s="202"/>
      <c r="C261" s="202"/>
      <c r="D261" s="202"/>
      <c r="E261" s="202"/>
      <c r="F261" s="7"/>
      <c r="G261" s="7"/>
      <c r="H261" s="7"/>
      <c r="I261" s="7"/>
      <c r="J261" s="7"/>
      <c r="K261" s="7"/>
      <c r="L261" s="7"/>
      <c r="M261" s="7"/>
      <c r="N261" s="7"/>
      <c r="O261" s="7"/>
      <c r="P261" s="7"/>
      <c r="Q261" s="7"/>
      <c r="R261" s="7"/>
      <c r="S261" s="7"/>
      <c r="T261" s="7"/>
      <c r="U261" s="7"/>
      <c r="V261" s="7"/>
      <c r="W261" s="7"/>
      <c r="X261" s="7"/>
      <c r="Y261" s="7"/>
    </row>
    <row r="262" spans="1:25" ht="14.25" x14ac:dyDescent="0.2">
      <c r="A262" s="202"/>
      <c r="B262" s="202"/>
      <c r="C262" s="202"/>
      <c r="D262" s="202"/>
      <c r="E262" s="202"/>
      <c r="F262" s="7"/>
      <c r="G262" s="7"/>
      <c r="H262" s="7"/>
      <c r="I262" s="7"/>
      <c r="J262" s="7"/>
      <c r="K262" s="7"/>
      <c r="L262" s="7"/>
      <c r="M262" s="7"/>
      <c r="N262" s="7"/>
      <c r="O262" s="7"/>
      <c r="P262" s="7"/>
      <c r="Q262" s="7"/>
      <c r="R262" s="7"/>
      <c r="S262" s="7"/>
      <c r="T262" s="7"/>
      <c r="U262" s="7"/>
      <c r="V262" s="7"/>
      <c r="W262" s="7"/>
      <c r="X262" s="7"/>
      <c r="Y262" s="7"/>
    </row>
    <row r="263" spans="1:25" ht="15" x14ac:dyDescent="0.25">
      <c r="A263" s="1126"/>
      <c r="B263" s="1126"/>
      <c r="C263" s="1126"/>
      <c r="D263" s="1126"/>
      <c r="E263" s="452"/>
      <c r="F263" s="7"/>
      <c r="G263" s="7"/>
      <c r="H263" s="7"/>
      <c r="I263" s="7"/>
      <c r="J263" s="7"/>
      <c r="K263" s="7"/>
      <c r="L263" s="7"/>
      <c r="M263" s="7"/>
      <c r="N263" s="7"/>
      <c r="O263" s="7"/>
      <c r="P263" s="7"/>
      <c r="Q263" s="7"/>
      <c r="R263" s="7"/>
      <c r="S263" s="7"/>
      <c r="T263" s="7"/>
      <c r="U263" s="7"/>
      <c r="V263" s="7"/>
      <c r="W263" s="7"/>
      <c r="X263" s="7"/>
      <c r="Y263" s="7"/>
    </row>
    <row r="264" spans="1:25" ht="14.25" x14ac:dyDescent="0.2">
      <c r="A264" s="452"/>
      <c r="B264" s="452"/>
      <c r="C264" s="452"/>
      <c r="D264" s="452"/>
      <c r="E264" s="452"/>
      <c r="F264" s="7"/>
      <c r="G264" s="7"/>
      <c r="H264" s="7"/>
      <c r="I264" s="7"/>
      <c r="J264" s="7"/>
      <c r="K264" s="7"/>
      <c r="L264" s="7"/>
      <c r="M264" s="7"/>
      <c r="N264" s="7"/>
      <c r="O264" s="7"/>
      <c r="P264" s="7"/>
      <c r="Q264" s="7"/>
      <c r="R264" s="7"/>
      <c r="S264" s="7"/>
      <c r="T264" s="7"/>
      <c r="U264" s="7"/>
      <c r="V264" s="7"/>
      <c r="W264" s="7"/>
      <c r="X264" s="7"/>
      <c r="Y264" s="7"/>
    </row>
    <row r="265" spans="1:25" ht="14.25" x14ac:dyDescent="0.2">
      <c r="A265" s="452"/>
      <c r="B265" s="452"/>
      <c r="C265" s="452"/>
      <c r="D265" s="452"/>
      <c r="E265" s="452"/>
      <c r="F265" s="7"/>
      <c r="G265" s="7"/>
      <c r="H265" s="7"/>
      <c r="I265" s="7"/>
      <c r="J265" s="7"/>
      <c r="K265" s="7"/>
      <c r="L265" s="7"/>
      <c r="M265" s="7"/>
      <c r="N265" s="7"/>
      <c r="O265" s="7"/>
      <c r="P265" s="7"/>
      <c r="Q265" s="7"/>
      <c r="R265" s="7"/>
      <c r="S265" s="7"/>
      <c r="T265" s="7"/>
      <c r="U265" s="7"/>
      <c r="V265" s="7"/>
      <c r="W265" s="7"/>
      <c r="X265" s="7"/>
      <c r="Y265" s="7"/>
    </row>
    <row r="266" spans="1:25" ht="14.25" x14ac:dyDescent="0.2">
      <c r="A266" s="452"/>
      <c r="B266" s="452"/>
      <c r="C266" s="452"/>
      <c r="D266" s="452"/>
      <c r="E266" s="452"/>
      <c r="F266" s="7"/>
      <c r="G266" s="7"/>
      <c r="H266" s="7"/>
      <c r="I266" s="7"/>
      <c r="J266" s="7"/>
      <c r="K266" s="7"/>
      <c r="L266" s="7"/>
      <c r="M266" s="7"/>
      <c r="N266" s="7"/>
      <c r="O266" s="7"/>
      <c r="P266" s="7"/>
      <c r="Q266" s="7"/>
      <c r="R266" s="7"/>
      <c r="S266" s="7"/>
      <c r="T266" s="7"/>
      <c r="U266" s="7"/>
      <c r="V266" s="7"/>
      <c r="W266" s="7"/>
      <c r="X266" s="7"/>
      <c r="Y266" s="7"/>
    </row>
    <row r="267" spans="1:25" ht="14.25" x14ac:dyDescent="0.2">
      <c r="A267" s="452"/>
      <c r="B267" s="452"/>
      <c r="C267" s="452"/>
      <c r="D267" s="452"/>
      <c r="E267" s="452"/>
      <c r="F267" s="7"/>
      <c r="G267" s="7"/>
      <c r="H267" s="7"/>
      <c r="I267" s="7"/>
      <c r="J267" s="7"/>
      <c r="K267" s="7"/>
      <c r="L267" s="7"/>
      <c r="M267" s="7"/>
      <c r="N267" s="7"/>
      <c r="O267" s="7"/>
      <c r="P267" s="7"/>
      <c r="Q267" s="7"/>
      <c r="R267" s="7"/>
      <c r="S267" s="7"/>
      <c r="T267" s="7"/>
      <c r="U267" s="7"/>
      <c r="V267" s="7"/>
      <c r="W267" s="7"/>
      <c r="X267" s="7"/>
      <c r="Y267" s="7"/>
    </row>
    <row r="268" spans="1:25" ht="15" x14ac:dyDescent="0.25">
      <c r="A268" s="1121"/>
      <c r="B268" s="1121"/>
      <c r="C268" s="452"/>
      <c r="D268" s="452"/>
      <c r="E268" s="452"/>
      <c r="F268" s="7"/>
      <c r="G268" s="7"/>
      <c r="H268" s="7"/>
      <c r="I268" s="7"/>
      <c r="J268" s="7"/>
      <c r="K268" s="7"/>
      <c r="L268" s="7"/>
      <c r="M268" s="7"/>
      <c r="N268" s="7"/>
      <c r="O268" s="7"/>
      <c r="P268" s="7"/>
      <c r="Q268" s="7"/>
      <c r="R268" s="7"/>
      <c r="S268" s="7"/>
      <c r="T268" s="7"/>
      <c r="U268" s="7"/>
      <c r="V268" s="7"/>
      <c r="W268" s="7"/>
      <c r="X268" s="7"/>
      <c r="Y268" s="7"/>
    </row>
    <row r="269" spans="1:25" ht="15" x14ac:dyDescent="0.25">
      <c r="A269" s="452"/>
      <c r="B269" s="451"/>
      <c r="C269" s="452"/>
      <c r="D269" s="452"/>
      <c r="E269" s="452"/>
      <c r="F269" s="7"/>
      <c r="G269" s="7"/>
      <c r="H269" s="7"/>
      <c r="I269" s="7"/>
      <c r="J269" s="7"/>
      <c r="K269" s="7"/>
      <c r="L269" s="7"/>
      <c r="M269" s="7"/>
      <c r="N269" s="7"/>
      <c r="O269" s="7"/>
      <c r="P269" s="7"/>
      <c r="Q269" s="7"/>
      <c r="R269" s="7"/>
      <c r="S269" s="7"/>
      <c r="T269" s="7"/>
      <c r="U269" s="7"/>
      <c r="V269" s="7"/>
      <c r="W269" s="7"/>
      <c r="X269" s="7"/>
      <c r="Y269" s="7"/>
    </row>
    <row r="270" spans="1:25" ht="15" x14ac:dyDescent="0.25">
      <c r="A270" s="452"/>
      <c r="B270" s="455"/>
      <c r="C270" s="204"/>
      <c r="D270" s="204"/>
      <c r="E270" s="452"/>
      <c r="F270" s="7"/>
      <c r="G270" s="7"/>
      <c r="H270" s="7"/>
      <c r="I270" s="7"/>
      <c r="J270" s="7"/>
      <c r="K270" s="7"/>
      <c r="L270" s="7"/>
      <c r="M270" s="7"/>
      <c r="N270" s="7"/>
      <c r="O270" s="7"/>
      <c r="P270" s="7"/>
      <c r="Q270" s="7"/>
      <c r="R270" s="7"/>
      <c r="S270" s="7"/>
      <c r="T270" s="7"/>
      <c r="U270" s="7"/>
      <c r="V270" s="7"/>
      <c r="W270" s="7"/>
      <c r="X270" s="7"/>
      <c r="Y270" s="7"/>
    </row>
    <row r="271" spans="1:25" ht="14.25" x14ac:dyDescent="0.2">
      <c r="A271" s="452"/>
      <c r="B271" s="204"/>
      <c r="C271" s="204"/>
      <c r="D271" s="204"/>
      <c r="E271" s="452"/>
      <c r="F271" s="7"/>
      <c r="G271" s="7"/>
      <c r="H271" s="7"/>
      <c r="I271" s="7"/>
      <c r="J271" s="7"/>
      <c r="K271" s="7"/>
      <c r="L271" s="7"/>
      <c r="M271" s="7"/>
      <c r="N271" s="7"/>
      <c r="O271" s="7"/>
      <c r="P271" s="7"/>
      <c r="Q271" s="7"/>
      <c r="R271" s="7"/>
      <c r="S271" s="7"/>
      <c r="T271" s="7"/>
      <c r="U271" s="7"/>
      <c r="V271" s="7"/>
      <c r="W271" s="7"/>
      <c r="X271" s="7"/>
      <c r="Y271" s="7"/>
    </row>
    <row r="272" spans="1:25" ht="14.25" x14ac:dyDescent="0.2">
      <c r="A272" s="1121"/>
      <c r="B272" s="1131"/>
      <c r="C272" s="1131"/>
      <c r="D272" s="1131"/>
      <c r="E272" s="452"/>
      <c r="F272" s="7"/>
      <c r="G272" s="7"/>
      <c r="H272" s="7"/>
      <c r="I272" s="7"/>
      <c r="J272" s="7"/>
      <c r="K272" s="7"/>
      <c r="L272" s="7"/>
      <c r="M272" s="7"/>
      <c r="N272" s="7"/>
      <c r="O272" s="7"/>
      <c r="P272" s="7"/>
      <c r="Q272" s="7"/>
      <c r="R272" s="7"/>
      <c r="S272" s="7"/>
      <c r="T272" s="7"/>
      <c r="U272" s="7"/>
      <c r="V272" s="7"/>
      <c r="W272" s="7"/>
      <c r="X272" s="7"/>
      <c r="Y272" s="7"/>
    </row>
    <row r="273" spans="1:25" ht="14.25" x14ac:dyDescent="0.2">
      <c r="A273" s="1121"/>
      <c r="B273" s="1121"/>
      <c r="C273" s="1121"/>
      <c r="D273" s="1121"/>
      <c r="E273" s="452"/>
      <c r="F273" s="7"/>
      <c r="G273" s="7"/>
      <c r="H273" s="7"/>
      <c r="I273" s="7"/>
      <c r="J273" s="7"/>
      <c r="K273" s="7"/>
      <c r="L273" s="7"/>
      <c r="M273" s="7"/>
      <c r="N273" s="7"/>
      <c r="O273" s="7"/>
      <c r="P273" s="7"/>
      <c r="Q273" s="7"/>
      <c r="R273" s="7"/>
      <c r="S273" s="7"/>
      <c r="T273" s="7"/>
      <c r="U273" s="7"/>
      <c r="V273" s="7"/>
      <c r="W273" s="7"/>
      <c r="X273" s="7"/>
      <c r="Y273" s="7"/>
    </row>
    <row r="274" spans="1:25" ht="14.25" x14ac:dyDescent="0.2">
      <c r="A274" s="452"/>
      <c r="B274" s="454"/>
      <c r="C274" s="453"/>
      <c r="D274" s="453"/>
      <c r="E274" s="452"/>
      <c r="F274" s="7"/>
      <c r="G274" s="7"/>
      <c r="H274" s="7"/>
      <c r="I274" s="7"/>
      <c r="J274" s="7"/>
      <c r="K274" s="7"/>
      <c r="L274" s="7"/>
      <c r="M274" s="7"/>
      <c r="N274" s="7"/>
      <c r="O274" s="7"/>
      <c r="P274" s="7"/>
      <c r="Q274" s="7"/>
      <c r="R274" s="7"/>
      <c r="S274" s="7"/>
      <c r="T274" s="7"/>
      <c r="U274" s="7"/>
      <c r="V274" s="7"/>
      <c r="W274" s="7"/>
      <c r="X274" s="7"/>
      <c r="Y274" s="7"/>
    </row>
    <row r="275" spans="1:25" ht="14.25" x14ac:dyDescent="0.2">
      <c r="A275" s="452"/>
      <c r="B275" s="454"/>
      <c r="C275" s="453"/>
      <c r="D275" s="453"/>
      <c r="E275" s="452"/>
      <c r="F275" s="7"/>
      <c r="G275" s="7"/>
      <c r="H275" s="7"/>
      <c r="I275" s="7"/>
      <c r="J275" s="7"/>
      <c r="K275" s="7"/>
      <c r="L275" s="7"/>
      <c r="M275" s="7"/>
      <c r="N275" s="7"/>
      <c r="O275" s="7"/>
      <c r="P275" s="7"/>
      <c r="Q275" s="7"/>
      <c r="R275" s="7"/>
      <c r="S275" s="7"/>
      <c r="T275" s="7"/>
      <c r="U275" s="7"/>
      <c r="V275" s="7"/>
      <c r="W275" s="7"/>
      <c r="X275" s="7"/>
      <c r="Y275" s="7"/>
    </row>
    <row r="276" spans="1:25" ht="14.25" x14ac:dyDescent="0.2">
      <c r="A276" s="452"/>
      <c r="B276" s="454"/>
      <c r="C276" s="453"/>
      <c r="D276" s="453"/>
      <c r="E276" s="452"/>
      <c r="F276" s="7"/>
      <c r="G276" s="7"/>
      <c r="H276" s="7"/>
      <c r="I276" s="7"/>
      <c r="J276" s="7"/>
      <c r="K276" s="7"/>
      <c r="L276" s="7"/>
      <c r="M276" s="7"/>
      <c r="N276" s="7"/>
      <c r="O276" s="7"/>
      <c r="P276" s="7"/>
      <c r="Q276" s="7"/>
      <c r="R276" s="7"/>
      <c r="S276" s="7"/>
      <c r="T276" s="7"/>
      <c r="U276" s="7"/>
      <c r="V276" s="7"/>
      <c r="W276" s="7"/>
      <c r="X276" s="7"/>
      <c r="Y276" s="7"/>
    </row>
    <row r="277" spans="1:25" ht="14.25" x14ac:dyDescent="0.2">
      <c r="A277" s="452"/>
      <c r="B277" s="454"/>
      <c r="C277" s="453"/>
      <c r="D277" s="453"/>
      <c r="E277" s="452"/>
      <c r="F277" s="7"/>
      <c r="G277" s="7"/>
      <c r="H277" s="7"/>
      <c r="I277" s="7"/>
      <c r="J277" s="7"/>
      <c r="K277" s="7"/>
      <c r="L277" s="7"/>
      <c r="M277" s="7"/>
      <c r="N277" s="7"/>
      <c r="O277" s="7"/>
      <c r="P277" s="7"/>
      <c r="Q277" s="7"/>
      <c r="R277" s="7"/>
      <c r="S277" s="7"/>
      <c r="T277" s="7"/>
      <c r="U277" s="7"/>
      <c r="V277" s="7"/>
      <c r="W277" s="7"/>
      <c r="X277" s="7"/>
      <c r="Y277" s="7"/>
    </row>
    <row r="278" spans="1:25" ht="14.25" x14ac:dyDescent="0.2">
      <c r="A278" s="452"/>
      <c r="B278" s="454"/>
      <c r="C278" s="453"/>
      <c r="D278" s="453"/>
      <c r="E278" s="452"/>
      <c r="F278" s="7"/>
      <c r="G278" s="7"/>
      <c r="H278" s="7"/>
      <c r="I278" s="7"/>
      <c r="J278" s="7"/>
      <c r="K278" s="7"/>
      <c r="L278" s="7"/>
      <c r="M278" s="7"/>
      <c r="N278" s="7"/>
      <c r="O278" s="7"/>
      <c r="P278" s="7"/>
      <c r="Q278" s="7"/>
      <c r="R278" s="7"/>
      <c r="S278" s="7"/>
      <c r="T278" s="7"/>
      <c r="U278" s="7"/>
      <c r="V278" s="7"/>
      <c r="W278" s="7"/>
      <c r="X278" s="7"/>
      <c r="Y278" s="7"/>
    </row>
    <row r="279" spans="1:25" ht="14.25" x14ac:dyDescent="0.2">
      <c r="A279" s="452"/>
      <c r="B279" s="454"/>
      <c r="C279" s="453"/>
      <c r="D279" s="453"/>
      <c r="E279" s="452"/>
      <c r="F279" s="7"/>
      <c r="G279" s="7"/>
      <c r="H279" s="7"/>
      <c r="I279" s="7"/>
      <c r="J279" s="7"/>
      <c r="K279" s="7"/>
      <c r="L279" s="7"/>
      <c r="M279" s="7"/>
      <c r="N279" s="7"/>
      <c r="O279" s="7"/>
      <c r="P279" s="7"/>
      <c r="Q279" s="7"/>
      <c r="R279" s="7"/>
      <c r="S279" s="7"/>
      <c r="T279" s="7"/>
      <c r="U279" s="7"/>
      <c r="V279" s="7"/>
      <c r="W279" s="7"/>
      <c r="X279" s="7"/>
      <c r="Y279" s="7"/>
    </row>
    <row r="280" spans="1:25" ht="15" x14ac:dyDescent="0.25">
      <c r="A280" s="452"/>
      <c r="B280" s="449"/>
      <c r="C280" s="449"/>
      <c r="D280" s="453"/>
      <c r="E280" s="452"/>
      <c r="F280" s="7"/>
      <c r="G280" s="7"/>
      <c r="H280" s="7"/>
      <c r="I280" s="7"/>
      <c r="J280" s="7"/>
      <c r="K280" s="7"/>
      <c r="L280" s="7"/>
      <c r="M280" s="7"/>
      <c r="N280" s="7"/>
      <c r="O280" s="7"/>
      <c r="P280" s="7"/>
      <c r="Q280" s="7"/>
      <c r="R280" s="7"/>
      <c r="S280" s="7"/>
      <c r="T280" s="7"/>
      <c r="U280" s="7"/>
      <c r="V280" s="7"/>
      <c r="W280" s="7"/>
      <c r="X280" s="7"/>
      <c r="Y280" s="7"/>
    </row>
    <row r="281" spans="1:25" ht="15" x14ac:dyDescent="0.25">
      <c r="A281" s="1121"/>
      <c r="B281" s="1121"/>
      <c r="C281" s="1121"/>
      <c r="D281" s="194"/>
      <c r="E281" s="452"/>
      <c r="F281" s="7"/>
      <c r="G281" s="7"/>
      <c r="H281" s="7"/>
      <c r="I281" s="7"/>
      <c r="J281" s="7"/>
      <c r="K281" s="7"/>
      <c r="L281" s="7"/>
      <c r="M281" s="7"/>
      <c r="N281" s="7"/>
      <c r="O281" s="7"/>
      <c r="P281" s="7"/>
      <c r="Q281" s="7"/>
      <c r="R281" s="7"/>
      <c r="S281" s="7"/>
      <c r="T281" s="7"/>
      <c r="U281" s="7"/>
      <c r="V281" s="7"/>
      <c r="W281" s="7"/>
      <c r="X281" s="7"/>
      <c r="Y281" s="7"/>
    </row>
    <row r="282" spans="1:25" ht="14.25" x14ac:dyDescent="0.2">
      <c r="A282" s="1122"/>
      <c r="B282" s="1122"/>
      <c r="C282" s="1122"/>
      <c r="D282" s="1122"/>
      <c r="E282" s="452"/>
      <c r="F282" s="7"/>
      <c r="G282" s="7"/>
      <c r="H282" s="7"/>
      <c r="I282" s="7"/>
      <c r="J282" s="7"/>
      <c r="K282" s="7"/>
      <c r="L282" s="7"/>
      <c r="M282" s="7"/>
      <c r="N282" s="7"/>
      <c r="O282" s="7"/>
      <c r="P282" s="7"/>
      <c r="Q282" s="7"/>
      <c r="R282" s="7"/>
      <c r="S282" s="7"/>
      <c r="T282" s="7"/>
      <c r="U282" s="7"/>
      <c r="V282" s="7"/>
      <c r="W282" s="7"/>
      <c r="X282" s="7"/>
      <c r="Y282" s="7"/>
    </row>
    <row r="283" spans="1:25" ht="15" x14ac:dyDescent="0.25">
      <c r="A283" s="449"/>
      <c r="B283" s="450"/>
      <c r="C283" s="450"/>
      <c r="D283" s="194"/>
      <c r="E283" s="452"/>
      <c r="F283" s="7"/>
      <c r="G283" s="7"/>
      <c r="H283" s="7"/>
      <c r="I283" s="7"/>
      <c r="J283" s="7"/>
      <c r="K283" s="7"/>
      <c r="L283" s="7"/>
      <c r="M283" s="7"/>
      <c r="N283" s="7"/>
      <c r="O283" s="7"/>
      <c r="P283" s="7"/>
      <c r="Q283" s="7"/>
      <c r="R283" s="7"/>
      <c r="S283" s="7"/>
      <c r="T283" s="7"/>
      <c r="U283" s="7"/>
      <c r="V283" s="7"/>
      <c r="W283" s="7"/>
      <c r="X283" s="7"/>
      <c r="Y283" s="7"/>
    </row>
    <row r="284" spans="1:25" ht="14.25" x14ac:dyDescent="0.2">
      <c r="A284" s="452"/>
      <c r="B284" s="452"/>
      <c r="C284" s="452"/>
      <c r="D284" s="452"/>
      <c r="E284" s="452"/>
      <c r="F284" s="7"/>
      <c r="G284" s="7"/>
      <c r="H284" s="7"/>
      <c r="I284" s="7"/>
      <c r="J284" s="7"/>
      <c r="K284" s="7"/>
      <c r="L284" s="7"/>
      <c r="M284" s="7"/>
      <c r="N284" s="7"/>
      <c r="O284" s="7"/>
      <c r="P284" s="7"/>
      <c r="Q284" s="7"/>
      <c r="R284" s="7"/>
      <c r="S284" s="7"/>
      <c r="T284" s="7"/>
      <c r="U284" s="7"/>
      <c r="V284" s="7"/>
      <c r="W284" s="7"/>
      <c r="X284" s="7"/>
      <c r="Y284" s="7"/>
    </row>
    <row r="285" spans="1:25" ht="14.25" x14ac:dyDescent="0.2">
      <c r="A285" s="452"/>
      <c r="B285" s="452"/>
      <c r="C285" s="452"/>
      <c r="D285" s="452"/>
      <c r="E285" s="452"/>
      <c r="F285" s="7"/>
      <c r="G285" s="7"/>
      <c r="H285" s="7"/>
      <c r="I285" s="7"/>
      <c r="J285" s="7"/>
      <c r="K285" s="7"/>
      <c r="L285" s="7"/>
      <c r="M285" s="7"/>
      <c r="N285" s="7"/>
      <c r="O285" s="7"/>
      <c r="P285" s="7"/>
      <c r="Q285" s="7"/>
      <c r="R285" s="7"/>
      <c r="S285" s="7"/>
      <c r="T285" s="7"/>
      <c r="U285" s="7"/>
      <c r="V285" s="7"/>
      <c r="W285" s="7"/>
      <c r="X285" s="7"/>
      <c r="Y285" s="7"/>
    </row>
    <row r="286" spans="1:25" ht="15" x14ac:dyDescent="0.25">
      <c r="A286" s="449"/>
      <c r="B286" s="451"/>
      <c r="C286" s="451"/>
      <c r="D286" s="451"/>
      <c r="E286" s="452"/>
      <c r="F286" s="7"/>
      <c r="G286" s="7"/>
      <c r="H286" s="7"/>
      <c r="I286" s="7"/>
      <c r="J286" s="7"/>
      <c r="K286" s="7"/>
      <c r="L286" s="7"/>
      <c r="M286" s="7"/>
      <c r="N286" s="7"/>
      <c r="O286" s="7"/>
      <c r="P286" s="7"/>
      <c r="Q286" s="7"/>
      <c r="R286" s="7"/>
      <c r="S286" s="7"/>
      <c r="T286" s="7"/>
      <c r="U286" s="7"/>
      <c r="V286" s="7"/>
      <c r="W286" s="7"/>
      <c r="X286" s="7"/>
      <c r="Y286" s="7"/>
    </row>
    <row r="287" spans="1:25" ht="15" x14ac:dyDescent="0.2">
      <c r="A287" s="1123"/>
      <c r="B287" s="1124"/>
      <c r="C287" s="1125"/>
      <c r="D287" s="1125"/>
      <c r="E287" s="447"/>
      <c r="F287" s="7"/>
      <c r="G287" s="7"/>
      <c r="H287" s="7"/>
      <c r="I287" s="7"/>
      <c r="J287" s="7"/>
      <c r="K287" s="7"/>
      <c r="L287" s="7"/>
      <c r="M287" s="7"/>
      <c r="N287" s="7"/>
      <c r="O287" s="7"/>
      <c r="P287" s="7"/>
      <c r="Q287" s="7"/>
      <c r="R287" s="7"/>
      <c r="S287" s="7"/>
      <c r="T287" s="7"/>
      <c r="U287" s="7"/>
      <c r="V287" s="7"/>
      <c r="W287" s="7"/>
      <c r="X287" s="7"/>
      <c r="Y287" s="7"/>
    </row>
    <row r="288" spans="1:25" ht="15" x14ac:dyDescent="0.2">
      <c r="A288" s="1123"/>
      <c r="B288" s="1123"/>
      <c r="C288" s="1123"/>
      <c r="D288" s="1123"/>
      <c r="E288" s="447"/>
      <c r="F288" s="7"/>
      <c r="G288" s="7"/>
      <c r="H288" s="7"/>
      <c r="I288" s="7"/>
      <c r="J288" s="7"/>
      <c r="K288" s="7"/>
      <c r="L288" s="7"/>
      <c r="M288" s="7"/>
      <c r="N288" s="7"/>
      <c r="O288" s="7"/>
      <c r="P288" s="7"/>
      <c r="Q288" s="7"/>
      <c r="R288" s="7"/>
      <c r="S288" s="7"/>
      <c r="T288" s="7"/>
      <c r="U288" s="7"/>
      <c r="V288" s="7"/>
      <c r="W288" s="7"/>
      <c r="X288" s="7"/>
      <c r="Y288" s="7"/>
    </row>
    <row r="289" spans="1:25" ht="15" x14ac:dyDescent="0.25">
      <c r="A289" s="1121"/>
      <c r="B289" s="1121"/>
      <c r="C289" s="1121"/>
      <c r="D289" s="194"/>
      <c r="E289" s="452"/>
      <c r="F289" s="7"/>
      <c r="G289" s="7"/>
      <c r="H289" s="7"/>
      <c r="I289" s="7"/>
      <c r="J289" s="7"/>
      <c r="K289" s="7"/>
      <c r="L289" s="7"/>
      <c r="M289" s="7"/>
      <c r="N289" s="7"/>
      <c r="O289" s="7"/>
      <c r="P289" s="7"/>
      <c r="Q289" s="7"/>
      <c r="R289" s="7"/>
      <c r="S289" s="7"/>
      <c r="T289" s="7"/>
      <c r="U289" s="7"/>
      <c r="V289" s="7"/>
      <c r="W289" s="7"/>
      <c r="X289" s="7"/>
      <c r="Y289" s="7"/>
    </row>
    <row r="290" spans="1:25" ht="14.25" x14ac:dyDescent="0.2">
      <c r="A290" s="1122"/>
      <c r="B290" s="1122"/>
      <c r="C290" s="1122"/>
      <c r="D290" s="1122"/>
      <c r="E290" s="452"/>
      <c r="F290" s="7"/>
      <c r="G290" s="7"/>
      <c r="H290" s="7"/>
      <c r="I290" s="7"/>
      <c r="J290" s="7"/>
      <c r="K290" s="7"/>
      <c r="L290" s="7"/>
      <c r="M290" s="7"/>
      <c r="N290" s="7"/>
      <c r="O290" s="7"/>
      <c r="P290" s="7"/>
      <c r="Q290" s="7"/>
      <c r="R290" s="7"/>
      <c r="S290" s="7"/>
      <c r="T290" s="7"/>
      <c r="U290" s="7"/>
      <c r="V290" s="7"/>
      <c r="W290" s="7"/>
      <c r="X290" s="7"/>
      <c r="Y290" s="7"/>
    </row>
    <row r="291" spans="1:25" ht="15" x14ac:dyDescent="0.25">
      <c r="A291" s="1121"/>
      <c r="B291" s="1121"/>
      <c r="C291" s="1121"/>
      <c r="D291" s="194"/>
      <c r="E291" s="452"/>
      <c r="F291" s="7"/>
      <c r="G291" s="7"/>
      <c r="H291" s="7"/>
      <c r="I291" s="7"/>
      <c r="J291" s="7"/>
      <c r="K291" s="7"/>
      <c r="L291" s="7"/>
      <c r="M291" s="7"/>
      <c r="N291" s="7"/>
      <c r="O291" s="7"/>
      <c r="P291" s="7"/>
      <c r="Q291" s="7"/>
      <c r="R291" s="7"/>
      <c r="S291" s="7"/>
      <c r="T291" s="7"/>
      <c r="U291" s="7"/>
      <c r="V291" s="7"/>
      <c r="W291" s="7"/>
      <c r="X291" s="7"/>
      <c r="Y291" s="7"/>
    </row>
    <row r="292" spans="1:25" ht="14.25" x14ac:dyDescent="0.2">
      <c r="A292" s="452"/>
      <c r="B292" s="452"/>
      <c r="C292" s="452"/>
      <c r="D292" s="452"/>
      <c r="E292" s="452"/>
      <c r="F292" s="7"/>
      <c r="G292" s="7"/>
      <c r="H292" s="7"/>
      <c r="I292" s="7"/>
      <c r="J292" s="7"/>
      <c r="K292" s="7"/>
      <c r="L292" s="7"/>
      <c r="M292" s="7"/>
      <c r="N292" s="7"/>
      <c r="O292" s="7"/>
      <c r="P292" s="7"/>
      <c r="Q292" s="7"/>
      <c r="R292" s="7"/>
      <c r="S292" s="7"/>
      <c r="T292" s="7"/>
      <c r="U292" s="7"/>
      <c r="V292" s="7"/>
      <c r="W292" s="7"/>
      <c r="X292" s="7"/>
      <c r="Y292" s="7"/>
    </row>
    <row r="293" spans="1:25" ht="14.25" x14ac:dyDescent="0.2">
      <c r="A293" s="452"/>
      <c r="B293" s="452"/>
      <c r="C293" s="452"/>
      <c r="D293" s="452"/>
      <c r="E293" s="452"/>
      <c r="F293" s="7"/>
      <c r="G293" s="7"/>
      <c r="H293" s="7"/>
      <c r="I293" s="7"/>
      <c r="J293" s="7"/>
      <c r="K293" s="7"/>
      <c r="L293" s="7"/>
      <c r="M293" s="7"/>
      <c r="N293" s="7"/>
      <c r="O293" s="7"/>
      <c r="P293" s="7"/>
      <c r="Q293" s="7"/>
      <c r="R293" s="7"/>
      <c r="S293" s="7"/>
      <c r="T293" s="7"/>
      <c r="U293" s="7"/>
      <c r="V293" s="7"/>
      <c r="W293" s="7"/>
      <c r="X293" s="7"/>
      <c r="Y293" s="7"/>
    </row>
    <row r="294" spans="1:25" ht="15" x14ac:dyDescent="0.25">
      <c r="A294" s="1121"/>
      <c r="B294" s="1121"/>
      <c r="C294" s="1126"/>
      <c r="D294" s="1126"/>
      <c r="E294" s="452"/>
      <c r="F294" s="7"/>
      <c r="G294" s="7"/>
      <c r="H294" s="7"/>
      <c r="I294" s="7"/>
      <c r="J294" s="7"/>
      <c r="K294" s="7"/>
      <c r="L294" s="7"/>
      <c r="M294" s="7"/>
      <c r="N294" s="7"/>
      <c r="O294" s="7"/>
      <c r="P294" s="7"/>
      <c r="Q294" s="7"/>
      <c r="R294" s="7"/>
      <c r="S294" s="7"/>
      <c r="T294" s="7"/>
      <c r="U294" s="7"/>
      <c r="V294" s="7"/>
      <c r="W294" s="7"/>
      <c r="X294" s="7"/>
      <c r="Y294" s="7"/>
    </row>
    <row r="295" spans="1:25" ht="14.25" x14ac:dyDescent="0.2">
      <c r="A295" s="452"/>
      <c r="B295" s="452"/>
      <c r="C295" s="452"/>
      <c r="D295" s="452"/>
      <c r="E295" s="452"/>
      <c r="F295" s="7"/>
      <c r="G295" s="7"/>
      <c r="H295" s="7"/>
      <c r="I295" s="7"/>
      <c r="J295" s="7"/>
      <c r="K295" s="7"/>
      <c r="L295" s="7"/>
      <c r="M295" s="7"/>
      <c r="N295" s="7"/>
      <c r="O295" s="7"/>
      <c r="P295" s="7"/>
      <c r="Q295" s="7"/>
      <c r="R295" s="7"/>
      <c r="S295" s="7"/>
      <c r="T295" s="7"/>
      <c r="U295" s="7"/>
      <c r="V295" s="7"/>
      <c r="W295" s="7"/>
      <c r="X295" s="7"/>
      <c r="Y295" s="7"/>
    </row>
    <row r="296" spans="1:25" ht="14.25" x14ac:dyDescent="0.2">
      <c r="A296" s="1127"/>
      <c r="B296" s="1127"/>
      <c r="C296" s="1128"/>
      <c r="D296" s="1128"/>
      <c r="E296" s="452"/>
      <c r="F296" s="7"/>
      <c r="G296" s="7"/>
      <c r="H296" s="7"/>
      <c r="I296" s="7"/>
      <c r="J296" s="7"/>
      <c r="K296" s="7"/>
      <c r="L296" s="7"/>
      <c r="M296" s="7"/>
      <c r="N296" s="7"/>
      <c r="O296" s="7"/>
      <c r="P296" s="7"/>
      <c r="Q296" s="7"/>
      <c r="R296" s="7"/>
      <c r="S296" s="7"/>
      <c r="T296" s="7"/>
      <c r="U296" s="7"/>
      <c r="V296" s="7"/>
      <c r="W296" s="7"/>
      <c r="X296" s="7"/>
      <c r="Y296" s="7"/>
    </row>
    <row r="297" spans="1:25" ht="14.25" x14ac:dyDescent="0.2">
      <c r="A297" s="1127"/>
      <c r="B297" s="1127"/>
      <c r="C297" s="1128"/>
      <c r="D297" s="1128"/>
      <c r="E297" s="452"/>
      <c r="F297" s="7"/>
      <c r="G297" s="7"/>
      <c r="H297" s="7"/>
      <c r="I297" s="7"/>
      <c r="J297" s="7"/>
      <c r="K297" s="7"/>
      <c r="L297" s="7"/>
      <c r="M297" s="7"/>
      <c r="N297" s="7"/>
      <c r="O297" s="7"/>
      <c r="P297" s="7"/>
      <c r="Q297" s="7"/>
      <c r="R297" s="7"/>
      <c r="S297" s="7"/>
      <c r="T297" s="7"/>
      <c r="U297" s="7"/>
      <c r="V297" s="7"/>
      <c r="W297" s="7"/>
      <c r="X297" s="7"/>
      <c r="Y297" s="7"/>
    </row>
    <row r="298" spans="1:25" ht="14.25" x14ac:dyDescent="0.2">
      <c r="A298" s="452"/>
      <c r="B298" s="454"/>
      <c r="C298" s="1128"/>
      <c r="D298" s="1128"/>
      <c r="E298" s="452"/>
      <c r="F298" s="7"/>
      <c r="G298" s="7"/>
      <c r="H298" s="7"/>
      <c r="I298" s="7"/>
      <c r="J298" s="7"/>
      <c r="K298" s="7"/>
      <c r="L298" s="7"/>
      <c r="M298" s="7"/>
      <c r="N298" s="7"/>
      <c r="O298" s="7"/>
      <c r="P298" s="7"/>
      <c r="Q298" s="7"/>
      <c r="R298" s="7"/>
      <c r="S298" s="7"/>
      <c r="T298" s="7"/>
      <c r="U298" s="7"/>
      <c r="V298" s="7"/>
      <c r="W298" s="7"/>
      <c r="X298" s="7"/>
      <c r="Y298" s="7"/>
    </row>
    <row r="299" spans="1:25" ht="14.25" x14ac:dyDescent="0.2">
      <c r="A299" s="452"/>
      <c r="B299" s="454"/>
      <c r="C299" s="1128"/>
      <c r="D299" s="1128"/>
      <c r="E299" s="452"/>
      <c r="F299" s="7"/>
      <c r="G299" s="7"/>
      <c r="H299" s="7"/>
      <c r="I299" s="7"/>
      <c r="J299" s="7"/>
      <c r="K299" s="7"/>
      <c r="L299" s="7"/>
      <c r="M299" s="7"/>
      <c r="N299" s="7"/>
      <c r="O299" s="7"/>
      <c r="P299" s="7"/>
      <c r="Q299" s="7"/>
      <c r="R299" s="7"/>
      <c r="S299" s="7"/>
      <c r="T299" s="7"/>
      <c r="U299" s="7"/>
      <c r="V299" s="7"/>
      <c r="W299" s="7"/>
      <c r="X299" s="7"/>
      <c r="Y299" s="7"/>
    </row>
    <row r="300" spans="1:25" ht="14.25" x14ac:dyDescent="0.2">
      <c r="A300" s="1127"/>
      <c r="B300" s="1127"/>
      <c r="C300" s="1128"/>
      <c r="D300" s="1128"/>
      <c r="E300" s="452"/>
      <c r="F300" s="7"/>
      <c r="G300" s="7"/>
      <c r="H300" s="7"/>
      <c r="I300" s="7"/>
      <c r="J300" s="7"/>
      <c r="K300" s="7"/>
      <c r="L300" s="7"/>
      <c r="M300" s="7"/>
      <c r="N300" s="7"/>
      <c r="O300" s="7"/>
      <c r="P300" s="7"/>
      <c r="Q300" s="7"/>
      <c r="R300" s="7"/>
      <c r="S300" s="7"/>
      <c r="T300" s="7"/>
      <c r="U300" s="7"/>
      <c r="V300" s="7"/>
      <c r="W300" s="7"/>
      <c r="X300" s="7"/>
      <c r="Y300" s="7"/>
    </row>
    <row r="301" spans="1:25" ht="14.25" x14ac:dyDescent="0.2">
      <c r="A301" s="1127"/>
      <c r="B301" s="1127"/>
      <c r="C301" s="1128"/>
      <c r="D301" s="1128"/>
      <c r="E301" s="452"/>
      <c r="F301" s="7"/>
      <c r="G301" s="7"/>
      <c r="H301" s="7"/>
      <c r="I301" s="7"/>
      <c r="J301" s="7"/>
      <c r="K301" s="7"/>
      <c r="L301" s="7"/>
      <c r="M301" s="7"/>
      <c r="N301" s="7"/>
      <c r="O301" s="7"/>
      <c r="P301" s="7"/>
      <c r="Q301" s="7"/>
      <c r="R301" s="7"/>
      <c r="S301" s="7"/>
      <c r="T301" s="7"/>
      <c r="U301" s="7"/>
      <c r="V301" s="7"/>
      <c r="W301" s="7"/>
      <c r="X301" s="7"/>
      <c r="Y301" s="7"/>
    </row>
    <row r="302" spans="1:25" ht="14.25" x14ac:dyDescent="0.2">
      <c r="A302" s="1127"/>
      <c r="B302" s="1127"/>
      <c r="C302" s="1128"/>
      <c r="D302" s="1128"/>
      <c r="E302" s="452"/>
      <c r="F302" s="7"/>
      <c r="G302" s="7"/>
      <c r="H302" s="7"/>
      <c r="I302" s="7"/>
      <c r="J302" s="7"/>
      <c r="K302" s="7"/>
      <c r="L302" s="7"/>
      <c r="M302" s="7"/>
      <c r="N302" s="7"/>
      <c r="O302" s="7"/>
      <c r="P302" s="7"/>
      <c r="Q302" s="7"/>
      <c r="R302" s="7"/>
      <c r="S302" s="7"/>
      <c r="T302" s="7"/>
      <c r="U302" s="7"/>
      <c r="V302" s="7"/>
      <c r="W302" s="7"/>
      <c r="X302" s="7"/>
      <c r="Y302" s="7"/>
    </row>
    <row r="303" spans="1:25" ht="14.25" x14ac:dyDescent="0.2">
      <c r="A303" s="1127"/>
      <c r="B303" s="1127"/>
      <c r="C303" s="1128"/>
      <c r="D303" s="1128"/>
      <c r="E303" s="452"/>
      <c r="F303" s="7"/>
      <c r="G303" s="7"/>
      <c r="H303" s="7"/>
      <c r="I303" s="7"/>
      <c r="J303" s="7"/>
      <c r="K303" s="7"/>
      <c r="L303" s="7"/>
      <c r="M303" s="7"/>
      <c r="N303" s="7"/>
      <c r="O303" s="7"/>
      <c r="P303" s="7"/>
      <c r="Q303" s="7"/>
      <c r="R303" s="7"/>
      <c r="S303" s="7"/>
      <c r="T303" s="7"/>
      <c r="U303" s="7"/>
      <c r="V303" s="7"/>
      <c r="W303" s="7"/>
      <c r="X303" s="7"/>
      <c r="Y303" s="7"/>
    </row>
    <row r="304" spans="1:25" ht="14.25" x14ac:dyDescent="0.2">
      <c r="A304" s="1127"/>
      <c r="B304" s="1127"/>
      <c r="C304" s="1128"/>
      <c r="D304" s="1128"/>
      <c r="E304" s="452"/>
      <c r="F304" s="7"/>
      <c r="G304" s="7"/>
      <c r="H304" s="7"/>
      <c r="I304" s="7"/>
      <c r="J304" s="7"/>
      <c r="K304" s="7"/>
      <c r="L304" s="7"/>
      <c r="M304" s="7"/>
      <c r="N304" s="7"/>
      <c r="O304" s="7"/>
      <c r="P304" s="7"/>
      <c r="Q304" s="7"/>
      <c r="R304" s="7"/>
      <c r="S304" s="7"/>
      <c r="T304" s="7"/>
      <c r="U304" s="7"/>
      <c r="V304" s="7"/>
      <c r="W304" s="7"/>
      <c r="X304" s="7"/>
      <c r="Y304" s="7"/>
    </row>
    <row r="305" spans="1:25" ht="14.25" x14ac:dyDescent="0.2">
      <c r="A305" s="1127"/>
      <c r="B305" s="1127"/>
      <c r="C305" s="1127"/>
      <c r="D305" s="1127"/>
      <c r="E305" s="452"/>
      <c r="F305" s="7"/>
      <c r="G305" s="7"/>
      <c r="H305" s="7"/>
      <c r="I305" s="7"/>
      <c r="J305" s="7"/>
      <c r="K305" s="7"/>
      <c r="L305" s="7"/>
      <c r="M305" s="7"/>
      <c r="N305" s="7"/>
      <c r="O305" s="7"/>
      <c r="P305" s="7"/>
      <c r="Q305" s="7"/>
      <c r="R305" s="7"/>
      <c r="S305" s="7"/>
      <c r="T305" s="7"/>
      <c r="U305" s="7"/>
      <c r="V305" s="7"/>
      <c r="W305" s="7"/>
      <c r="X305" s="7"/>
      <c r="Y305" s="7"/>
    </row>
    <row r="306" spans="1:25" ht="14.25" x14ac:dyDescent="0.2">
      <c r="A306" s="1127"/>
      <c r="B306" s="1127"/>
      <c r="C306" s="1127"/>
      <c r="D306" s="1127"/>
      <c r="E306" s="452"/>
      <c r="F306" s="7"/>
      <c r="G306" s="7"/>
      <c r="H306" s="7"/>
      <c r="I306" s="7"/>
      <c r="J306" s="7"/>
      <c r="K306" s="7"/>
      <c r="L306" s="7"/>
      <c r="M306" s="7"/>
      <c r="N306" s="7"/>
      <c r="O306" s="7"/>
      <c r="P306" s="7"/>
      <c r="Q306" s="7"/>
      <c r="R306" s="7"/>
      <c r="S306" s="7"/>
      <c r="T306" s="7"/>
      <c r="U306" s="7"/>
      <c r="V306" s="7"/>
      <c r="W306" s="7"/>
      <c r="X306" s="7"/>
      <c r="Y306" s="7"/>
    </row>
    <row r="307" spans="1:25" ht="14.25" x14ac:dyDescent="0.2">
      <c r="A307" s="1127"/>
      <c r="B307" s="1127"/>
      <c r="C307" s="1127"/>
      <c r="D307" s="1127"/>
      <c r="E307" s="452"/>
      <c r="F307" s="7"/>
      <c r="G307" s="7"/>
      <c r="H307" s="7"/>
      <c r="I307" s="7"/>
      <c r="J307" s="7"/>
      <c r="K307" s="7"/>
      <c r="L307" s="7"/>
      <c r="M307" s="7"/>
      <c r="N307" s="7"/>
      <c r="O307" s="7"/>
      <c r="P307" s="7"/>
      <c r="Q307" s="7"/>
      <c r="R307" s="7"/>
      <c r="S307" s="7"/>
      <c r="T307" s="7"/>
      <c r="U307" s="7"/>
      <c r="V307" s="7"/>
      <c r="W307" s="7"/>
      <c r="X307" s="7"/>
      <c r="Y307" s="7"/>
    </row>
    <row r="308" spans="1:25" ht="14.25" x14ac:dyDescent="0.2">
      <c r="A308" s="1127"/>
      <c r="B308" s="1127"/>
      <c r="C308" s="1127"/>
      <c r="D308" s="1127"/>
      <c r="E308" s="452"/>
      <c r="F308" s="7"/>
      <c r="G308" s="7"/>
      <c r="H308" s="7"/>
      <c r="I308" s="7"/>
      <c r="J308" s="7"/>
      <c r="K308" s="7"/>
      <c r="L308" s="7"/>
      <c r="M308" s="7"/>
      <c r="N308" s="7"/>
      <c r="O308" s="7"/>
      <c r="P308" s="7"/>
      <c r="Q308" s="7"/>
      <c r="R308" s="7"/>
      <c r="S308" s="7"/>
      <c r="T308" s="7"/>
      <c r="U308" s="7"/>
      <c r="V308" s="7"/>
      <c r="W308" s="7"/>
      <c r="X308" s="7"/>
      <c r="Y308" s="7"/>
    </row>
    <row r="309" spans="1:25" ht="14.25" x14ac:dyDescent="0.2">
      <c r="A309" s="1127"/>
      <c r="B309" s="1127"/>
      <c r="C309" s="1127"/>
      <c r="D309" s="1127"/>
      <c r="E309" s="452"/>
      <c r="F309" s="7"/>
      <c r="G309" s="7"/>
      <c r="H309" s="7"/>
      <c r="I309" s="7"/>
      <c r="J309" s="7"/>
      <c r="K309" s="7"/>
      <c r="L309" s="7"/>
      <c r="M309" s="7"/>
      <c r="N309" s="7"/>
      <c r="O309" s="7"/>
      <c r="P309" s="7"/>
      <c r="Q309" s="7"/>
      <c r="R309" s="7"/>
      <c r="S309" s="7"/>
      <c r="T309" s="7"/>
      <c r="U309" s="7"/>
      <c r="V309" s="7"/>
      <c r="W309" s="7"/>
      <c r="X309" s="7"/>
      <c r="Y309" s="7"/>
    </row>
    <row r="310" spans="1:25" ht="15" x14ac:dyDescent="0.25">
      <c r="A310" s="449"/>
      <c r="B310" s="449"/>
      <c r="C310" s="1129"/>
      <c r="D310" s="1129"/>
      <c r="E310" s="452"/>
      <c r="F310" s="7"/>
      <c r="G310" s="7"/>
      <c r="H310" s="7"/>
      <c r="I310" s="7"/>
      <c r="J310" s="7"/>
      <c r="K310" s="7"/>
      <c r="L310" s="7"/>
      <c r="M310" s="7"/>
      <c r="N310" s="7"/>
      <c r="O310" s="7"/>
      <c r="P310" s="7"/>
      <c r="Q310" s="7"/>
      <c r="R310" s="7"/>
      <c r="S310" s="7"/>
      <c r="T310" s="7"/>
      <c r="U310" s="7"/>
      <c r="V310" s="7"/>
      <c r="W310" s="7"/>
      <c r="X310" s="7"/>
      <c r="Y310" s="7"/>
    </row>
    <row r="311" spans="1:25" ht="15" x14ac:dyDescent="0.25">
      <c r="A311" s="1121"/>
      <c r="B311" s="1121"/>
      <c r="C311" s="1128"/>
      <c r="D311" s="1128"/>
      <c r="E311" s="452"/>
      <c r="F311" s="7"/>
      <c r="G311" s="7"/>
      <c r="H311" s="7"/>
      <c r="I311" s="7"/>
      <c r="J311" s="7"/>
      <c r="K311" s="7"/>
      <c r="L311" s="7"/>
      <c r="M311" s="7"/>
      <c r="N311" s="7"/>
      <c r="O311" s="7"/>
      <c r="P311" s="7"/>
      <c r="Q311" s="7"/>
      <c r="R311" s="7"/>
      <c r="S311" s="7"/>
      <c r="T311" s="7"/>
      <c r="U311" s="7"/>
      <c r="V311" s="7"/>
      <c r="W311" s="7"/>
      <c r="X311" s="7"/>
      <c r="Y311" s="7"/>
    </row>
    <row r="312" spans="1:25" ht="14.25" x14ac:dyDescent="0.2">
      <c r="A312" s="452"/>
      <c r="B312" s="452"/>
      <c r="C312" s="454"/>
      <c r="D312" s="454"/>
      <c r="E312" s="452"/>
      <c r="F312" s="7"/>
      <c r="G312" s="7"/>
      <c r="H312" s="7"/>
      <c r="I312" s="7"/>
      <c r="J312" s="7"/>
      <c r="K312" s="7"/>
      <c r="L312" s="7"/>
      <c r="M312" s="7"/>
      <c r="N312" s="7"/>
      <c r="O312" s="7"/>
      <c r="P312" s="7"/>
      <c r="Q312" s="7"/>
      <c r="R312" s="7"/>
      <c r="S312" s="7"/>
      <c r="T312" s="7"/>
      <c r="U312" s="7"/>
      <c r="V312" s="7"/>
      <c r="W312" s="7"/>
      <c r="X312" s="7"/>
      <c r="Y312" s="7"/>
    </row>
    <row r="313" spans="1:25" ht="15" x14ac:dyDescent="0.25">
      <c r="A313" s="1130"/>
      <c r="B313" s="1130"/>
      <c r="C313" s="1126"/>
      <c r="D313" s="1126"/>
      <c r="E313" s="452"/>
      <c r="F313" s="7"/>
      <c r="G313" s="7"/>
      <c r="H313" s="7"/>
      <c r="I313" s="7"/>
      <c r="J313" s="7"/>
      <c r="K313" s="7"/>
      <c r="L313" s="7"/>
      <c r="M313" s="7"/>
      <c r="N313" s="7"/>
      <c r="O313" s="7"/>
      <c r="P313" s="7"/>
      <c r="Q313" s="7"/>
      <c r="R313" s="7"/>
      <c r="S313" s="7"/>
      <c r="T313" s="7"/>
      <c r="U313" s="7"/>
      <c r="V313" s="7"/>
      <c r="W313" s="7"/>
      <c r="X313" s="7"/>
      <c r="Y313" s="7"/>
    </row>
    <row r="314" spans="1:25" ht="14.25" x14ac:dyDescent="0.2">
      <c r="A314" s="452"/>
      <c r="B314" s="452"/>
      <c r="C314" s="454"/>
      <c r="D314" s="454"/>
      <c r="E314" s="452"/>
      <c r="F314" s="7"/>
      <c r="G314" s="7"/>
      <c r="H314" s="7"/>
      <c r="I314" s="7"/>
      <c r="J314" s="7"/>
      <c r="K314" s="7"/>
      <c r="L314" s="7"/>
      <c r="M314" s="7"/>
      <c r="N314" s="7"/>
      <c r="O314" s="7"/>
      <c r="P314" s="7"/>
      <c r="Q314" s="7"/>
      <c r="R314" s="7"/>
      <c r="S314" s="7"/>
      <c r="T314" s="7"/>
      <c r="U314" s="7"/>
      <c r="V314" s="7"/>
      <c r="W314" s="7"/>
      <c r="X314" s="7"/>
      <c r="Y314" s="7"/>
    </row>
    <row r="315" spans="1:25" ht="15" x14ac:dyDescent="0.25">
      <c r="A315" s="1121"/>
      <c r="B315" s="1121"/>
      <c r="C315" s="1128"/>
      <c r="D315" s="1128"/>
      <c r="E315" s="452"/>
      <c r="F315" s="7"/>
      <c r="G315" s="7"/>
      <c r="H315" s="7"/>
      <c r="I315" s="7"/>
      <c r="J315" s="7"/>
      <c r="K315" s="7"/>
      <c r="L315" s="7"/>
      <c r="M315" s="7"/>
      <c r="N315" s="7"/>
      <c r="O315" s="7"/>
      <c r="P315" s="7"/>
      <c r="Q315" s="7"/>
      <c r="R315" s="7"/>
      <c r="S315" s="7"/>
      <c r="T315" s="7"/>
      <c r="U315" s="7"/>
      <c r="V315" s="7"/>
      <c r="W315" s="7"/>
      <c r="X315" s="7"/>
      <c r="Y315" s="7"/>
    </row>
    <row r="316" spans="1:25" ht="15" x14ac:dyDescent="0.25">
      <c r="A316" s="449"/>
      <c r="B316" s="452"/>
      <c r="C316" s="198"/>
      <c r="D316" s="198"/>
      <c r="E316" s="452"/>
      <c r="F316" s="7"/>
      <c r="G316" s="7"/>
      <c r="H316" s="7"/>
      <c r="I316" s="7"/>
      <c r="J316" s="7"/>
      <c r="K316" s="7"/>
      <c r="L316" s="7"/>
      <c r="M316" s="7"/>
      <c r="N316" s="7"/>
      <c r="O316" s="7"/>
      <c r="P316" s="7"/>
      <c r="Q316" s="7"/>
      <c r="R316" s="7"/>
      <c r="S316" s="7"/>
      <c r="T316" s="7"/>
      <c r="U316" s="7"/>
      <c r="V316" s="7"/>
      <c r="W316" s="7"/>
      <c r="X316" s="7"/>
      <c r="Y316" s="7"/>
    </row>
    <row r="317" spans="1:25" ht="15" x14ac:dyDescent="0.25">
      <c r="A317" s="1121"/>
      <c r="B317" s="1121"/>
      <c r="C317" s="1128"/>
      <c r="D317" s="1128"/>
      <c r="E317" s="452"/>
      <c r="F317" s="7"/>
      <c r="G317" s="7"/>
      <c r="H317" s="7"/>
      <c r="I317" s="7"/>
      <c r="J317" s="7"/>
      <c r="K317" s="7"/>
      <c r="L317" s="7"/>
      <c r="M317" s="7"/>
      <c r="N317" s="7"/>
      <c r="O317" s="7"/>
      <c r="P317" s="7"/>
      <c r="Q317" s="7"/>
      <c r="R317" s="7"/>
      <c r="S317" s="7"/>
      <c r="T317" s="7"/>
      <c r="U317" s="7"/>
      <c r="V317" s="7"/>
      <c r="W317" s="7"/>
      <c r="X317" s="7"/>
      <c r="Y317" s="7"/>
    </row>
    <row r="318" spans="1:25" ht="14.25" x14ac:dyDescent="0.2">
      <c r="A318" s="452"/>
      <c r="B318" s="198"/>
      <c r="C318" s="452"/>
      <c r="D318" s="198"/>
      <c r="E318" s="198"/>
      <c r="F318" s="7"/>
      <c r="G318" s="7"/>
      <c r="H318" s="7"/>
      <c r="I318" s="7"/>
      <c r="J318" s="7"/>
      <c r="K318" s="7"/>
      <c r="L318" s="7"/>
      <c r="M318" s="7"/>
      <c r="N318" s="7"/>
      <c r="O318" s="7"/>
      <c r="P318" s="7"/>
      <c r="Q318" s="7"/>
      <c r="R318" s="7"/>
      <c r="S318" s="7"/>
      <c r="T318" s="7"/>
      <c r="U318" s="7"/>
      <c r="V318" s="7"/>
      <c r="W318" s="7"/>
      <c r="X318" s="7"/>
      <c r="Y318" s="7"/>
    </row>
    <row r="319" spans="1:25" ht="15" x14ac:dyDescent="0.25">
      <c r="A319" s="1121"/>
      <c r="B319" s="1121"/>
      <c r="C319" s="1126"/>
      <c r="D319" s="1126"/>
      <c r="E319" s="452"/>
      <c r="F319" s="7"/>
      <c r="G319" s="7"/>
      <c r="H319" s="7"/>
      <c r="I319" s="7"/>
      <c r="J319" s="7"/>
      <c r="K319" s="7"/>
      <c r="L319" s="7"/>
      <c r="M319" s="7"/>
      <c r="N319" s="7"/>
      <c r="O319" s="7"/>
      <c r="P319" s="7"/>
      <c r="Q319" s="7"/>
      <c r="R319" s="7"/>
      <c r="S319" s="7"/>
      <c r="T319" s="7"/>
      <c r="U319" s="7"/>
      <c r="V319" s="7"/>
      <c r="W319" s="7"/>
      <c r="X319" s="7"/>
      <c r="Y319" s="7"/>
    </row>
    <row r="320" spans="1:25" ht="14.25" x14ac:dyDescent="0.2">
      <c r="A320" s="452"/>
      <c r="B320" s="452"/>
      <c r="C320" s="452"/>
      <c r="D320" s="452"/>
      <c r="E320" s="452"/>
      <c r="F320" s="7"/>
      <c r="G320" s="7"/>
      <c r="H320" s="7"/>
      <c r="I320" s="7"/>
      <c r="J320" s="7"/>
      <c r="K320" s="7"/>
      <c r="L320" s="7"/>
      <c r="M320" s="7"/>
      <c r="N320" s="7"/>
      <c r="O320" s="7"/>
      <c r="P320" s="7"/>
      <c r="Q320" s="7"/>
      <c r="R320" s="7"/>
      <c r="S320" s="7"/>
      <c r="T320" s="7"/>
      <c r="U320" s="7"/>
      <c r="V320" s="7"/>
      <c r="W320" s="7"/>
      <c r="X320" s="7"/>
      <c r="Y320" s="7"/>
    </row>
    <row r="321" spans="1:25" ht="14.25" x14ac:dyDescent="0.2">
      <c r="A321" s="1127"/>
      <c r="B321" s="1127"/>
      <c r="C321" s="1128"/>
      <c r="D321" s="1128"/>
      <c r="E321" s="452"/>
      <c r="F321" s="7"/>
      <c r="G321" s="7"/>
      <c r="H321" s="7"/>
      <c r="I321" s="7"/>
      <c r="J321" s="7"/>
      <c r="K321" s="7"/>
      <c r="L321" s="7"/>
      <c r="M321" s="7"/>
      <c r="N321" s="7"/>
      <c r="O321" s="7"/>
      <c r="P321" s="7"/>
      <c r="Q321" s="7"/>
      <c r="R321" s="7"/>
      <c r="S321" s="7"/>
      <c r="T321" s="7"/>
      <c r="U321" s="7"/>
      <c r="V321" s="7"/>
      <c r="W321" s="7"/>
      <c r="X321" s="7"/>
      <c r="Y321" s="7"/>
    </row>
    <row r="322" spans="1:25" ht="14.25" x14ac:dyDescent="0.2">
      <c r="A322" s="1127"/>
      <c r="B322" s="1127"/>
      <c r="C322" s="1128"/>
      <c r="D322" s="1128"/>
      <c r="E322" s="452"/>
      <c r="F322" s="7"/>
      <c r="G322" s="7"/>
      <c r="H322" s="7"/>
      <c r="I322" s="7"/>
      <c r="J322" s="7"/>
      <c r="K322" s="7"/>
      <c r="L322" s="7"/>
      <c r="M322" s="7"/>
      <c r="N322" s="7"/>
      <c r="O322" s="7"/>
      <c r="P322" s="7"/>
      <c r="Q322" s="7"/>
      <c r="R322" s="7"/>
      <c r="S322" s="7"/>
      <c r="T322" s="7"/>
      <c r="U322" s="7"/>
      <c r="V322" s="7"/>
      <c r="W322" s="7"/>
      <c r="X322" s="7"/>
      <c r="Y322" s="7"/>
    </row>
    <row r="323" spans="1:25" ht="15" x14ac:dyDescent="0.25">
      <c r="A323" s="449"/>
      <c r="B323" s="452"/>
      <c r="C323" s="453"/>
      <c r="D323" s="453"/>
      <c r="E323" s="452"/>
      <c r="F323" s="7"/>
      <c r="G323" s="7"/>
      <c r="H323" s="7"/>
      <c r="I323" s="7"/>
      <c r="J323" s="7"/>
      <c r="K323" s="7"/>
      <c r="L323" s="7"/>
      <c r="M323" s="7"/>
      <c r="N323" s="7"/>
      <c r="O323" s="7"/>
      <c r="P323" s="7"/>
      <c r="Q323" s="7"/>
      <c r="R323" s="7"/>
      <c r="S323" s="7"/>
      <c r="T323" s="7"/>
      <c r="U323" s="7"/>
      <c r="V323" s="7"/>
      <c r="W323" s="7"/>
      <c r="X323" s="7"/>
      <c r="Y323" s="7"/>
    </row>
    <row r="324" spans="1:25" ht="15" x14ac:dyDescent="0.25">
      <c r="A324" s="449"/>
      <c r="B324" s="452"/>
      <c r="C324" s="1128"/>
      <c r="D324" s="1128"/>
      <c r="E324" s="452"/>
      <c r="F324" s="7"/>
      <c r="G324" s="7"/>
      <c r="H324" s="7"/>
      <c r="I324" s="7"/>
      <c r="J324" s="7"/>
      <c r="K324" s="7"/>
      <c r="L324" s="7"/>
      <c r="M324" s="7"/>
      <c r="N324" s="7"/>
      <c r="O324" s="7"/>
      <c r="P324" s="7"/>
      <c r="Q324" s="7"/>
      <c r="R324" s="7"/>
      <c r="S324" s="7"/>
      <c r="T324" s="7"/>
      <c r="U324" s="7"/>
      <c r="V324" s="7"/>
      <c r="W324" s="7"/>
      <c r="X324" s="7"/>
      <c r="Y324" s="7"/>
    </row>
    <row r="325" spans="1:25" ht="14.25" x14ac:dyDescent="0.2">
      <c r="A325" s="452"/>
      <c r="B325" s="452"/>
      <c r="C325" s="452"/>
      <c r="D325" s="452"/>
      <c r="E325" s="452"/>
      <c r="F325" s="7"/>
      <c r="G325" s="7"/>
      <c r="H325" s="7"/>
      <c r="I325" s="7"/>
      <c r="J325" s="7"/>
      <c r="K325" s="7"/>
      <c r="L325" s="7"/>
      <c r="M325" s="7"/>
      <c r="N325" s="7"/>
      <c r="O325" s="7"/>
      <c r="P325" s="7"/>
      <c r="Q325" s="7"/>
      <c r="R325" s="7"/>
      <c r="S325" s="7"/>
      <c r="T325" s="7"/>
      <c r="U325" s="7"/>
      <c r="V325" s="7"/>
      <c r="W325" s="7"/>
      <c r="X325" s="7"/>
      <c r="Y325" s="7"/>
    </row>
    <row r="326" spans="1:25" ht="15" x14ac:dyDescent="0.25">
      <c r="A326" s="449"/>
      <c r="B326" s="450"/>
      <c r="C326" s="1128"/>
      <c r="D326" s="1128"/>
      <c r="E326" s="452"/>
      <c r="F326" s="7"/>
      <c r="G326" s="7"/>
      <c r="H326" s="7"/>
      <c r="I326" s="7"/>
      <c r="J326" s="7"/>
      <c r="K326" s="7"/>
      <c r="L326" s="7"/>
      <c r="M326" s="7"/>
      <c r="N326" s="7"/>
      <c r="O326" s="7"/>
      <c r="P326" s="7"/>
      <c r="Q326" s="7"/>
      <c r="R326" s="7"/>
      <c r="S326" s="7"/>
      <c r="T326" s="7"/>
      <c r="U326" s="7"/>
      <c r="V326" s="7"/>
      <c r="W326" s="7"/>
      <c r="X326" s="7"/>
      <c r="Y326" s="7"/>
    </row>
    <row r="327" spans="1:25" ht="14.25" x14ac:dyDescent="0.2">
      <c r="A327" s="452"/>
      <c r="B327" s="452"/>
      <c r="C327" s="452"/>
      <c r="D327" s="452"/>
      <c r="E327" s="452"/>
      <c r="F327" s="7"/>
      <c r="G327" s="7"/>
      <c r="H327" s="7"/>
      <c r="I327" s="7"/>
      <c r="J327" s="7"/>
      <c r="K327" s="7"/>
      <c r="L327" s="7"/>
      <c r="M327" s="7"/>
      <c r="N327" s="7"/>
      <c r="O327" s="7"/>
      <c r="P327" s="7"/>
      <c r="Q327" s="7"/>
      <c r="R327" s="7"/>
      <c r="S327" s="7"/>
      <c r="T327" s="7"/>
      <c r="U327" s="7"/>
      <c r="V327" s="7"/>
      <c r="W327" s="7"/>
      <c r="X327" s="7"/>
      <c r="Y327" s="7"/>
    </row>
    <row r="328" spans="1:25" ht="14.25" x14ac:dyDescent="0.2">
      <c r="A328" s="199"/>
      <c r="B328" s="1129"/>
      <c r="C328" s="1129"/>
      <c r="D328" s="454"/>
      <c r="E328" s="454"/>
      <c r="F328" s="7"/>
      <c r="G328" s="7"/>
      <c r="H328" s="7"/>
      <c r="I328" s="7"/>
      <c r="J328" s="7"/>
      <c r="K328" s="7"/>
      <c r="L328" s="7"/>
      <c r="M328" s="7"/>
      <c r="N328" s="7"/>
      <c r="O328" s="7"/>
      <c r="P328" s="7"/>
      <c r="Q328" s="7"/>
      <c r="R328" s="7"/>
      <c r="S328" s="7"/>
      <c r="T328" s="7"/>
      <c r="U328" s="7"/>
      <c r="V328" s="7"/>
      <c r="W328" s="7"/>
      <c r="X328" s="7"/>
      <c r="Y328" s="7"/>
    </row>
    <row r="329" spans="1:25" ht="14.25" x14ac:dyDescent="0.2">
      <c r="A329" s="199"/>
      <c r="B329" s="1128"/>
      <c r="C329" s="1128"/>
      <c r="D329" s="200"/>
      <c r="E329" s="453"/>
      <c r="F329" s="7"/>
      <c r="G329" s="7"/>
      <c r="H329" s="7"/>
      <c r="I329" s="7"/>
      <c r="J329" s="7"/>
      <c r="K329" s="7"/>
      <c r="L329" s="7"/>
      <c r="M329" s="7"/>
      <c r="N329" s="7"/>
      <c r="O329" s="7"/>
      <c r="P329" s="7"/>
      <c r="Q329" s="7"/>
      <c r="R329" s="7"/>
      <c r="S329" s="7"/>
      <c r="T329" s="7"/>
      <c r="U329" s="7"/>
      <c r="V329" s="7"/>
      <c r="W329" s="7"/>
      <c r="X329" s="7"/>
      <c r="Y329" s="7"/>
    </row>
    <row r="330" spans="1:25" ht="14.25" x14ac:dyDescent="0.2">
      <c r="A330" s="199"/>
      <c r="B330" s="1128"/>
      <c r="C330" s="1128"/>
      <c r="D330" s="200"/>
      <c r="E330" s="453"/>
      <c r="F330" s="7"/>
      <c r="G330" s="7"/>
      <c r="H330" s="7"/>
      <c r="I330" s="7"/>
      <c r="J330" s="7"/>
      <c r="K330" s="7"/>
      <c r="L330" s="7"/>
      <c r="M330" s="7"/>
      <c r="N330" s="7"/>
      <c r="O330" s="7"/>
      <c r="P330" s="7"/>
      <c r="Q330" s="7"/>
      <c r="R330" s="7"/>
      <c r="S330" s="7"/>
      <c r="T330" s="7"/>
      <c r="U330" s="7"/>
      <c r="V330" s="7"/>
      <c r="W330" s="7"/>
      <c r="X330" s="7"/>
      <c r="Y330" s="7"/>
    </row>
    <row r="331" spans="1:25" ht="14.25" x14ac:dyDescent="0.2">
      <c r="A331" s="199"/>
      <c r="B331" s="1128"/>
      <c r="C331" s="1128"/>
      <c r="D331" s="200"/>
      <c r="E331" s="453"/>
      <c r="F331" s="7"/>
      <c r="G331" s="7"/>
      <c r="H331" s="7"/>
      <c r="I331" s="7"/>
      <c r="J331" s="7"/>
      <c r="K331" s="7"/>
      <c r="L331" s="7"/>
      <c r="M331" s="7"/>
      <c r="N331" s="7"/>
      <c r="O331" s="7"/>
      <c r="P331" s="7"/>
      <c r="Q331" s="7"/>
      <c r="R331" s="7"/>
      <c r="S331" s="7"/>
      <c r="T331" s="7"/>
      <c r="U331" s="7"/>
      <c r="V331" s="7"/>
      <c r="W331" s="7"/>
      <c r="X331" s="7"/>
      <c r="Y331" s="7"/>
    </row>
    <row r="332" spans="1:25" ht="14.25" x14ac:dyDescent="0.2">
      <c r="A332" s="199"/>
      <c r="B332" s="1129"/>
      <c r="C332" s="1129"/>
      <c r="D332" s="453"/>
      <c r="E332" s="453"/>
      <c r="F332" s="7"/>
      <c r="G332" s="7"/>
      <c r="H332" s="7"/>
      <c r="I332" s="7"/>
      <c r="J332" s="7"/>
      <c r="K332" s="7"/>
      <c r="L332" s="7"/>
      <c r="M332" s="7"/>
      <c r="N332" s="7"/>
      <c r="O332" s="7"/>
      <c r="P332" s="7"/>
      <c r="Q332" s="7"/>
      <c r="R332" s="7"/>
      <c r="S332" s="7"/>
      <c r="T332" s="7"/>
      <c r="U332" s="7"/>
      <c r="V332" s="7"/>
      <c r="W332" s="7"/>
      <c r="X332" s="7"/>
      <c r="Y332" s="7"/>
    </row>
    <row r="333" spans="1:25" ht="14.25" x14ac:dyDescent="0.2">
      <c r="A333" s="199"/>
      <c r="B333" s="1128"/>
      <c r="C333" s="1128"/>
      <c r="D333" s="452"/>
      <c r="E333" s="452"/>
      <c r="F333" s="7"/>
      <c r="G333" s="7"/>
      <c r="H333" s="7"/>
      <c r="I333" s="7"/>
      <c r="J333" s="7"/>
      <c r="K333" s="7"/>
      <c r="L333" s="7"/>
      <c r="M333" s="7"/>
      <c r="N333" s="7"/>
      <c r="O333" s="7"/>
      <c r="P333" s="7"/>
      <c r="Q333" s="7"/>
      <c r="R333" s="7"/>
      <c r="S333" s="7"/>
      <c r="T333" s="7"/>
      <c r="U333" s="7"/>
      <c r="V333" s="7"/>
      <c r="W333" s="7"/>
      <c r="X333" s="7"/>
      <c r="Y333" s="7"/>
    </row>
    <row r="334" spans="1:25" ht="14.25" x14ac:dyDescent="0.2">
      <c r="A334" s="452"/>
      <c r="B334" s="452"/>
      <c r="C334" s="452"/>
      <c r="D334" s="201"/>
      <c r="E334" s="201"/>
      <c r="F334" s="7"/>
      <c r="G334" s="7"/>
      <c r="H334" s="7"/>
      <c r="I334" s="7"/>
      <c r="J334" s="7"/>
      <c r="K334" s="7"/>
      <c r="L334" s="7"/>
      <c r="M334" s="7"/>
      <c r="N334" s="7"/>
      <c r="O334" s="7"/>
      <c r="P334" s="7"/>
      <c r="Q334" s="7"/>
      <c r="R334" s="7"/>
      <c r="S334" s="7"/>
      <c r="T334" s="7"/>
      <c r="U334" s="7"/>
      <c r="V334" s="7"/>
      <c r="W334" s="7"/>
      <c r="X334" s="7"/>
      <c r="Y334" s="7"/>
    </row>
    <row r="335" spans="1:25" ht="14.25" x14ac:dyDescent="0.2">
      <c r="A335" s="1127"/>
      <c r="B335" s="1127"/>
      <c r="C335" s="1127"/>
      <c r="D335" s="200"/>
      <c r="E335" s="453"/>
      <c r="F335" s="7"/>
      <c r="G335" s="7"/>
      <c r="H335" s="7"/>
      <c r="I335" s="7"/>
      <c r="J335" s="7"/>
      <c r="K335" s="7"/>
      <c r="L335" s="7"/>
      <c r="M335" s="7"/>
      <c r="N335" s="7"/>
      <c r="O335" s="7"/>
      <c r="P335" s="7"/>
      <c r="Q335" s="7"/>
      <c r="R335" s="7"/>
      <c r="S335" s="7"/>
      <c r="T335" s="7"/>
      <c r="U335" s="7"/>
      <c r="V335" s="7"/>
      <c r="W335" s="7"/>
      <c r="X335" s="7"/>
      <c r="Y335" s="7"/>
    </row>
    <row r="336" spans="1:25" ht="14.25" x14ac:dyDescent="0.2">
      <c r="A336" s="452"/>
      <c r="B336" s="452"/>
      <c r="C336" s="452"/>
      <c r="D336" s="452"/>
      <c r="E336" s="452"/>
      <c r="F336" s="7"/>
      <c r="G336" s="7"/>
      <c r="H336" s="7"/>
      <c r="I336" s="7"/>
      <c r="J336" s="7"/>
      <c r="K336" s="7"/>
      <c r="L336" s="7"/>
      <c r="M336" s="7"/>
      <c r="N336" s="7"/>
      <c r="O336" s="7"/>
      <c r="P336" s="7"/>
      <c r="Q336" s="7"/>
      <c r="R336" s="7"/>
      <c r="S336" s="7"/>
      <c r="T336" s="7"/>
      <c r="U336" s="7"/>
      <c r="V336" s="7"/>
      <c r="W336" s="7"/>
      <c r="X336" s="7"/>
      <c r="Y336" s="7"/>
    </row>
    <row r="337" spans="1:25" ht="14.25" x14ac:dyDescent="0.2">
      <c r="A337" s="452"/>
      <c r="B337" s="1128"/>
      <c r="C337" s="1128"/>
      <c r="D337" s="452"/>
      <c r="E337" s="452"/>
      <c r="F337" s="7"/>
      <c r="G337" s="7"/>
      <c r="H337" s="7"/>
      <c r="I337" s="7"/>
      <c r="J337" s="7"/>
      <c r="K337" s="7"/>
      <c r="L337" s="7"/>
      <c r="M337" s="7"/>
      <c r="N337" s="7"/>
      <c r="O337" s="7"/>
      <c r="P337" s="7"/>
      <c r="Q337" s="7"/>
      <c r="R337" s="7"/>
      <c r="S337" s="7"/>
      <c r="T337" s="7"/>
      <c r="U337" s="7"/>
      <c r="V337" s="7"/>
      <c r="W337" s="7"/>
      <c r="X337" s="7"/>
      <c r="Y337" s="7"/>
    </row>
    <row r="338" spans="1:25" ht="14.25" x14ac:dyDescent="0.2">
      <c r="A338" s="452"/>
      <c r="B338" s="452"/>
      <c r="C338" s="452"/>
      <c r="D338" s="452"/>
      <c r="E338" s="452"/>
      <c r="F338" s="7"/>
      <c r="G338" s="7"/>
      <c r="H338" s="7"/>
      <c r="I338" s="7"/>
      <c r="J338" s="7"/>
      <c r="K338" s="7"/>
      <c r="L338" s="7"/>
      <c r="M338" s="7"/>
      <c r="N338" s="7"/>
      <c r="O338" s="7"/>
      <c r="P338" s="7"/>
      <c r="Q338" s="7"/>
      <c r="R338" s="7"/>
      <c r="S338" s="7"/>
      <c r="T338" s="7"/>
      <c r="U338" s="7"/>
      <c r="V338" s="7"/>
      <c r="W338" s="7"/>
      <c r="X338" s="7"/>
      <c r="Y338" s="7"/>
    </row>
    <row r="339" spans="1:25" ht="14.25" x14ac:dyDescent="0.2">
      <c r="A339" s="1127"/>
      <c r="B339" s="1127"/>
      <c r="C339" s="1127"/>
      <c r="D339" s="454"/>
      <c r="E339" s="453"/>
      <c r="F339" s="7"/>
      <c r="G339" s="7"/>
      <c r="H339" s="7"/>
      <c r="I339" s="7"/>
      <c r="J339" s="7"/>
      <c r="K339" s="7"/>
      <c r="L339" s="7"/>
      <c r="M339" s="7"/>
      <c r="N339" s="7"/>
      <c r="O339" s="7"/>
      <c r="P339" s="7"/>
      <c r="Q339" s="7"/>
      <c r="R339" s="7"/>
      <c r="S339" s="7"/>
      <c r="T339" s="7"/>
      <c r="U339" s="7"/>
      <c r="V339" s="7"/>
      <c r="W339" s="7"/>
      <c r="X339" s="7"/>
      <c r="Y339" s="7"/>
    </row>
    <row r="340" spans="1:25" ht="14.25" x14ac:dyDescent="0.2">
      <c r="A340" s="452"/>
      <c r="B340" s="452"/>
      <c r="C340" s="452"/>
      <c r="D340" s="452"/>
      <c r="E340" s="452"/>
      <c r="F340" s="7"/>
      <c r="G340" s="7"/>
      <c r="H340" s="7"/>
      <c r="I340" s="7"/>
      <c r="J340" s="7"/>
      <c r="K340" s="7"/>
      <c r="L340" s="7"/>
      <c r="M340" s="7"/>
      <c r="N340" s="7"/>
      <c r="O340" s="7"/>
      <c r="P340" s="7"/>
      <c r="Q340" s="7"/>
      <c r="R340" s="7"/>
      <c r="S340" s="7"/>
      <c r="T340" s="7"/>
      <c r="U340" s="7"/>
      <c r="V340" s="7"/>
      <c r="W340" s="7"/>
      <c r="X340" s="7"/>
      <c r="Y340" s="7"/>
    </row>
    <row r="341" spans="1:25" ht="15" x14ac:dyDescent="0.25">
      <c r="A341" s="1121"/>
      <c r="B341" s="1121"/>
      <c r="C341" s="1121"/>
      <c r="D341" s="454"/>
      <c r="E341" s="194"/>
      <c r="F341" s="7"/>
      <c r="G341" s="7"/>
      <c r="H341" s="7"/>
      <c r="I341" s="7"/>
      <c r="J341" s="7"/>
      <c r="K341" s="7"/>
      <c r="L341" s="7"/>
      <c r="M341" s="7"/>
      <c r="N341" s="7"/>
      <c r="O341" s="7"/>
      <c r="P341" s="7"/>
      <c r="Q341" s="7"/>
      <c r="R341" s="7"/>
      <c r="S341" s="7"/>
      <c r="T341" s="7"/>
      <c r="U341" s="7"/>
      <c r="V341" s="7"/>
      <c r="W341" s="7"/>
      <c r="X341" s="7"/>
      <c r="Y341" s="7"/>
    </row>
    <row r="342" spans="1:25" ht="14.25" x14ac:dyDescent="0.2">
      <c r="A342" s="452"/>
      <c r="B342" s="452"/>
      <c r="C342" s="452"/>
      <c r="D342" s="452"/>
      <c r="E342" s="452"/>
      <c r="F342" s="7"/>
      <c r="G342" s="7"/>
      <c r="H342" s="7"/>
      <c r="I342" s="7"/>
      <c r="J342" s="7"/>
      <c r="K342" s="7"/>
      <c r="L342" s="7"/>
      <c r="M342" s="7"/>
      <c r="N342" s="7"/>
      <c r="O342" s="7"/>
      <c r="P342" s="7"/>
      <c r="Q342" s="7"/>
      <c r="R342" s="7"/>
      <c r="S342" s="7"/>
      <c r="T342" s="7"/>
      <c r="U342" s="7"/>
      <c r="V342" s="7"/>
      <c r="W342" s="7"/>
      <c r="X342" s="7"/>
      <c r="Y342" s="7"/>
    </row>
    <row r="343" spans="1:25" ht="14.25" x14ac:dyDescent="0.2">
      <c r="A343" s="452"/>
      <c r="B343" s="452"/>
      <c r="C343" s="452"/>
      <c r="D343" s="452"/>
      <c r="E343" s="452"/>
      <c r="F343" s="7"/>
      <c r="G343" s="7"/>
      <c r="H343" s="7"/>
      <c r="I343" s="7"/>
      <c r="J343" s="7"/>
      <c r="K343" s="7"/>
      <c r="L343" s="7"/>
      <c r="M343" s="7"/>
      <c r="N343" s="7"/>
      <c r="O343" s="7"/>
      <c r="P343" s="7"/>
      <c r="Q343" s="7"/>
      <c r="R343" s="7"/>
      <c r="S343" s="7"/>
      <c r="T343" s="7"/>
      <c r="U343" s="7"/>
      <c r="V343" s="7"/>
      <c r="W343" s="7"/>
      <c r="X343" s="7"/>
      <c r="Y343" s="7"/>
    </row>
    <row r="344" spans="1:25" ht="14.25" x14ac:dyDescent="0.2">
      <c r="A344" s="452"/>
      <c r="B344" s="452"/>
      <c r="C344" s="452"/>
      <c r="D344" s="452"/>
      <c r="E344" s="452"/>
      <c r="F344" s="7"/>
      <c r="G344" s="7"/>
      <c r="H344" s="7"/>
      <c r="I344" s="7"/>
      <c r="J344" s="7"/>
      <c r="K344" s="7"/>
      <c r="L344" s="7"/>
      <c r="M344" s="7"/>
      <c r="N344" s="7"/>
      <c r="O344" s="7"/>
      <c r="P344" s="7"/>
      <c r="Q344" s="7"/>
      <c r="R344" s="7"/>
      <c r="S344" s="7"/>
      <c r="T344" s="7"/>
      <c r="U344" s="7"/>
      <c r="V344" s="7"/>
      <c r="W344" s="7"/>
      <c r="X344" s="7"/>
      <c r="Y344" s="7"/>
    </row>
    <row r="345" spans="1:25" ht="14.25" x14ac:dyDescent="0.2">
      <c r="A345" s="452"/>
      <c r="B345" s="452"/>
      <c r="C345" s="452"/>
      <c r="D345" s="452"/>
      <c r="E345" s="452"/>
      <c r="F345" s="7"/>
      <c r="G345" s="7"/>
      <c r="H345" s="7"/>
      <c r="I345" s="7"/>
      <c r="J345" s="7"/>
      <c r="K345" s="7"/>
      <c r="L345" s="7"/>
      <c r="M345" s="7"/>
      <c r="N345" s="7"/>
      <c r="O345" s="7"/>
      <c r="P345" s="7"/>
      <c r="Q345" s="7"/>
      <c r="R345" s="7"/>
      <c r="S345" s="7"/>
      <c r="T345" s="7"/>
      <c r="U345" s="7"/>
      <c r="V345" s="7"/>
      <c r="W345" s="7"/>
      <c r="X345" s="7"/>
      <c r="Y345" s="7"/>
    </row>
    <row r="346" spans="1:25" ht="14.25" x14ac:dyDescent="0.2">
      <c r="A346" s="452"/>
      <c r="B346" s="452"/>
      <c r="C346" s="452"/>
      <c r="D346" s="452"/>
      <c r="E346" s="452"/>
      <c r="F346" s="7"/>
      <c r="G346" s="7"/>
      <c r="H346" s="7"/>
      <c r="I346" s="7"/>
      <c r="J346" s="7"/>
      <c r="K346" s="7"/>
      <c r="L346" s="7"/>
      <c r="M346" s="7"/>
      <c r="N346" s="7"/>
      <c r="O346" s="7"/>
      <c r="P346" s="7"/>
      <c r="Q346" s="7"/>
      <c r="R346" s="7"/>
      <c r="S346" s="7"/>
      <c r="T346" s="7"/>
      <c r="U346" s="7"/>
      <c r="V346" s="7"/>
      <c r="W346" s="7"/>
      <c r="X346" s="7"/>
      <c r="Y346" s="7"/>
    </row>
    <row r="347" spans="1:25" ht="14.25" x14ac:dyDescent="0.2">
      <c r="A347" s="452"/>
      <c r="B347" s="452"/>
      <c r="C347" s="452"/>
      <c r="D347" s="452"/>
      <c r="E347" s="452"/>
      <c r="F347" s="7"/>
      <c r="G347" s="7"/>
      <c r="H347" s="7"/>
      <c r="I347" s="7"/>
      <c r="J347" s="7"/>
      <c r="K347" s="7"/>
      <c r="L347" s="7"/>
      <c r="M347" s="7"/>
      <c r="N347" s="7"/>
      <c r="O347" s="7"/>
      <c r="P347" s="7"/>
      <c r="Q347" s="7"/>
      <c r="R347" s="7"/>
      <c r="S347" s="7"/>
      <c r="T347" s="7"/>
      <c r="U347" s="7"/>
      <c r="V347" s="7"/>
      <c r="W347" s="7"/>
      <c r="X347" s="7"/>
      <c r="Y347" s="7"/>
    </row>
    <row r="348" spans="1:25" ht="14.25" x14ac:dyDescent="0.2">
      <c r="A348" s="202"/>
      <c r="B348" s="202"/>
      <c r="C348" s="202"/>
      <c r="D348" s="202"/>
      <c r="E348" s="202"/>
      <c r="F348" s="7"/>
      <c r="G348" s="7"/>
      <c r="H348" s="7"/>
      <c r="I348" s="7"/>
      <c r="J348" s="7"/>
      <c r="K348" s="7"/>
      <c r="L348" s="7"/>
      <c r="M348" s="7"/>
      <c r="N348" s="7"/>
      <c r="O348" s="7"/>
      <c r="P348" s="7"/>
      <c r="Q348" s="7"/>
      <c r="R348" s="7"/>
      <c r="S348" s="7"/>
      <c r="T348" s="7"/>
      <c r="U348" s="7"/>
      <c r="V348" s="7"/>
      <c r="W348" s="7"/>
      <c r="X348" s="7"/>
      <c r="Y348" s="7"/>
    </row>
    <row r="349" spans="1:25" ht="14.25" x14ac:dyDescent="0.2">
      <c r="A349" s="202"/>
      <c r="B349" s="202"/>
      <c r="C349" s="202"/>
      <c r="D349" s="202"/>
      <c r="E349" s="202"/>
      <c r="F349" s="7"/>
      <c r="G349" s="7"/>
      <c r="H349" s="7"/>
      <c r="I349" s="7"/>
      <c r="J349" s="7"/>
      <c r="K349" s="7"/>
      <c r="L349" s="7"/>
      <c r="M349" s="7"/>
      <c r="N349" s="7"/>
      <c r="O349" s="7"/>
      <c r="P349" s="7"/>
      <c r="Q349" s="7"/>
      <c r="R349" s="7"/>
      <c r="S349" s="7"/>
      <c r="T349" s="7"/>
      <c r="U349" s="7"/>
      <c r="V349" s="7"/>
      <c r="W349" s="7"/>
      <c r="X349" s="7"/>
      <c r="Y349" s="7"/>
    </row>
    <row r="350" spans="1:25" ht="14.25" x14ac:dyDescent="0.2">
      <c r="A350" s="202"/>
      <c r="B350" s="202"/>
      <c r="C350" s="202"/>
      <c r="D350" s="202"/>
      <c r="E350" s="202"/>
      <c r="F350" s="7"/>
      <c r="G350" s="7"/>
      <c r="H350" s="7"/>
      <c r="I350" s="7"/>
      <c r="J350" s="7"/>
      <c r="K350" s="7"/>
      <c r="L350" s="7"/>
      <c r="M350" s="7"/>
      <c r="N350" s="7"/>
      <c r="O350" s="7"/>
      <c r="P350" s="7"/>
      <c r="Q350" s="7"/>
      <c r="R350" s="7"/>
      <c r="S350" s="7"/>
      <c r="T350" s="7"/>
      <c r="U350" s="7"/>
      <c r="V350" s="7"/>
      <c r="W350" s="7"/>
      <c r="X350" s="7"/>
      <c r="Y350" s="7"/>
    </row>
    <row r="351" spans="1:25" ht="14.25" x14ac:dyDescent="0.2">
      <c r="A351" s="202"/>
      <c r="B351" s="202"/>
      <c r="C351" s="202"/>
      <c r="D351" s="202"/>
      <c r="E351" s="202"/>
      <c r="F351" s="7"/>
      <c r="G351" s="7"/>
      <c r="H351" s="7"/>
      <c r="I351" s="7"/>
      <c r="J351" s="7"/>
      <c r="K351" s="7"/>
      <c r="L351" s="7"/>
      <c r="M351" s="7"/>
      <c r="N351" s="7"/>
      <c r="O351" s="7"/>
      <c r="P351" s="7"/>
      <c r="Q351" s="7"/>
      <c r="R351" s="7"/>
      <c r="S351" s="7"/>
      <c r="T351" s="7"/>
      <c r="U351" s="7"/>
      <c r="V351" s="7"/>
      <c r="W351" s="7"/>
      <c r="X351" s="7"/>
      <c r="Y351" s="7"/>
    </row>
    <row r="352" spans="1:25" ht="15" x14ac:dyDescent="0.25">
      <c r="A352" s="1126"/>
      <c r="B352" s="1126"/>
      <c r="C352" s="1126"/>
      <c r="D352" s="1126"/>
      <c r="E352" s="452"/>
      <c r="F352" s="7"/>
      <c r="G352" s="7"/>
      <c r="H352" s="7"/>
      <c r="I352" s="7"/>
      <c r="J352" s="7"/>
      <c r="K352" s="7"/>
      <c r="L352" s="7"/>
      <c r="M352" s="7"/>
      <c r="N352" s="7"/>
      <c r="O352" s="7"/>
      <c r="P352" s="7"/>
      <c r="Q352" s="7"/>
      <c r="R352" s="7"/>
      <c r="S352" s="7"/>
      <c r="T352" s="7"/>
      <c r="U352" s="7"/>
      <c r="V352" s="7"/>
      <c r="W352" s="7"/>
      <c r="X352" s="7"/>
      <c r="Y352" s="7"/>
    </row>
    <row r="353" spans="1:25" ht="14.25" x14ac:dyDescent="0.2">
      <c r="A353" s="452"/>
      <c r="B353" s="452"/>
      <c r="C353" s="452"/>
      <c r="D353" s="452"/>
      <c r="E353" s="452"/>
      <c r="F353" s="7"/>
      <c r="G353" s="7"/>
      <c r="H353" s="7"/>
      <c r="I353" s="7"/>
      <c r="J353" s="7"/>
      <c r="K353" s="7"/>
      <c r="L353" s="7"/>
      <c r="M353" s="7"/>
      <c r="N353" s="7"/>
      <c r="O353" s="7"/>
      <c r="P353" s="7"/>
      <c r="Q353" s="7"/>
      <c r="R353" s="7"/>
      <c r="S353" s="7"/>
      <c r="T353" s="7"/>
      <c r="U353" s="7"/>
      <c r="V353" s="7"/>
      <c r="W353" s="7"/>
      <c r="X353" s="7"/>
      <c r="Y353" s="7"/>
    </row>
    <row r="354" spans="1:25" ht="14.25" x14ac:dyDescent="0.2">
      <c r="A354" s="452"/>
      <c r="B354" s="452"/>
      <c r="C354" s="452"/>
      <c r="D354" s="452"/>
      <c r="E354" s="452"/>
      <c r="F354" s="7"/>
      <c r="G354" s="7"/>
      <c r="H354" s="7"/>
      <c r="I354" s="7"/>
      <c r="J354" s="7"/>
      <c r="K354" s="7"/>
      <c r="L354" s="7"/>
      <c r="M354" s="7"/>
      <c r="N354" s="7"/>
      <c r="O354" s="7"/>
      <c r="P354" s="7"/>
      <c r="Q354" s="7"/>
      <c r="R354" s="7"/>
      <c r="S354" s="7"/>
      <c r="T354" s="7"/>
      <c r="U354" s="7"/>
      <c r="V354" s="7"/>
      <c r="W354" s="7"/>
      <c r="X354" s="7"/>
      <c r="Y354" s="7"/>
    </row>
    <row r="355" spans="1:25" ht="14.25" x14ac:dyDescent="0.2">
      <c r="A355" s="452"/>
      <c r="B355" s="452"/>
      <c r="C355" s="452"/>
      <c r="D355" s="452"/>
      <c r="E355" s="452"/>
      <c r="F355" s="7"/>
      <c r="G355" s="7"/>
      <c r="H355" s="7"/>
      <c r="I355" s="7"/>
      <c r="J355" s="7"/>
      <c r="K355" s="7"/>
      <c r="L355" s="7"/>
      <c r="M355" s="7"/>
      <c r="N355" s="7"/>
      <c r="O355" s="7"/>
      <c r="P355" s="7"/>
      <c r="Q355" s="7"/>
      <c r="R355" s="7"/>
      <c r="S355" s="7"/>
      <c r="T355" s="7"/>
      <c r="U355" s="7"/>
      <c r="V355" s="7"/>
      <c r="W355" s="7"/>
      <c r="X355" s="7"/>
      <c r="Y355" s="7"/>
    </row>
    <row r="356" spans="1:25" ht="14.25" x14ac:dyDescent="0.2">
      <c r="A356" s="452"/>
      <c r="B356" s="452"/>
      <c r="C356" s="452"/>
      <c r="D356" s="452"/>
      <c r="E356" s="452"/>
      <c r="F356" s="7"/>
      <c r="G356" s="7"/>
      <c r="H356" s="7"/>
      <c r="I356" s="7"/>
      <c r="J356" s="7"/>
      <c r="K356" s="7"/>
      <c r="L356" s="7"/>
      <c r="M356" s="7"/>
      <c r="N356" s="7"/>
      <c r="O356" s="7"/>
      <c r="P356" s="7"/>
      <c r="Q356" s="7"/>
      <c r="R356" s="7"/>
      <c r="S356" s="7"/>
      <c r="T356" s="7"/>
      <c r="U356" s="7"/>
      <c r="V356" s="7"/>
      <c r="W356" s="7"/>
      <c r="X356" s="7"/>
      <c r="Y356" s="7"/>
    </row>
    <row r="357" spans="1:25" ht="15" x14ac:dyDescent="0.25">
      <c r="A357" s="1121"/>
      <c r="B357" s="1121"/>
      <c r="C357" s="452"/>
      <c r="D357" s="452"/>
      <c r="E357" s="452"/>
      <c r="F357" s="7"/>
      <c r="G357" s="7"/>
      <c r="H357" s="7"/>
      <c r="I357" s="7"/>
      <c r="J357" s="7"/>
      <c r="K357" s="7"/>
      <c r="L357" s="7"/>
      <c r="M357" s="7"/>
      <c r="N357" s="7"/>
      <c r="O357" s="7"/>
      <c r="P357" s="7"/>
      <c r="Q357" s="7"/>
      <c r="R357" s="7"/>
      <c r="S357" s="7"/>
      <c r="T357" s="7"/>
      <c r="U357" s="7"/>
      <c r="V357" s="7"/>
      <c r="W357" s="7"/>
      <c r="X357" s="7"/>
      <c r="Y357" s="7"/>
    </row>
    <row r="358" spans="1:25" ht="15" x14ac:dyDescent="0.25">
      <c r="A358" s="452"/>
      <c r="B358" s="451"/>
      <c r="C358" s="452"/>
      <c r="D358" s="452"/>
      <c r="E358" s="452"/>
      <c r="F358" s="7"/>
      <c r="G358" s="7"/>
      <c r="H358" s="7"/>
      <c r="I358" s="7"/>
      <c r="J358" s="7"/>
      <c r="K358" s="7"/>
      <c r="L358" s="7"/>
      <c r="M358" s="7"/>
      <c r="N358" s="7"/>
      <c r="O358" s="7"/>
      <c r="P358" s="7"/>
      <c r="Q358" s="7"/>
      <c r="R358" s="7"/>
      <c r="S358" s="7"/>
      <c r="T358" s="7"/>
      <c r="U358" s="7"/>
      <c r="V358" s="7"/>
      <c r="W358" s="7"/>
      <c r="X358" s="7"/>
      <c r="Y358" s="7"/>
    </row>
    <row r="359" spans="1:25" ht="15" x14ac:dyDescent="0.25">
      <c r="A359" s="452"/>
      <c r="B359" s="455"/>
      <c r="C359" s="204"/>
      <c r="D359" s="204"/>
      <c r="E359" s="452"/>
      <c r="F359" s="7"/>
      <c r="G359" s="7"/>
      <c r="H359" s="7"/>
      <c r="I359" s="7"/>
      <c r="J359" s="7"/>
      <c r="K359" s="7"/>
      <c r="L359" s="7"/>
      <c r="M359" s="7"/>
      <c r="N359" s="7"/>
      <c r="O359" s="7"/>
      <c r="P359" s="7"/>
      <c r="Q359" s="7"/>
      <c r="R359" s="7"/>
      <c r="S359" s="7"/>
      <c r="T359" s="7"/>
      <c r="U359" s="7"/>
      <c r="V359" s="7"/>
      <c r="W359" s="7"/>
      <c r="X359" s="7"/>
      <c r="Y359" s="7"/>
    </row>
    <row r="360" spans="1:25" ht="14.25" x14ac:dyDescent="0.2">
      <c r="A360" s="452"/>
      <c r="B360" s="204"/>
      <c r="C360" s="204"/>
      <c r="D360" s="204"/>
      <c r="E360" s="452"/>
      <c r="F360" s="7"/>
      <c r="G360" s="7"/>
      <c r="H360" s="7"/>
      <c r="I360" s="7"/>
      <c r="J360" s="7"/>
      <c r="K360" s="7"/>
      <c r="L360" s="7"/>
      <c r="M360" s="7"/>
      <c r="N360" s="7"/>
      <c r="O360" s="7"/>
      <c r="P360" s="7"/>
      <c r="Q360" s="7"/>
      <c r="R360" s="7"/>
      <c r="S360" s="7"/>
      <c r="T360" s="7"/>
      <c r="U360" s="7"/>
      <c r="V360" s="7"/>
      <c r="W360" s="7"/>
      <c r="X360" s="7"/>
      <c r="Y360" s="7"/>
    </row>
    <row r="361" spans="1:25" ht="14.25" x14ac:dyDescent="0.2">
      <c r="A361" s="1121"/>
      <c r="B361" s="1131"/>
      <c r="C361" s="1131"/>
      <c r="D361" s="1131"/>
      <c r="E361" s="452"/>
      <c r="F361" s="7"/>
      <c r="G361" s="7"/>
      <c r="H361" s="7"/>
      <c r="I361" s="7"/>
      <c r="J361" s="7"/>
      <c r="K361" s="7"/>
      <c r="L361" s="7"/>
      <c r="M361" s="7"/>
      <c r="N361" s="7"/>
      <c r="O361" s="7"/>
      <c r="P361" s="7"/>
      <c r="Q361" s="7"/>
      <c r="R361" s="7"/>
      <c r="S361" s="7"/>
      <c r="T361" s="7"/>
      <c r="U361" s="7"/>
      <c r="V361" s="7"/>
      <c r="W361" s="7"/>
      <c r="X361" s="7"/>
      <c r="Y361" s="7"/>
    </row>
    <row r="362" spans="1:25" ht="14.25" x14ac:dyDescent="0.2">
      <c r="A362" s="1121"/>
      <c r="B362" s="1121"/>
      <c r="C362" s="1121"/>
      <c r="D362" s="1121"/>
      <c r="E362" s="452"/>
      <c r="F362" s="7"/>
      <c r="G362" s="7"/>
      <c r="H362" s="7"/>
      <c r="I362" s="7"/>
      <c r="J362" s="7"/>
      <c r="K362" s="7"/>
      <c r="L362" s="7"/>
      <c r="M362" s="7"/>
      <c r="N362" s="7"/>
      <c r="O362" s="7"/>
      <c r="P362" s="7"/>
      <c r="Q362" s="7"/>
      <c r="R362" s="7"/>
      <c r="S362" s="7"/>
      <c r="T362" s="7"/>
      <c r="U362" s="7"/>
      <c r="V362" s="7"/>
      <c r="W362" s="7"/>
      <c r="X362" s="7"/>
      <c r="Y362" s="7"/>
    </row>
    <row r="363" spans="1:25" ht="14.25" x14ac:dyDescent="0.2">
      <c r="A363" s="452"/>
      <c r="B363" s="454"/>
      <c r="C363" s="453"/>
      <c r="D363" s="453"/>
      <c r="E363" s="452"/>
      <c r="F363" s="7"/>
      <c r="G363" s="7"/>
      <c r="H363" s="7"/>
      <c r="I363" s="7"/>
      <c r="J363" s="7"/>
      <c r="K363" s="7"/>
      <c r="L363" s="7"/>
      <c r="M363" s="7"/>
      <c r="N363" s="7"/>
      <c r="O363" s="7"/>
      <c r="P363" s="7"/>
      <c r="Q363" s="7"/>
      <c r="R363" s="7"/>
      <c r="S363" s="7"/>
      <c r="T363" s="7"/>
      <c r="U363" s="7"/>
      <c r="V363" s="7"/>
      <c r="W363" s="7"/>
      <c r="X363" s="7"/>
      <c r="Y363" s="7"/>
    </row>
    <row r="364" spans="1:25" ht="14.25" x14ac:dyDescent="0.2">
      <c r="A364" s="452"/>
      <c r="B364" s="454"/>
      <c r="C364" s="453"/>
      <c r="D364" s="453"/>
      <c r="E364" s="452"/>
      <c r="F364" s="7"/>
      <c r="G364" s="7"/>
      <c r="H364" s="7"/>
      <c r="I364" s="7"/>
      <c r="J364" s="7"/>
      <c r="K364" s="7"/>
      <c r="L364" s="7"/>
      <c r="M364" s="7"/>
      <c r="N364" s="7"/>
      <c r="O364" s="7"/>
      <c r="P364" s="7"/>
      <c r="Q364" s="7"/>
      <c r="R364" s="7"/>
      <c r="S364" s="7"/>
      <c r="T364" s="7"/>
      <c r="U364" s="7"/>
      <c r="V364" s="7"/>
      <c r="W364" s="7"/>
      <c r="X364" s="7"/>
      <c r="Y364" s="7"/>
    </row>
    <row r="365" spans="1:25" ht="14.25" x14ac:dyDescent="0.2">
      <c r="A365" s="452"/>
      <c r="B365" s="454"/>
      <c r="C365" s="453"/>
      <c r="D365" s="453"/>
      <c r="E365" s="452"/>
      <c r="F365" s="7"/>
      <c r="G365" s="7"/>
      <c r="H365" s="7"/>
      <c r="I365" s="7"/>
      <c r="J365" s="7"/>
      <c r="K365" s="7"/>
      <c r="L365" s="7"/>
      <c r="M365" s="7"/>
      <c r="N365" s="7"/>
      <c r="O365" s="7"/>
      <c r="P365" s="7"/>
      <c r="Q365" s="7"/>
      <c r="R365" s="7"/>
      <c r="S365" s="7"/>
      <c r="T365" s="7"/>
      <c r="U365" s="7"/>
      <c r="V365" s="7"/>
      <c r="W365" s="7"/>
      <c r="X365" s="7"/>
      <c r="Y365" s="7"/>
    </row>
    <row r="366" spans="1:25" ht="14.25" x14ac:dyDescent="0.2">
      <c r="A366" s="452"/>
      <c r="B366" s="454"/>
      <c r="C366" s="453"/>
      <c r="D366" s="453"/>
      <c r="E366" s="452"/>
      <c r="F366" s="7"/>
      <c r="G366" s="7"/>
      <c r="H366" s="7"/>
      <c r="I366" s="7"/>
      <c r="J366" s="7"/>
      <c r="K366" s="7"/>
      <c r="L366" s="7"/>
      <c r="M366" s="7"/>
      <c r="N366" s="7"/>
      <c r="O366" s="7"/>
      <c r="P366" s="7"/>
      <c r="Q366" s="7"/>
      <c r="R366" s="7"/>
      <c r="S366" s="7"/>
      <c r="T366" s="7"/>
      <c r="U366" s="7"/>
      <c r="V366" s="7"/>
      <c r="W366" s="7"/>
      <c r="X366" s="7"/>
      <c r="Y366" s="7"/>
    </row>
    <row r="367" spans="1:25" ht="14.25" x14ac:dyDescent="0.2">
      <c r="A367" s="452"/>
      <c r="B367" s="454"/>
      <c r="C367" s="453"/>
      <c r="D367" s="453"/>
      <c r="E367" s="452"/>
      <c r="F367" s="7"/>
      <c r="G367" s="7"/>
      <c r="H367" s="7"/>
      <c r="I367" s="7"/>
      <c r="J367" s="7"/>
      <c r="K367" s="7"/>
      <c r="L367" s="7"/>
      <c r="M367" s="7"/>
      <c r="N367" s="7"/>
      <c r="O367" s="7"/>
      <c r="P367" s="7"/>
      <c r="Q367" s="7"/>
      <c r="R367" s="7"/>
      <c r="S367" s="7"/>
      <c r="T367" s="7"/>
      <c r="U367" s="7"/>
      <c r="V367" s="7"/>
      <c r="W367" s="7"/>
      <c r="X367" s="7"/>
      <c r="Y367" s="7"/>
    </row>
    <row r="368" spans="1:25" ht="14.25" x14ac:dyDescent="0.2">
      <c r="A368" s="452"/>
      <c r="B368" s="454"/>
      <c r="C368" s="453"/>
      <c r="D368" s="453"/>
      <c r="E368" s="452"/>
      <c r="F368" s="7"/>
      <c r="G368" s="7"/>
      <c r="H368" s="7"/>
      <c r="I368" s="7"/>
      <c r="J368" s="7"/>
      <c r="K368" s="7"/>
      <c r="L368" s="7"/>
      <c r="M368" s="7"/>
      <c r="N368" s="7"/>
      <c r="O368" s="7"/>
      <c r="P368" s="7"/>
      <c r="Q368" s="7"/>
      <c r="R368" s="7"/>
      <c r="S368" s="7"/>
      <c r="T368" s="7"/>
      <c r="U368" s="7"/>
      <c r="V368" s="7"/>
      <c r="W368" s="7"/>
      <c r="X368" s="7"/>
      <c r="Y368" s="7"/>
    </row>
    <row r="369" spans="1:25" ht="15" x14ac:dyDescent="0.25">
      <c r="A369" s="452"/>
      <c r="B369" s="449"/>
      <c r="C369" s="449"/>
      <c r="D369" s="453"/>
      <c r="E369" s="452"/>
      <c r="F369" s="7"/>
      <c r="G369" s="7"/>
      <c r="H369" s="7"/>
      <c r="I369" s="7"/>
      <c r="J369" s="7"/>
      <c r="K369" s="7"/>
      <c r="L369" s="7"/>
      <c r="M369" s="7"/>
      <c r="N369" s="7"/>
      <c r="O369" s="7"/>
      <c r="P369" s="7"/>
      <c r="Q369" s="7"/>
      <c r="R369" s="7"/>
      <c r="S369" s="7"/>
      <c r="T369" s="7"/>
      <c r="U369" s="7"/>
      <c r="V369" s="7"/>
      <c r="W369" s="7"/>
      <c r="X369" s="7"/>
      <c r="Y369" s="7"/>
    </row>
    <row r="370" spans="1:25" ht="15" x14ac:dyDescent="0.25">
      <c r="A370" s="1121"/>
      <c r="B370" s="1121"/>
      <c r="C370" s="1121"/>
      <c r="D370" s="194"/>
      <c r="E370" s="452"/>
      <c r="F370" s="7"/>
      <c r="G370" s="7"/>
      <c r="H370" s="7"/>
      <c r="I370" s="7"/>
      <c r="J370" s="7"/>
      <c r="K370" s="7"/>
      <c r="L370" s="7"/>
      <c r="M370" s="7"/>
      <c r="N370" s="7"/>
      <c r="O370" s="7"/>
      <c r="P370" s="7"/>
      <c r="Q370" s="7"/>
      <c r="R370" s="7"/>
      <c r="S370" s="7"/>
      <c r="T370" s="7"/>
      <c r="U370" s="7"/>
      <c r="V370" s="7"/>
      <c r="W370" s="7"/>
      <c r="X370" s="7"/>
      <c r="Y370" s="7"/>
    </row>
    <row r="371" spans="1:25" ht="14.25" x14ac:dyDescent="0.2">
      <c r="A371" s="1122"/>
      <c r="B371" s="1122"/>
      <c r="C371" s="1122"/>
      <c r="D371" s="1122"/>
      <c r="E371" s="452"/>
      <c r="F371" s="7"/>
      <c r="G371" s="7"/>
      <c r="H371" s="7"/>
      <c r="I371" s="7"/>
      <c r="J371" s="7"/>
      <c r="K371" s="7"/>
      <c r="L371" s="7"/>
      <c r="M371" s="7"/>
      <c r="N371" s="7"/>
      <c r="O371" s="7"/>
      <c r="P371" s="7"/>
      <c r="Q371" s="7"/>
      <c r="R371" s="7"/>
      <c r="S371" s="7"/>
      <c r="T371" s="7"/>
      <c r="U371" s="7"/>
      <c r="V371" s="7"/>
      <c r="W371" s="7"/>
      <c r="X371" s="7"/>
      <c r="Y371" s="7"/>
    </row>
    <row r="372" spans="1:25" ht="15" x14ac:dyDescent="0.25">
      <c r="A372" s="449"/>
      <c r="B372" s="450"/>
      <c r="C372" s="450"/>
      <c r="D372" s="194"/>
      <c r="E372" s="452"/>
      <c r="F372" s="7"/>
      <c r="G372" s="7"/>
      <c r="H372" s="7"/>
      <c r="I372" s="7"/>
      <c r="J372" s="7"/>
      <c r="K372" s="7"/>
      <c r="L372" s="7"/>
      <c r="M372" s="7"/>
      <c r="N372" s="7"/>
      <c r="O372" s="7"/>
      <c r="P372" s="7"/>
      <c r="Q372" s="7"/>
      <c r="R372" s="7"/>
      <c r="S372" s="7"/>
      <c r="T372" s="7"/>
      <c r="U372" s="7"/>
      <c r="V372" s="7"/>
      <c r="W372" s="7"/>
      <c r="X372" s="7"/>
      <c r="Y372" s="7"/>
    </row>
    <row r="373" spans="1:25" ht="14.25" x14ac:dyDescent="0.2">
      <c r="A373" s="452"/>
      <c r="B373" s="452"/>
      <c r="C373" s="452"/>
      <c r="D373" s="452"/>
      <c r="E373" s="452"/>
      <c r="F373" s="7"/>
      <c r="G373" s="7"/>
      <c r="H373" s="7"/>
      <c r="I373" s="7"/>
      <c r="J373" s="7"/>
      <c r="K373" s="7"/>
      <c r="L373" s="7"/>
      <c r="M373" s="7"/>
      <c r="N373" s="7"/>
      <c r="O373" s="7"/>
      <c r="P373" s="7"/>
      <c r="Q373" s="7"/>
      <c r="R373" s="7"/>
      <c r="S373" s="7"/>
      <c r="T373" s="7"/>
      <c r="U373" s="7"/>
      <c r="V373" s="7"/>
      <c r="W373" s="7"/>
      <c r="X373" s="7"/>
      <c r="Y373" s="7"/>
    </row>
    <row r="374" spans="1:25" ht="14.25" x14ac:dyDescent="0.2">
      <c r="A374" s="452"/>
      <c r="B374" s="452"/>
      <c r="C374" s="452"/>
      <c r="D374" s="452"/>
      <c r="E374" s="452"/>
      <c r="F374" s="7"/>
      <c r="G374" s="7"/>
      <c r="H374" s="7"/>
      <c r="I374" s="7"/>
      <c r="J374" s="7"/>
      <c r="K374" s="7"/>
      <c r="L374" s="7"/>
      <c r="M374" s="7"/>
      <c r="N374" s="7"/>
      <c r="O374" s="7"/>
      <c r="P374" s="7"/>
      <c r="Q374" s="7"/>
      <c r="R374" s="7"/>
      <c r="S374" s="7"/>
      <c r="T374" s="7"/>
      <c r="U374" s="7"/>
      <c r="V374" s="7"/>
      <c r="W374" s="7"/>
      <c r="X374" s="7"/>
      <c r="Y374" s="7"/>
    </row>
    <row r="375" spans="1:25" ht="15" x14ac:dyDescent="0.25">
      <c r="A375" s="449"/>
      <c r="B375" s="451"/>
      <c r="C375" s="451"/>
      <c r="D375" s="451"/>
      <c r="E375" s="452"/>
      <c r="F375" s="7"/>
      <c r="G375" s="7"/>
      <c r="H375" s="7"/>
      <c r="I375" s="7"/>
      <c r="J375" s="7"/>
      <c r="K375" s="7"/>
      <c r="L375" s="7"/>
      <c r="M375" s="7"/>
      <c r="N375" s="7"/>
      <c r="O375" s="7"/>
      <c r="P375" s="7"/>
      <c r="Q375" s="7"/>
      <c r="R375" s="7"/>
      <c r="S375" s="7"/>
      <c r="T375" s="7"/>
      <c r="U375" s="7"/>
      <c r="V375" s="7"/>
      <c r="W375" s="7"/>
      <c r="X375" s="7"/>
      <c r="Y375" s="7"/>
    </row>
    <row r="376" spans="1:25" ht="15" x14ac:dyDescent="0.2">
      <c r="A376" s="1123"/>
      <c r="B376" s="1124"/>
      <c r="C376" s="1125"/>
      <c r="D376" s="1125"/>
      <c r="E376" s="447"/>
      <c r="F376" s="7"/>
      <c r="G376" s="7"/>
      <c r="H376" s="7"/>
      <c r="I376" s="7"/>
      <c r="J376" s="7"/>
      <c r="K376" s="7"/>
      <c r="L376" s="7"/>
      <c r="M376" s="7"/>
      <c r="N376" s="7"/>
      <c r="O376" s="7"/>
      <c r="P376" s="7"/>
      <c r="Q376" s="7"/>
      <c r="R376" s="7"/>
      <c r="S376" s="7"/>
      <c r="T376" s="7"/>
      <c r="U376" s="7"/>
      <c r="V376" s="7"/>
      <c r="W376" s="7"/>
      <c r="X376" s="7"/>
      <c r="Y376" s="7"/>
    </row>
    <row r="377" spans="1:25" ht="15" x14ac:dyDescent="0.2">
      <c r="A377" s="1123"/>
      <c r="B377" s="1123"/>
      <c r="C377" s="1123"/>
      <c r="D377" s="1123"/>
      <c r="E377" s="447"/>
      <c r="F377" s="7"/>
      <c r="G377" s="7"/>
      <c r="H377" s="7"/>
      <c r="I377" s="7"/>
      <c r="J377" s="7"/>
      <c r="K377" s="7"/>
      <c r="L377" s="7"/>
      <c r="M377" s="7"/>
      <c r="N377" s="7"/>
      <c r="O377" s="7"/>
      <c r="P377" s="7"/>
      <c r="Q377" s="7"/>
      <c r="R377" s="7"/>
      <c r="S377" s="7"/>
      <c r="T377" s="7"/>
      <c r="U377" s="7"/>
      <c r="V377" s="7"/>
      <c r="W377" s="7"/>
      <c r="X377" s="7"/>
      <c r="Y377" s="7"/>
    </row>
    <row r="378" spans="1:25" ht="15" x14ac:dyDescent="0.25">
      <c r="A378" s="1121"/>
      <c r="B378" s="1121"/>
      <c r="C378" s="1121"/>
      <c r="D378" s="194"/>
      <c r="E378" s="452"/>
      <c r="F378" s="7"/>
      <c r="G378" s="7"/>
      <c r="H378" s="7"/>
      <c r="I378" s="7"/>
      <c r="J378" s="7"/>
      <c r="K378" s="7"/>
      <c r="L378" s="7"/>
      <c r="M378" s="7"/>
      <c r="N378" s="7"/>
      <c r="O378" s="7"/>
      <c r="P378" s="7"/>
      <c r="Q378" s="7"/>
      <c r="R378" s="7"/>
      <c r="S378" s="7"/>
      <c r="T378" s="7"/>
      <c r="U378" s="7"/>
      <c r="V378" s="7"/>
      <c r="W378" s="7"/>
      <c r="X378" s="7"/>
      <c r="Y378" s="7"/>
    </row>
    <row r="379" spans="1:25" ht="14.25" x14ac:dyDescent="0.2">
      <c r="A379" s="1122"/>
      <c r="B379" s="1122"/>
      <c r="C379" s="1122"/>
      <c r="D379" s="1122"/>
      <c r="E379" s="452"/>
      <c r="F379" s="7"/>
      <c r="G379" s="7"/>
      <c r="H379" s="7"/>
      <c r="I379" s="7"/>
      <c r="J379" s="7"/>
      <c r="K379" s="7"/>
      <c r="L379" s="7"/>
      <c r="M379" s="7"/>
      <c r="N379" s="7"/>
      <c r="O379" s="7"/>
      <c r="P379" s="7"/>
      <c r="Q379" s="7"/>
      <c r="R379" s="7"/>
      <c r="S379" s="7"/>
      <c r="T379" s="7"/>
      <c r="U379" s="7"/>
      <c r="V379" s="7"/>
      <c r="W379" s="7"/>
      <c r="X379" s="7"/>
      <c r="Y379" s="7"/>
    </row>
    <row r="380" spans="1:25" ht="15" x14ac:dyDescent="0.25">
      <c r="A380" s="1121"/>
      <c r="B380" s="1121"/>
      <c r="C380" s="1121"/>
      <c r="D380" s="194"/>
      <c r="E380" s="452"/>
      <c r="F380" s="7"/>
      <c r="G380" s="7"/>
      <c r="H380" s="7"/>
      <c r="I380" s="7"/>
      <c r="J380" s="7"/>
      <c r="K380" s="7"/>
      <c r="L380" s="7"/>
      <c r="M380" s="7"/>
      <c r="N380" s="7"/>
      <c r="O380" s="7"/>
      <c r="P380" s="7"/>
      <c r="Q380" s="7"/>
      <c r="R380" s="7"/>
      <c r="S380" s="7"/>
      <c r="T380" s="7"/>
      <c r="U380" s="7"/>
      <c r="V380" s="7"/>
      <c r="W380" s="7"/>
      <c r="X380" s="7"/>
      <c r="Y380" s="7"/>
    </row>
    <row r="381" spans="1:25" ht="14.25" x14ac:dyDescent="0.2">
      <c r="A381" s="452"/>
      <c r="B381" s="452"/>
      <c r="C381" s="452"/>
      <c r="D381" s="452"/>
      <c r="E381" s="452"/>
      <c r="F381" s="7"/>
      <c r="G381" s="7"/>
      <c r="H381" s="7"/>
      <c r="I381" s="7"/>
      <c r="J381" s="7"/>
      <c r="K381" s="7"/>
      <c r="L381" s="7"/>
      <c r="M381" s="7"/>
      <c r="N381" s="7"/>
      <c r="O381" s="7"/>
      <c r="P381" s="7"/>
      <c r="Q381" s="7"/>
      <c r="R381" s="7"/>
      <c r="S381" s="7"/>
      <c r="T381" s="7"/>
      <c r="U381" s="7"/>
      <c r="V381" s="7"/>
      <c r="W381" s="7"/>
      <c r="X381" s="7"/>
      <c r="Y381" s="7"/>
    </row>
    <row r="382" spans="1:25" ht="14.25" x14ac:dyDescent="0.2">
      <c r="A382" s="452"/>
      <c r="B382" s="452"/>
      <c r="C382" s="452"/>
      <c r="D382" s="452"/>
      <c r="E382" s="452"/>
      <c r="F382" s="7"/>
      <c r="G382" s="7"/>
      <c r="H382" s="7"/>
      <c r="I382" s="7"/>
      <c r="J382" s="7"/>
      <c r="K382" s="7"/>
      <c r="L382" s="7"/>
      <c r="M382" s="7"/>
      <c r="N382" s="7"/>
      <c r="O382" s="7"/>
      <c r="P382" s="7"/>
      <c r="Q382" s="7"/>
      <c r="R382" s="7"/>
      <c r="S382" s="7"/>
      <c r="T382" s="7"/>
      <c r="U382" s="7"/>
      <c r="V382" s="7"/>
      <c r="W382" s="7"/>
      <c r="X382" s="7"/>
      <c r="Y382" s="7"/>
    </row>
    <row r="383" spans="1:25" ht="15" x14ac:dyDescent="0.25">
      <c r="A383" s="1121"/>
      <c r="B383" s="1121"/>
      <c r="C383" s="1126"/>
      <c r="D383" s="1126"/>
      <c r="E383" s="452"/>
      <c r="F383" s="7"/>
      <c r="G383" s="7"/>
      <c r="H383" s="7"/>
      <c r="I383" s="7"/>
      <c r="J383" s="7"/>
      <c r="K383" s="7"/>
      <c r="L383" s="7"/>
      <c r="M383" s="7"/>
      <c r="N383" s="7"/>
      <c r="O383" s="7"/>
      <c r="P383" s="7"/>
      <c r="Q383" s="7"/>
      <c r="R383" s="7"/>
      <c r="S383" s="7"/>
      <c r="T383" s="7"/>
      <c r="U383" s="7"/>
      <c r="V383" s="7"/>
      <c r="W383" s="7"/>
      <c r="X383" s="7"/>
      <c r="Y383" s="7"/>
    </row>
    <row r="384" spans="1:25" ht="14.25" x14ac:dyDescent="0.2">
      <c r="A384" s="452"/>
      <c r="B384" s="452"/>
      <c r="C384" s="452"/>
      <c r="D384" s="452"/>
      <c r="E384" s="452"/>
      <c r="F384" s="7"/>
      <c r="G384" s="7"/>
      <c r="H384" s="7"/>
      <c r="I384" s="7"/>
      <c r="J384" s="7"/>
      <c r="K384" s="7"/>
      <c r="L384" s="7"/>
      <c r="M384" s="7"/>
      <c r="N384" s="7"/>
      <c r="O384" s="7"/>
      <c r="P384" s="7"/>
      <c r="Q384" s="7"/>
      <c r="R384" s="7"/>
      <c r="S384" s="7"/>
      <c r="T384" s="7"/>
      <c r="U384" s="7"/>
      <c r="V384" s="7"/>
      <c r="W384" s="7"/>
      <c r="X384" s="7"/>
      <c r="Y384" s="7"/>
    </row>
    <row r="385" spans="1:25" ht="14.25" x14ac:dyDescent="0.2">
      <c r="A385" s="1127"/>
      <c r="B385" s="1127"/>
      <c r="C385" s="1128"/>
      <c r="D385" s="1128"/>
      <c r="E385" s="452"/>
      <c r="F385" s="7"/>
      <c r="G385" s="7"/>
      <c r="H385" s="7"/>
      <c r="I385" s="7"/>
      <c r="J385" s="7"/>
      <c r="K385" s="7"/>
      <c r="L385" s="7"/>
      <c r="M385" s="7"/>
      <c r="N385" s="7"/>
      <c r="O385" s="7"/>
      <c r="P385" s="7"/>
      <c r="Q385" s="7"/>
      <c r="R385" s="7"/>
      <c r="S385" s="7"/>
      <c r="T385" s="7"/>
      <c r="U385" s="7"/>
      <c r="V385" s="7"/>
      <c r="W385" s="7"/>
      <c r="X385" s="7"/>
      <c r="Y385" s="7"/>
    </row>
    <row r="386" spans="1:25" ht="14.25" x14ac:dyDescent="0.2">
      <c r="A386" s="1127"/>
      <c r="B386" s="1127"/>
      <c r="C386" s="1128"/>
      <c r="D386" s="1128"/>
      <c r="E386" s="452"/>
      <c r="F386" s="7"/>
      <c r="G386" s="7"/>
      <c r="H386" s="7"/>
      <c r="I386" s="7"/>
      <c r="J386" s="7"/>
      <c r="K386" s="7"/>
      <c r="L386" s="7"/>
      <c r="M386" s="7"/>
      <c r="N386" s="7"/>
      <c r="O386" s="7"/>
      <c r="P386" s="7"/>
      <c r="Q386" s="7"/>
      <c r="R386" s="7"/>
      <c r="S386" s="7"/>
      <c r="T386" s="7"/>
      <c r="U386" s="7"/>
      <c r="V386" s="7"/>
      <c r="W386" s="7"/>
      <c r="X386" s="7"/>
      <c r="Y386" s="7"/>
    </row>
    <row r="387" spans="1:25" ht="14.25" x14ac:dyDescent="0.2">
      <c r="A387" s="452"/>
      <c r="B387" s="454"/>
      <c r="C387" s="1128"/>
      <c r="D387" s="1128"/>
      <c r="E387" s="452"/>
      <c r="F387" s="7"/>
      <c r="G387" s="7"/>
      <c r="H387" s="7"/>
      <c r="I387" s="7"/>
      <c r="J387" s="7"/>
      <c r="K387" s="7"/>
      <c r="L387" s="7"/>
      <c r="M387" s="7"/>
      <c r="N387" s="7"/>
      <c r="O387" s="7"/>
      <c r="P387" s="7"/>
      <c r="Q387" s="7"/>
      <c r="R387" s="7"/>
      <c r="S387" s="7"/>
      <c r="T387" s="7"/>
      <c r="U387" s="7"/>
      <c r="V387" s="7"/>
      <c r="W387" s="7"/>
      <c r="X387" s="7"/>
      <c r="Y387" s="7"/>
    </row>
    <row r="388" spans="1:25" ht="14.25" x14ac:dyDescent="0.2">
      <c r="A388" s="452"/>
      <c r="B388" s="454"/>
      <c r="C388" s="1128"/>
      <c r="D388" s="1128"/>
      <c r="E388" s="452"/>
      <c r="F388" s="7"/>
      <c r="G388" s="7"/>
      <c r="H388" s="7"/>
      <c r="I388" s="7"/>
      <c r="J388" s="7"/>
      <c r="K388" s="7"/>
      <c r="L388" s="7"/>
      <c r="M388" s="7"/>
      <c r="N388" s="7"/>
      <c r="O388" s="7"/>
      <c r="P388" s="7"/>
      <c r="Q388" s="7"/>
      <c r="R388" s="7"/>
      <c r="S388" s="7"/>
      <c r="T388" s="7"/>
      <c r="U388" s="7"/>
      <c r="V388" s="7"/>
      <c r="W388" s="7"/>
      <c r="X388" s="7"/>
      <c r="Y388" s="7"/>
    </row>
    <row r="389" spans="1:25" ht="14.25" x14ac:dyDescent="0.2">
      <c r="A389" s="1127"/>
      <c r="B389" s="1127"/>
      <c r="C389" s="1128"/>
      <c r="D389" s="1128"/>
      <c r="E389" s="452"/>
      <c r="F389" s="7"/>
      <c r="G389" s="7"/>
      <c r="H389" s="7"/>
      <c r="I389" s="7"/>
      <c r="J389" s="7"/>
      <c r="K389" s="7"/>
      <c r="L389" s="7"/>
      <c r="M389" s="7"/>
      <c r="N389" s="7"/>
      <c r="O389" s="7"/>
      <c r="P389" s="7"/>
      <c r="Q389" s="7"/>
      <c r="R389" s="7"/>
      <c r="S389" s="7"/>
      <c r="T389" s="7"/>
      <c r="U389" s="7"/>
      <c r="V389" s="7"/>
      <c r="W389" s="7"/>
      <c r="X389" s="7"/>
      <c r="Y389" s="7"/>
    </row>
    <row r="390" spans="1:25" ht="14.25" x14ac:dyDescent="0.2">
      <c r="A390" s="1127"/>
      <c r="B390" s="1127"/>
      <c r="C390" s="1128"/>
      <c r="D390" s="1128"/>
      <c r="E390" s="452"/>
      <c r="F390" s="7"/>
      <c r="G390" s="7"/>
      <c r="H390" s="7"/>
      <c r="I390" s="7"/>
      <c r="J390" s="7"/>
      <c r="K390" s="7"/>
      <c r="L390" s="7"/>
      <c r="M390" s="7"/>
      <c r="N390" s="7"/>
      <c r="O390" s="7"/>
      <c r="P390" s="7"/>
      <c r="Q390" s="7"/>
      <c r="R390" s="7"/>
      <c r="S390" s="7"/>
      <c r="T390" s="7"/>
      <c r="U390" s="7"/>
      <c r="V390" s="7"/>
      <c r="W390" s="7"/>
      <c r="X390" s="7"/>
      <c r="Y390" s="7"/>
    </row>
    <row r="391" spans="1:25" ht="14.25" x14ac:dyDescent="0.2">
      <c r="A391" s="1127"/>
      <c r="B391" s="1127"/>
      <c r="C391" s="1128"/>
      <c r="D391" s="1128"/>
      <c r="E391" s="452"/>
      <c r="F391" s="7"/>
      <c r="G391" s="7"/>
      <c r="H391" s="7"/>
      <c r="I391" s="7"/>
      <c r="J391" s="7"/>
      <c r="K391" s="7"/>
      <c r="L391" s="7"/>
      <c r="M391" s="7"/>
      <c r="N391" s="7"/>
      <c r="O391" s="7"/>
      <c r="P391" s="7"/>
      <c r="Q391" s="7"/>
      <c r="R391" s="7"/>
      <c r="S391" s="7"/>
      <c r="T391" s="7"/>
      <c r="U391" s="7"/>
      <c r="V391" s="7"/>
      <c r="W391" s="7"/>
      <c r="X391" s="7"/>
      <c r="Y391" s="7"/>
    </row>
    <row r="392" spans="1:25" ht="14.25" x14ac:dyDescent="0.2">
      <c r="A392" s="1127"/>
      <c r="B392" s="1127"/>
      <c r="C392" s="1128"/>
      <c r="D392" s="1128"/>
      <c r="E392" s="452"/>
      <c r="F392" s="7"/>
      <c r="G392" s="7"/>
      <c r="H392" s="7"/>
      <c r="I392" s="7"/>
      <c r="J392" s="7"/>
      <c r="K392" s="7"/>
      <c r="L392" s="7"/>
      <c r="M392" s="7"/>
      <c r="N392" s="7"/>
      <c r="O392" s="7"/>
      <c r="P392" s="7"/>
      <c r="Q392" s="7"/>
      <c r="R392" s="7"/>
      <c r="S392" s="7"/>
      <c r="T392" s="7"/>
      <c r="U392" s="7"/>
      <c r="V392" s="7"/>
      <c r="W392" s="7"/>
      <c r="X392" s="7"/>
      <c r="Y392" s="7"/>
    </row>
    <row r="393" spans="1:25" ht="14.25" x14ac:dyDescent="0.2">
      <c r="A393" s="1127"/>
      <c r="B393" s="1127"/>
      <c r="C393" s="1128"/>
      <c r="D393" s="1128"/>
      <c r="E393" s="452"/>
      <c r="F393" s="7"/>
      <c r="G393" s="7"/>
      <c r="H393" s="7"/>
      <c r="I393" s="7"/>
      <c r="J393" s="7"/>
      <c r="K393" s="7"/>
      <c r="L393" s="7"/>
      <c r="M393" s="7"/>
      <c r="N393" s="7"/>
      <c r="O393" s="7"/>
      <c r="P393" s="7"/>
      <c r="Q393" s="7"/>
      <c r="R393" s="7"/>
      <c r="S393" s="7"/>
      <c r="T393" s="7"/>
      <c r="U393" s="7"/>
      <c r="V393" s="7"/>
      <c r="W393" s="7"/>
      <c r="X393" s="7"/>
      <c r="Y393" s="7"/>
    </row>
    <row r="394" spans="1:25" ht="14.25" x14ac:dyDescent="0.2">
      <c r="A394" s="1127"/>
      <c r="B394" s="1127"/>
      <c r="C394" s="1127"/>
      <c r="D394" s="1127"/>
      <c r="E394" s="452"/>
      <c r="F394" s="7"/>
      <c r="G394" s="7"/>
      <c r="H394" s="7"/>
      <c r="I394" s="7"/>
      <c r="J394" s="7"/>
      <c r="K394" s="7"/>
      <c r="L394" s="7"/>
      <c r="M394" s="7"/>
      <c r="N394" s="7"/>
      <c r="O394" s="7"/>
      <c r="P394" s="7"/>
      <c r="Q394" s="7"/>
      <c r="R394" s="7"/>
      <c r="S394" s="7"/>
      <c r="T394" s="7"/>
      <c r="U394" s="7"/>
      <c r="V394" s="7"/>
      <c r="W394" s="7"/>
      <c r="X394" s="7"/>
      <c r="Y394" s="7"/>
    </row>
    <row r="395" spans="1:25" ht="14.25" x14ac:dyDescent="0.2">
      <c r="A395" s="1127"/>
      <c r="B395" s="1127"/>
      <c r="C395" s="1127"/>
      <c r="D395" s="1127"/>
      <c r="E395" s="452"/>
      <c r="F395" s="7"/>
      <c r="G395" s="7"/>
      <c r="H395" s="7"/>
      <c r="I395" s="7"/>
      <c r="J395" s="7"/>
      <c r="K395" s="7"/>
      <c r="L395" s="7"/>
      <c r="M395" s="7"/>
      <c r="N395" s="7"/>
      <c r="O395" s="7"/>
      <c r="P395" s="7"/>
      <c r="Q395" s="7"/>
      <c r="R395" s="7"/>
      <c r="S395" s="7"/>
      <c r="T395" s="7"/>
      <c r="U395" s="7"/>
      <c r="V395" s="7"/>
      <c r="W395" s="7"/>
      <c r="X395" s="7"/>
      <c r="Y395" s="7"/>
    </row>
    <row r="396" spans="1:25" ht="14.25" x14ac:dyDescent="0.2">
      <c r="A396" s="1127"/>
      <c r="B396" s="1127"/>
      <c r="C396" s="1127"/>
      <c r="D396" s="1127"/>
      <c r="E396" s="452"/>
      <c r="F396" s="7"/>
      <c r="G396" s="7"/>
      <c r="H396" s="7"/>
      <c r="I396" s="7"/>
      <c r="J396" s="7"/>
      <c r="K396" s="7"/>
      <c r="L396" s="7"/>
      <c r="M396" s="7"/>
      <c r="N396" s="7"/>
      <c r="O396" s="7"/>
      <c r="P396" s="7"/>
      <c r="Q396" s="7"/>
      <c r="R396" s="7"/>
      <c r="S396" s="7"/>
      <c r="T396" s="7"/>
      <c r="U396" s="7"/>
      <c r="V396" s="7"/>
      <c r="W396" s="7"/>
      <c r="X396" s="7"/>
      <c r="Y396" s="7"/>
    </row>
    <row r="397" spans="1:25" ht="14.25" x14ac:dyDescent="0.2">
      <c r="A397" s="1127"/>
      <c r="B397" s="1127"/>
      <c r="C397" s="1127"/>
      <c r="D397" s="1127"/>
      <c r="E397" s="452"/>
      <c r="F397" s="7"/>
      <c r="G397" s="7"/>
      <c r="H397" s="7"/>
      <c r="I397" s="7"/>
      <c r="J397" s="7"/>
      <c r="K397" s="7"/>
      <c r="L397" s="7"/>
      <c r="M397" s="7"/>
      <c r="N397" s="7"/>
      <c r="O397" s="7"/>
      <c r="P397" s="7"/>
      <c r="Q397" s="7"/>
      <c r="R397" s="7"/>
      <c r="S397" s="7"/>
      <c r="T397" s="7"/>
      <c r="U397" s="7"/>
      <c r="V397" s="7"/>
      <c r="W397" s="7"/>
      <c r="X397" s="7"/>
      <c r="Y397" s="7"/>
    </row>
    <row r="398" spans="1:25" ht="14.25" x14ac:dyDescent="0.2">
      <c r="A398" s="1127"/>
      <c r="B398" s="1127"/>
      <c r="C398" s="1127"/>
      <c r="D398" s="1127"/>
      <c r="E398" s="452"/>
      <c r="F398" s="7"/>
      <c r="G398" s="7"/>
      <c r="H398" s="7"/>
      <c r="I398" s="7"/>
      <c r="J398" s="7"/>
      <c r="K398" s="7"/>
      <c r="L398" s="7"/>
      <c r="M398" s="7"/>
      <c r="N398" s="7"/>
      <c r="O398" s="7"/>
      <c r="P398" s="7"/>
      <c r="Q398" s="7"/>
      <c r="R398" s="7"/>
      <c r="S398" s="7"/>
      <c r="T398" s="7"/>
      <c r="U398" s="7"/>
      <c r="V398" s="7"/>
      <c r="W398" s="7"/>
      <c r="X398" s="7"/>
      <c r="Y398" s="7"/>
    </row>
    <row r="399" spans="1:25" ht="15" x14ac:dyDescent="0.25">
      <c r="A399" s="449"/>
      <c r="B399" s="449"/>
      <c r="C399" s="1129"/>
      <c r="D399" s="1129"/>
      <c r="E399" s="452"/>
      <c r="F399" s="7"/>
      <c r="G399" s="7"/>
      <c r="H399" s="7"/>
      <c r="I399" s="7"/>
      <c r="J399" s="7"/>
      <c r="K399" s="7"/>
      <c r="L399" s="7"/>
      <c r="M399" s="7"/>
      <c r="N399" s="7"/>
      <c r="O399" s="7"/>
      <c r="P399" s="7"/>
      <c r="Q399" s="7"/>
      <c r="R399" s="7"/>
      <c r="S399" s="7"/>
      <c r="T399" s="7"/>
      <c r="U399" s="7"/>
      <c r="V399" s="7"/>
      <c r="W399" s="7"/>
      <c r="X399" s="7"/>
      <c r="Y399" s="7"/>
    </row>
    <row r="400" spans="1:25" ht="15" x14ac:dyDescent="0.25">
      <c r="A400" s="1121"/>
      <c r="B400" s="1121"/>
      <c r="C400" s="1128"/>
      <c r="D400" s="1128"/>
      <c r="E400" s="452"/>
      <c r="F400" s="7"/>
      <c r="G400" s="7"/>
      <c r="H400" s="7"/>
      <c r="I400" s="7"/>
      <c r="J400" s="7"/>
      <c r="K400" s="7"/>
      <c r="L400" s="7"/>
      <c r="M400" s="7"/>
      <c r="N400" s="7"/>
      <c r="O400" s="7"/>
      <c r="P400" s="7"/>
      <c r="Q400" s="7"/>
      <c r="R400" s="7"/>
      <c r="S400" s="7"/>
      <c r="T400" s="7"/>
      <c r="U400" s="7"/>
      <c r="V400" s="7"/>
      <c r="W400" s="7"/>
      <c r="X400" s="7"/>
      <c r="Y400" s="7"/>
    </row>
    <row r="401" spans="1:25" ht="14.25" x14ac:dyDescent="0.2">
      <c r="A401" s="452"/>
      <c r="B401" s="452"/>
      <c r="C401" s="454"/>
      <c r="D401" s="454"/>
      <c r="E401" s="452"/>
      <c r="F401" s="7"/>
      <c r="G401" s="7"/>
      <c r="H401" s="7"/>
      <c r="I401" s="7"/>
      <c r="J401" s="7"/>
      <c r="K401" s="7"/>
      <c r="L401" s="7"/>
      <c r="M401" s="7"/>
      <c r="N401" s="7"/>
      <c r="O401" s="7"/>
      <c r="P401" s="7"/>
      <c r="Q401" s="7"/>
      <c r="R401" s="7"/>
      <c r="S401" s="7"/>
      <c r="T401" s="7"/>
      <c r="U401" s="7"/>
      <c r="V401" s="7"/>
      <c r="W401" s="7"/>
      <c r="X401" s="7"/>
      <c r="Y401" s="7"/>
    </row>
    <row r="402" spans="1:25" ht="15" x14ac:dyDescent="0.25">
      <c r="A402" s="1130"/>
      <c r="B402" s="1130"/>
      <c r="C402" s="1126"/>
      <c r="D402" s="1126"/>
      <c r="E402" s="452"/>
      <c r="F402" s="7"/>
      <c r="G402" s="7"/>
      <c r="H402" s="7"/>
      <c r="I402" s="7"/>
      <c r="J402" s="7"/>
      <c r="K402" s="7"/>
      <c r="L402" s="7"/>
      <c r="M402" s="7"/>
      <c r="N402" s="7"/>
      <c r="O402" s="7"/>
      <c r="P402" s="7"/>
      <c r="Q402" s="7"/>
      <c r="R402" s="7"/>
      <c r="S402" s="7"/>
      <c r="T402" s="7"/>
      <c r="U402" s="7"/>
      <c r="V402" s="7"/>
      <c r="W402" s="7"/>
      <c r="X402" s="7"/>
      <c r="Y402" s="7"/>
    </row>
    <row r="403" spans="1:25" ht="14.25" x14ac:dyDescent="0.2">
      <c r="A403" s="452"/>
      <c r="B403" s="452"/>
      <c r="C403" s="454"/>
      <c r="D403" s="454"/>
      <c r="E403" s="452"/>
      <c r="F403" s="7"/>
      <c r="G403" s="7"/>
      <c r="H403" s="7"/>
      <c r="I403" s="7"/>
      <c r="J403" s="7"/>
      <c r="K403" s="7"/>
      <c r="L403" s="7"/>
      <c r="M403" s="7"/>
      <c r="N403" s="7"/>
      <c r="O403" s="7"/>
      <c r="P403" s="7"/>
      <c r="Q403" s="7"/>
      <c r="R403" s="7"/>
      <c r="S403" s="7"/>
      <c r="T403" s="7"/>
      <c r="U403" s="7"/>
      <c r="V403" s="7"/>
      <c r="W403" s="7"/>
      <c r="X403" s="7"/>
      <c r="Y403" s="7"/>
    </row>
    <row r="404" spans="1:25" ht="15" x14ac:dyDescent="0.25">
      <c r="A404" s="1121"/>
      <c r="B404" s="1121"/>
      <c r="C404" s="1128"/>
      <c r="D404" s="1128"/>
      <c r="E404" s="452"/>
      <c r="F404" s="7"/>
      <c r="G404" s="7"/>
      <c r="H404" s="7"/>
      <c r="I404" s="7"/>
      <c r="J404" s="7"/>
      <c r="K404" s="7"/>
      <c r="L404" s="7"/>
      <c r="M404" s="7"/>
      <c r="N404" s="7"/>
      <c r="O404" s="7"/>
      <c r="P404" s="7"/>
      <c r="Q404" s="7"/>
      <c r="R404" s="7"/>
      <c r="S404" s="7"/>
      <c r="T404" s="7"/>
      <c r="U404" s="7"/>
      <c r="V404" s="7"/>
      <c r="W404" s="7"/>
      <c r="X404" s="7"/>
      <c r="Y404" s="7"/>
    </row>
    <row r="405" spans="1:25" ht="15" x14ac:dyDescent="0.25">
      <c r="A405" s="449"/>
      <c r="B405" s="452"/>
      <c r="C405" s="198"/>
      <c r="D405" s="198"/>
      <c r="E405" s="452"/>
      <c r="F405" s="7"/>
      <c r="G405" s="7"/>
      <c r="H405" s="7"/>
      <c r="I405" s="7"/>
      <c r="J405" s="7"/>
      <c r="K405" s="7"/>
      <c r="L405" s="7"/>
      <c r="M405" s="7"/>
      <c r="N405" s="7"/>
      <c r="O405" s="7"/>
      <c r="P405" s="7"/>
      <c r="Q405" s="7"/>
      <c r="R405" s="7"/>
      <c r="S405" s="7"/>
      <c r="T405" s="7"/>
      <c r="U405" s="7"/>
      <c r="V405" s="7"/>
      <c r="W405" s="7"/>
      <c r="X405" s="7"/>
      <c r="Y405" s="7"/>
    </row>
    <row r="406" spans="1:25" ht="15" x14ac:dyDescent="0.25">
      <c r="A406" s="1121"/>
      <c r="B406" s="1121"/>
      <c r="C406" s="1128"/>
      <c r="D406" s="1128"/>
      <c r="E406" s="452"/>
      <c r="F406" s="7"/>
      <c r="G406" s="7"/>
      <c r="H406" s="7"/>
      <c r="I406" s="7"/>
      <c r="J406" s="7"/>
      <c r="K406" s="7"/>
      <c r="L406" s="7"/>
      <c r="M406" s="7"/>
      <c r="N406" s="7"/>
      <c r="O406" s="7"/>
      <c r="P406" s="7"/>
      <c r="Q406" s="7"/>
      <c r="R406" s="7"/>
      <c r="S406" s="7"/>
      <c r="T406" s="7"/>
      <c r="U406" s="7"/>
      <c r="V406" s="7"/>
      <c r="W406" s="7"/>
      <c r="X406" s="7"/>
      <c r="Y406" s="7"/>
    </row>
    <row r="407" spans="1:25" ht="14.25" x14ac:dyDescent="0.2">
      <c r="A407" s="452"/>
      <c r="B407" s="198"/>
      <c r="C407" s="452"/>
      <c r="D407" s="198"/>
      <c r="E407" s="198"/>
      <c r="F407" s="7"/>
      <c r="G407" s="7"/>
      <c r="H407" s="7"/>
      <c r="I407" s="7"/>
      <c r="J407" s="7"/>
      <c r="K407" s="7"/>
      <c r="L407" s="7"/>
      <c r="M407" s="7"/>
      <c r="N407" s="7"/>
      <c r="O407" s="7"/>
      <c r="P407" s="7"/>
      <c r="Q407" s="7"/>
      <c r="R407" s="7"/>
      <c r="S407" s="7"/>
      <c r="T407" s="7"/>
      <c r="U407" s="7"/>
      <c r="V407" s="7"/>
      <c r="W407" s="7"/>
      <c r="X407" s="7"/>
      <c r="Y407" s="7"/>
    </row>
    <row r="408" spans="1:25" ht="15" x14ac:dyDescent="0.25">
      <c r="A408" s="1121"/>
      <c r="B408" s="1121"/>
      <c r="C408" s="1126"/>
      <c r="D408" s="1126"/>
      <c r="E408" s="452"/>
      <c r="F408" s="7"/>
      <c r="G408" s="7"/>
      <c r="H408" s="7"/>
      <c r="I408" s="7"/>
      <c r="J408" s="7"/>
      <c r="K408" s="7"/>
      <c r="L408" s="7"/>
      <c r="M408" s="7"/>
      <c r="N408" s="7"/>
      <c r="O408" s="7"/>
      <c r="P408" s="7"/>
      <c r="Q408" s="7"/>
      <c r="R408" s="7"/>
      <c r="S408" s="7"/>
      <c r="T408" s="7"/>
      <c r="U408" s="7"/>
      <c r="V408" s="7"/>
      <c r="W408" s="7"/>
      <c r="X408" s="7"/>
      <c r="Y408" s="7"/>
    </row>
    <row r="409" spans="1:25" ht="14.25" x14ac:dyDescent="0.2">
      <c r="A409" s="452"/>
      <c r="B409" s="452"/>
      <c r="C409" s="452"/>
      <c r="D409" s="452"/>
      <c r="E409" s="452"/>
      <c r="F409" s="7"/>
      <c r="G409" s="7"/>
      <c r="H409" s="7"/>
      <c r="I409" s="7"/>
      <c r="J409" s="7"/>
      <c r="K409" s="7"/>
      <c r="L409" s="7"/>
      <c r="M409" s="7"/>
      <c r="N409" s="7"/>
      <c r="O409" s="7"/>
      <c r="P409" s="7"/>
      <c r="Q409" s="7"/>
      <c r="R409" s="7"/>
      <c r="S409" s="7"/>
      <c r="T409" s="7"/>
      <c r="U409" s="7"/>
      <c r="V409" s="7"/>
      <c r="W409" s="7"/>
      <c r="X409" s="7"/>
      <c r="Y409" s="7"/>
    </row>
    <row r="410" spans="1:25" ht="14.25" x14ac:dyDescent="0.2">
      <c r="A410" s="1127"/>
      <c r="B410" s="1127"/>
      <c r="C410" s="1128"/>
      <c r="D410" s="1128"/>
      <c r="E410" s="452"/>
      <c r="F410" s="7"/>
      <c r="G410" s="7"/>
      <c r="H410" s="7"/>
      <c r="I410" s="7"/>
      <c r="J410" s="7"/>
      <c r="K410" s="7"/>
      <c r="L410" s="7"/>
      <c r="M410" s="7"/>
      <c r="N410" s="7"/>
      <c r="O410" s="7"/>
      <c r="P410" s="7"/>
      <c r="Q410" s="7"/>
      <c r="R410" s="7"/>
      <c r="S410" s="7"/>
      <c r="T410" s="7"/>
      <c r="U410" s="7"/>
      <c r="V410" s="7"/>
      <c r="W410" s="7"/>
      <c r="X410" s="7"/>
      <c r="Y410" s="7"/>
    </row>
    <row r="411" spans="1:25" ht="14.25" x14ac:dyDescent="0.2">
      <c r="A411" s="1127"/>
      <c r="B411" s="1127"/>
      <c r="C411" s="1128"/>
      <c r="D411" s="1128"/>
      <c r="E411" s="452"/>
      <c r="F411" s="7"/>
      <c r="G411" s="7"/>
      <c r="H411" s="7"/>
      <c r="I411" s="7"/>
      <c r="J411" s="7"/>
      <c r="K411" s="7"/>
      <c r="L411" s="7"/>
      <c r="M411" s="7"/>
      <c r="N411" s="7"/>
      <c r="O411" s="7"/>
      <c r="P411" s="7"/>
      <c r="Q411" s="7"/>
      <c r="R411" s="7"/>
      <c r="S411" s="7"/>
      <c r="T411" s="7"/>
      <c r="U411" s="7"/>
      <c r="V411" s="7"/>
      <c r="W411" s="7"/>
      <c r="X411" s="7"/>
      <c r="Y411" s="7"/>
    </row>
    <row r="412" spans="1:25" ht="15" x14ac:dyDescent="0.25">
      <c r="A412" s="449"/>
      <c r="B412" s="452"/>
      <c r="C412" s="453"/>
      <c r="D412" s="453"/>
      <c r="E412" s="452"/>
      <c r="F412" s="7"/>
      <c r="G412" s="7"/>
      <c r="H412" s="7"/>
      <c r="I412" s="7"/>
      <c r="J412" s="7"/>
      <c r="K412" s="7"/>
      <c r="L412" s="7"/>
      <c r="M412" s="7"/>
      <c r="N412" s="7"/>
      <c r="O412" s="7"/>
      <c r="P412" s="7"/>
      <c r="Q412" s="7"/>
      <c r="R412" s="7"/>
      <c r="S412" s="7"/>
      <c r="T412" s="7"/>
      <c r="U412" s="7"/>
      <c r="V412" s="7"/>
      <c r="W412" s="7"/>
      <c r="X412" s="7"/>
      <c r="Y412" s="7"/>
    </row>
    <row r="413" spans="1:25" ht="15" x14ac:dyDescent="0.25">
      <c r="A413" s="449"/>
      <c r="B413" s="452"/>
      <c r="C413" s="1128"/>
      <c r="D413" s="1128"/>
      <c r="E413" s="452"/>
      <c r="F413" s="7"/>
      <c r="G413" s="7"/>
      <c r="H413" s="7"/>
      <c r="I413" s="7"/>
      <c r="J413" s="7"/>
      <c r="K413" s="7"/>
      <c r="L413" s="7"/>
      <c r="M413" s="7"/>
      <c r="N413" s="7"/>
      <c r="O413" s="7"/>
      <c r="P413" s="7"/>
      <c r="Q413" s="7"/>
      <c r="R413" s="7"/>
      <c r="S413" s="7"/>
      <c r="T413" s="7"/>
      <c r="U413" s="7"/>
      <c r="V413" s="7"/>
      <c r="W413" s="7"/>
      <c r="X413" s="7"/>
      <c r="Y413" s="7"/>
    </row>
    <row r="414" spans="1:25" ht="14.25" x14ac:dyDescent="0.2">
      <c r="A414" s="452"/>
      <c r="B414" s="452"/>
      <c r="C414" s="452"/>
      <c r="D414" s="452"/>
      <c r="E414" s="452"/>
      <c r="F414" s="7"/>
      <c r="G414" s="7"/>
      <c r="H414" s="7"/>
      <c r="I414" s="7"/>
      <c r="J414" s="7"/>
      <c r="K414" s="7"/>
      <c r="L414" s="7"/>
      <c r="M414" s="7"/>
      <c r="N414" s="7"/>
      <c r="O414" s="7"/>
      <c r="P414" s="7"/>
      <c r="Q414" s="7"/>
      <c r="R414" s="7"/>
      <c r="S414" s="7"/>
      <c r="T414" s="7"/>
      <c r="U414" s="7"/>
      <c r="V414" s="7"/>
      <c r="W414" s="7"/>
      <c r="X414" s="7"/>
      <c r="Y414" s="7"/>
    </row>
    <row r="415" spans="1:25" ht="15" x14ac:dyDescent="0.25">
      <c r="A415" s="449"/>
      <c r="B415" s="450"/>
      <c r="C415" s="1128"/>
      <c r="D415" s="1128"/>
      <c r="E415" s="452"/>
      <c r="F415" s="7"/>
      <c r="G415" s="7"/>
      <c r="H415" s="7"/>
      <c r="I415" s="7"/>
      <c r="J415" s="7"/>
      <c r="K415" s="7"/>
      <c r="L415" s="7"/>
      <c r="M415" s="7"/>
      <c r="N415" s="7"/>
      <c r="O415" s="7"/>
      <c r="P415" s="7"/>
      <c r="Q415" s="7"/>
      <c r="R415" s="7"/>
      <c r="S415" s="7"/>
      <c r="T415" s="7"/>
      <c r="U415" s="7"/>
      <c r="V415" s="7"/>
      <c r="W415" s="7"/>
      <c r="X415" s="7"/>
      <c r="Y415" s="7"/>
    </row>
    <row r="416" spans="1:25" ht="14.25" x14ac:dyDescent="0.2">
      <c r="A416" s="452"/>
      <c r="B416" s="452"/>
      <c r="C416" s="452"/>
      <c r="D416" s="452"/>
      <c r="E416" s="452"/>
      <c r="F416" s="7"/>
      <c r="G416" s="7"/>
      <c r="H416" s="7"/>
      <c r="I416" s="7"/>
      <c r="J416" s="7"/>
      <c r="K416" s="7"/>
      <c r="L416" s="7"/>
      <c r="M416" s="7"/>
      <c r="N416" s="7"/>
      <c r="O416" s="7"/>
      <c r="P416" s="7"/>
      <c r="Q416" s="7"/>
      <c r="R416" s="7"/>
      <c r="S416" s="7"/>
      <c r="T416" s="7"/>
      <c r="U416" s="7"/>
      <c r="V416" s="7"/>
      <c r="W416" s="7"/>
      <c r="X416" s="7"/>
      <c r="Y416" s="7"/>
    </row>
    <row r="417" spans="1:25" ht="14.25" x14ac:dyDescent="0.2">
      <c r="A417" s="199"/>
      <c r="B417" s="1129"/>
      <c r="C417" s="1129"/>
      <c r="D417" s="454"/>
      <c r="E417" s="454"/>
      <c r="F417" s="7"/>
      <c r="G417" s="7"/>
      <c r="H417" s="7"/>
      <c r="I417" s="7"/>
      <c r="J417" s="7"/>
      <c r="K417" s="7"/>
      <c r="L417" s="7"/>
      <c r="M417" s="7"/>
      <c r="N417" s="7"/>
      <c r="O417" s="7"/>
      <c r="P417" s="7"/>
      <c r="Q417" s="7"/>
      <c r="R417" s="7"/>
      <c r="S417" s="7"/>
      <c r="T417" s="7"/>
      <c r="U417" s="7"/>
      <c r="V417" s="7"/>
      <c r="W417" s="7"/>
      <c r="X417" s="7"/>
      <c r="Y417" s="7"/>
    </row>
    <row r="418" spans="1:25" ht="14.25" x14ac:dyDescent="0.2">
      <c r="A418" s="199"/>
      <c r="B418" s="1128"/>
      <c r="C418" s="1128"/>
      <c r="D418" s="200"/>
      <c r="E418" s="453"/>
      <c r="F418" s="7"/>
      <c r="G418" s="7"/>
      <c r="H418" s="7"/>
      <c r="I418" s="7"/>
      <c r="J418" s="7"/>
      <c r="K418" s="7"/>
      <c r="L418" s="7"/>
      <c r="M418" s="7"/>
      <c r="N418" s="7"/>
      <c r="O418" s="7"/>
      <c r="P418" s="7"/>
      <c r="Q418" s="7"/>
      <c r="R418" s="7"/>
      <c r="S418" s="7"/>
      <c r="T418" s="7"/>
      <c r="U418" s="7"/>
      <c r="V418" s="7"/>
      <c r="W418" s="7"/>
      <c r="X418" s="7"/>
      <c r="Y418" s="7"/>
    </row>
    <row r="419" spans="1:25" ht="14.25" x14ac:dyDescent="0.2">
      <c r="A419" s="199"/>
      <c r="B419" s="1128"/>
      <c r="C419" s="1128"/>
      <c r="D419" s="200"/>
      <c r="E419" s="453"/>
      <c r="F419" s="7"/>
      <c r="G419" s="7"/>
      <c r="H419" s="7"/>
      <c r="I419" s="7"/>
      <c r="J419" s="7"/>
      <c r="K419" s="7"/>
      <c r="L419" s="7"/>
      <c r="M419" s="7"/>
      <c r="N419" s="7"/>
      <c r="O419" s="7"/>
      <c r="P419" s="7"/>
      <c r="Q419" s="7"/>
      <c r="R419" s="7"/>
      <c r="S419" s="7"/>
      <c r="T419" s="7"/>
      <c r="U419" s="7"/>
      <c r="V419" s="7"/>
      <c r="W419" s="7"/>
      <c r="X419" s="7"/>
      <c r="Y419" s="7"/>
    </row>
    <row r="420" spans="1:25" ht="14.25" x14ac:dyDescent="0.2">
      <c r="A420" s="199"/>
      <c r="B420" s="1128"/>
      <c r="C420" s="1128"/>
      <c r="D420" s="200"/>
      <c r="E420" s="453"/>
      <c r="F420" s="7"/>
      <c r="G420" s="7"/>
      <c r="H420" s="7"/>
      <c r="I420" s="7"/>
      <c r="J420" s="7"/>
      <c r="K420" s="7"/>
      <c r="L420" s="7"/>
      <c r="M420" s="7"/>
      <c r="N420" s="7"/>
      <c r="O420" s="7"/>
      <c r="P420" s="7"/>
      <c r="Q420" s="7"/>
      <c r="R420" s="7"/>
      <c r="S420" s="7"/>
      <c r="T420" s="7"/>
      <c r="U420" s="7"/>
      <c r="V420" s="7"/>
      <c r="W420" s="7"/>
      <c r="X420" s="7"/>
      <c r="Y420" s="7"/>
    </row>
    <row r="421" spans="1:25" ht="14.25" x14ac:dyDescent="0.2">
      <c r="A421" s="199"/>
      <c r="B421" s="1129"/>
      <c r="C421" s="1129"/>
      <c r="D421" s="453"/>
      <c r="E421" s="453"/>
      <c r="F421" s="7"/>
      <c r="G421" s="7"/>
      <c r="H421" s="7"/>
      <c r="I421" s="7"/>
      <c r="J421" s="7"/>
      <c r="K421" s="7"/>
      <c r="L421" s="7"/>
      <c r="M421" s="7"/>
      <c r="N421" s="7"/>
      <c r="O421" s="7"/>
      <c r="P421" s="7"/>
      <c r="Q421" s="7"/>
      <c r="R421" s="7"/>
      <c r="S421" s="7"/>
      <c r="T421" s="7"/>
      <c r="U421" s="7"/>
      <c r="V421" s="7"/>
      <c r="W421" s="7"/>
      <c r="X421" s="7"/>
      <c r="Y421" s="7"/>
    </row>
    <row r="422" spans="1:25" ht="14.25" x14ac:dyDescent="0.2">
      <c r="A422" s="199"/>
      <c r="B422" s="1128"/>
      <c r="C422" s="1128"/>
      <c r="D422" s="452"/>
      <c r="E422" s="452"/>
      <c r="F422" s="7"/>
      <c r="G422" s="7"/>
      <c r="H422" s="7"/>
      <c r="I422" s="7"/>
      <c r="J422" s="7"/>
      <c r="K422" s="7"/>
      <c r="L422" s="7"/>
      <c r="M422" s="7"/>
      <c r="N422" s="7"/>
      <c r="O422" s="7"/>
      <c r="P422" s="7"/>
      <c r="Q422" s="7"/>
      <c r="R422" s="7"/>
      <c r="S422" s="7"/>
      <c r="T422" s="7"/>
      <c r="U422" s="7"/>
      <c r="V422" s="7"/>
      <c r="W422" s="7"/>
      <c r="X422" s="7"/>
      <c r="Y422" s="7"/>
    </row>
    <row r="423" spans="1:25" ht="14.25" x14ac:dyDescent="0.2">
      <c r="A423" s="452"/>
      <c r="B423" s="452"/>
      <c r="C423" s="452"/>
      <c r="D423" s="201"/>
      <c r="E423" s="201"/>
      <c r="F423" s="7"/>
      <c r="G423" s="7"/>
      <c r="H423" s="7"/>
      <c r="I423" s="7"/>
      <c r="J423" s="7"/>
      <c r="K423" s="7"/>
      <c r="L423" s="7"/>
      <c r="M423" s="7"/>
      <c r="N423" s="7"/>
      <c r="O423" s="7"/>
      <c r="P423" s="7"/>
      <c r="Q423" s="7"/>
      <c r="R423" s="7"/>
      <c r="S423" s="7"/>
      <c r="T423" s="7"/>
      <c r="U423" s="7"/>
      <c r="V423" s="7"/>
      <c r="W423" s="7"/>
      <c r="X423" s="7"/>
      <c r="Y423" s="7"/>
    </row>
    <row r="424" spans="1:25" ht="14.25" x14ac:dyDescent="0.2">
      <c r="A424" s="1127"/>
      <c r="B424" s="1127"/>
      <c r="C424" s="1127"/>
      <c r="D424" s="200"/>
      <c r="E424" s="453"/>
      <c r="F424" s="7"/>
      <c r="G424" s="7"/>
      <c r="H424" s="7"/>
      <c r="I424" s="7"/>
      <c r="J424" s="7"/>
      <c r="K424" s="7"/>
      <c r="L424" s="7"/>
      <c r="M424" s="7"/>
      <c r="N424" s="7"/>
      <c r="O424" s="7"/>
      <c r="P424" s="7"/>
      <c r="Q424" s="7"/>
      <c r="R424" s="7"/>
      <c r="S424" s="7"/>
      <c r="T424" s="7"/>
      <c r="U424" s="7"/>
      <c r="V424" s="7"/>
      <c r="W424" s="7"/>
      <c r="X424" s="7"/>
      <c r="Y424" s="7"/>
    </row>
    <row r="425" spans="1:25" ht="14.25" x14ac:dyDescent="0.2">
      <c r="A425" s="452"/>
      <c r="B425" s="452"/>
      <c r="C425" s="452"/>
      <c r="D425" s="452"/>
      <c r="E425" s="452"/>
      <c r="F425" s="7"/>
      <c r="G425" s="7"/>
      <c r="H425" s="7"/>
      <c r="I425" s="7"/>
      <c r="J425" s="7"/>
      <c r="K425" s="7"/>
      <c r="L425" s="7"/>
      <c r="M425" s="7"/>
      <c r="N425" s="7"/>
      <c r="O425" s="7"/>
      <c r="P425" s="7"/>
      <c r="Q425" s="7"/>
      <c r="R425" s="7"/>
      <c r="S425" s="7"/>
      <c r="T425" s="7"/>
      <c r="U425" s="7"/>
      <c r="V425" s="7"/>
      <c r="W425" s="7"/>
      <c r="X425" s="7"/>
      <c r="Y425" s="7"/>
    </row>
    <row r="426" spans="1:25" ht="14.25" x14ac:dyDescent="0.2">
      <c r="A426" s="452"/>
      <c r="B426" s="1128"/>
      <c r="C426" s="1128"/>
      <c r="D426" s="452"/>
      <c r="E426" s="452"/>
      <c r="F426" s="7"/>
      <c r="G426" s="7"/>
      <c r="H426" s="7"/>
      <c r="I426" s="7"/>
      <c r="J426" s="7"/>
      <c r="K426" s="7"/>
      <c r="L426" s="7"/>
      <c r="M426" s="7"/>
      <c r="N426" s="7"/>
      <c r="O426" s="7"/>
      <c r="P426" s="7"/>
      <c r="Q426" s="7"/>
      <c r="R426" s="7"/>
      <c r="S426" s="7"/>
      <c r="T426" s="7"/>
      <c r="U426" s="7"/>
      <c r="V426" s="7"/>
      <c r="W426" s="7"/>
      <c r="X426" s="7"/>
      <c r="Y426" s="7"/>
    </row>
    <row r="427" spans="1:25" ht="14.25" x14ac:dyDescent="0.2">
      <c r="A427" s="452"/>
      <c r="B427" s="452"/>
      <c r="C427" s="452"/>
      <c r="D427" s="452"/>
      <c r="E427" s="452"/>
      <c r="F427" s="7"/>
      <c r="G427" s="7"/>
      <c r="H427" s="7"/>
      <c r="I427" s="7"/>
      <c r="J427" s="7"/>
      <c r="K427" s="7"/>
      <c r="L427" s="7"/>
      <c r="M427" s="7"/>
      <c r="N427" s="7"/>
      <c r="O427" s="7"/>
      <c r="P427" s="7"/>
      <c r="Q427" s="7"/>
      <c r="R427" s="7"/>
      <c r="S427" s="7"/>
      <c r="T427" s="7"/>
      <c r="U427" s="7"/>
      <c r="V427" s="7"/>
      <c r="W427" s="7"/>
      <c r="X427" s="7"/>
      <c r="Y427" s="7"/>
    </row>
    <row r="428" spans="1:25" ht="14.25" x14ac:dyDescent="0.2">
      <c r="A428" s="1127"/>
      <c r="B428" s="1127"/>
      <c r="C428" s="1127"/>
      <c r="D428" s="454"/>
      <c r="E428" s="453"/>
      <c r="F428" s="7"/>
      <c r="G428" s="7"/>
      <c r="H428" s="7"/>
      <c r="I428" s="7"/>
      <c r="J428" s="7"/>
      <c r="K428" s="7"/>
      <c r="L428" s="7"/>
      <c r="M428" s="7"/>
      <c r="N428" s="7"/>
      <c r="O428" s="7"/>
      <c r="P428" s="7"/>
      <c r="Q428" s="7"/>
      <c r="R428" s="7"/>
      <c r="S428" s="7"/>
      <c r="T428" s="7"/>
      <c r="U428" s="7"/>
      <c r="V428" s="7"/>
      <c r="W428" s="7"/>
      <c r="X428" s="7"/>
      <c r="Y428" s="7"/>
    </row>
    <row r="429" spans="1:25" ht="14.25" x14ac:dyDescent="0.2">
      <c r="A429" s="452"/>
      <c r="B429" s="452"/>
      <c r="C429" s="452"/>
      <c r="D429" s="452"/>
      <c r="E429" s="452"/>
      <c r="F429" s="7"/>
      <c r="G429" s="7"/>
      <c r="H429" s="7"/>
      <c r="I429" s="7"/>
      <c r="J429" s="7"/>
      <c r="K429" s="7"/>
      <c r="L429" s="7"/>
      <c r="M429" s="7"/>
      <c r="N429" s="7"/>
      <c r="O429" s="7"/>
      <c r="P429" s="7"/>
      <c r="Q429" s="7"/>
      <c r="R429" s="7"/>
      <c r="S429" s="7"/>
      <c r="T429" s="7"/>
      <c r="U429" s="7"/>
      <c r="V429" s="7"/>
      <c r="W429" s="7"/>
      <c r="X429" s="7"/>
      <c r="Y429" s="7"/>
    </row>
    <row r="430" spans="1:25" ht="15" x14ac:dyDescent="0.25">
      <c r="A430" s="1121"/>
      <c r="B430" s="1121"/>
      <c r="C430" s="1121"/>
      <c r="D430" s="454"/>
      <c r="E430" s="194"/>
      <c r="F430" s="7"/>
      <c r="G430" s="7"/>
      <c r="H430" s="7"/>
      <c r="I430" s="7"/>
      <c r="J430" s="7"/>
      <c r="K430" s="7"/>
      <c r="L430" s="7"/>
      <c r="M430" s="7"/>
      <c r="N430" s="7"/>
      <c r="O430" s="7"/>
      <c r="P430" s="7"/>
      <c r="Q430" s="7"/>
      <c r="R430" s="7"/>
      <c r="S430" s="7"/>
      <c r="T430" s="7"/>
      <c r="U430" s="7"/>
      <c r="V430" s="7"/>
      <c r="W430" s="7"/>
      <c r="X430" s="7"/>
      <c r="Y430" s="7"/>
    </row>
    <row r="431" spans="1:25" ht="14.25" x14ac:dyDescent="0.2">
      <c r="A431" s="452"/>
      <c r="B431" s="452"/>
      <c r="C431" s="452"/>
      <c r="D431" s="452"/>
      <c r="E431" s="452"/>
      <c r="F431" s="7"/>
      <c r="G431" s="7"/>
      <c r="H431" s="7"/>
      <c r="I431" s="7"/>
      <c r="J431" s="7"/>
      <c r="K431" s="7"/>
      <c r="L431" s="7"/>
      <c r="M431" s="7"/>
      <c r="N431" s="7"/>
      <c r="O431" s="7"/>
      <c r="P431" s="7"/>
      <c r="Q431" s="7"/>
      <c r="R431" s="7"/>
      <c r="S431" s="7"/>
      <c r="T431" s="7"/>
      <c r="U431" s="7"/>
      <c r="V431" s="7"/>
      <c r="W431" s="7"/>
      <c r="X431" s="7"/>
      <c r="Y431" s="7"/>
    </row>
    <row r="432" spans="1:25" ht="14.25" x14ac:dyDescent="0.2">
      <c r="A432" s="452"/>
      <c r="B432" s="452"/>
      <c r="C432" s="452"/>
      <c r="D432" s="452"/>
      <c r="E432" s="452"/>
      <c r="F432" s="7"/>
      <c r="G432" s="7"/>
      <c r="H432" s="7"/>
      <c r="I432" s="7"/>
      <c r="J432" s="7"/>
      <c r="K432" s="7"/>
      <c r="L432" s="7"/>
      <c r="M432" s="7"/>
      <c r="N432" s="7"/>
      <c r="O432" s="7"/>
      <c r="P432" s="7"/>
      <c r="Q432" s="7"/>
      <c r="R432" s="7"/>
      <c r="S432" s="7"/>
      <c r="T432" s="7"/>
      <c r="U432" s="7"/>
      <c r="V432" s="7"/>
      <c r="W432" s="7"/>
      <c r="X432" s="7"/>
      <c r="Y432" s="7"/>
    </row>
    <row r="433" spans="1:25" ht="14.25" x14ac:dyDescent="0.2">
      <c r="A433" s="452"/>
      <c r="B433" s="452"/>
      <c r="C433" s="452"/>
      <c r="D433" s="452"/>
      <c r="E433" s="452"/>
      <c r="F433" s="7"/>
      <c r="G433" s="7"/>
      <c r="H433" s="7"/>
      <c r="I433" s="7"/>
      <c r="J433" s="7"/>
      <c r="K433" s="7"/>
      <c r="L433" s="7"/>
      <c r="M433" s="7"/>
      <c r="N433" s="7"/>
      <c r="O433" s="7"/>
      <c r="P433" s="7"/>
      <c r="Q433" s="7"/>
      <c r="R433" s="7"/>
      <c r="S433" s="7"/>
      <c r="T433" s="7"/>
      <c r="U433" s="7"/>
      <c r="V433" s="7"/>
      <c r="W433" s="7"/>
      <c r="X433" s="7"/>
      <c r="Y433" s="7"/>
    </row>
    <row r="434" spans="1:25" ht="14.25" x14ac:dyDescent="0.2">
      <c r="A434" s="452"/>
      <c r="B434" s="452"/>
      <c r="C434" s="452"/>
      <c r="D434" s="452"/>
      <c r="E434" s="452"/>
      <c r="F434" s="7"/>
      <c r="G434" s="7"/>
      <c r="H434" s="7"/>
      <c r="I434" s="7"/>
      <c r="J434" s="7"/>
      <c r="K434" s="7"/>
      <c r="L434" s="7"/>
      <c r="M434" s="7"/>
      <c r="N434" s="7"/>
      <c r="O434" s="7"/>
      <c r="P434" s="7"/>
      <c r="Q434" s="7"/>
      <c r="R434" s="7"/>
      <c r="S434" s="7"/>
      <c r="T434" s="7"/>
      <c r="U434" s="7"/>
      <c r="V434" s="7"/>
      <c r="W434" s="7"/>
      <c r="X434" s="7"/>
      <c r="Y434" s="7"/>
    </row>
    <row r="435" spans="1:25" ht="14.25" x14ac:dyDescent="0.2">
      <c r="A435" s="452"/>
      <c r="B435" s="452"/>
      <c r="C435" s="452"/>
      <c r="D435" s="452"/>
      <c r="E435" s="452"/>
      <c r="F435" s="7"/>
      <c r="G435" s="7"/>
      <c r="H435" s="7"/>
      <c r="I435" s="7"/>
      <c r="J435" s="7"/>
      <c r="K435" s="7"/>
      <c r="L435" s="7"/>
      <c r="M435" s="7"/>
      <c r="N435" s="7"/>
      <c r="O435" s="7"/>
      <c r="P435" s="7"/>
      <c r="Q435" s="7"/>
      <c r="R435" s="7"/>
      <c r="S435" s="7"/>
      <c r="T435" s="7"/>
      <c r="U435" s="7"/>
      <c r="V435" s="7"/>
      <c r="W435" s="7"/>
      <c r="X435" s="7"/>
      <c r="Y435" s="7"/>
    </row>
    <row r="436" spans="1:25" ht="14.25" x14ac:dyDescent="0.2">
      <c r="A436" s="452"/>
      <c r="B436" s="452"/>
      <c r="C436" s="452"/>
      <c r="D436" s="452"/>
      <c r="E436" s="452"/>
      <c r="F436" s="7"/>
      <c r="G436" s="7"/>
      <c r="H436" s="7"/>
      <c r="I436" s="7"/>
      <c r="J436" s="7"/>
      <c r="K436" s="7"/>
      <c r="L436" s="7"/>
      <c r="M436" s="7"/>
      <c r="N436" s="7"/>
      <c r="O436" s="7"/>
      <c r="P436" s="7"/>
      <c r="Q436" s="7"/>
      <c r="R436" s="7"/>
      <c r="S436" s="7"/>
      <c r="T436" s="7"/>
      <c r="U436" s="7"/>
      <c r="V436" s="7"/>
      <c r="W436" s="7"/>
      <c r="X436" s="7"/>
      <c r="Y436" s="7"/>
    </row>
    <row r="437" spans="1:25" ht="14.25" x14ac:dyDescent="0.2">
      <c r="A437" s="202"/>
      <c r="B437" s="202"/>
      <c r="C437" s="202"/>
      <c r="D437" s="202"/>
      <c r="E437" s="202"/>
      <c r="F437" s="7"/>
      <c r="G437" s="7"/>
      <c r="H437" s="7"/>
      <c r="I437" s="7"/>
      <c r="J437" s="7"/>
      <c r="K437" s="7"/>
      <c r="L437" s="7"/>
      <c r="M437" s="7"/>
      <c r="N437" s="7"/>
      <c r="O437" s="7"/>
      <c r="P437" s="7"/>
      <c r="Q437" s="7"/>
      <c r="R437" s="7"/>
      <c r="S437" s="7"/>
      <c r="T437" s="7"/>
      <c r="U437" s="7"/>
      <c r="V437" s="7"/>
      <c r="W437" s="7"/>
      <c r="X437" s="7"/>
      <c r="Y437" s="7"/>
    </row>
    <row r="438" spans="1:25" ht="14.25" x14ac:dyDescent="0.2">
      <c r="A438" s="202"/>
      <c r="B438" s="202"/>
      <c r="C438" s="202"/>
      <c r="D438" s="202"/>
      <c r="E438" s="202"/>
      <c r="F438" s="7"/>
      <c r="G438" s="7"/>
      <c r="H438" s="7"/>
      <c r="I438" s="7"/>
      <c r="J438" s="7"/>
      <c r="K438" s="7"/>
      <c r="L438" s="7"/>
      <c r="M438" s="7"/>
      <c r="N438" s="7"/>
      <c r="O438" s="7"/>
      <c r="P438" s="7"/>
      <c r="Q438" s="7"/>
      <c r="R438" s="7"/>
      <c r="S438" s="7"/>
      <c r="T438" s="7"/>
      <c r="U438" s="7"/>
      <c r="V438" s="7"/>
      <c r="W438" s="7"/>
      <c r="X438" s="7"/>
      <c r="Y438" s="7"/>
    </row>
    <row r="439" spans="1:25" ht="14.25" x14ac:dyDescent="0.2">
      <c r="A439" s="202"/>
      <c r="B439" s="202"/>
      <c r="C439" s="202"/>
      <c r="D439" s="202"/>
      <c r="E439" s="202"/>
      <c r="F439" s="7"/>
      <c r="G439" s="7"/>
      <c r="H439" s="7"/>
      <c r="I439" s="7"/>
      <c r="J439" s="7"/>
      <c r="K439" s="7"/>
      <c r="L439" s="7"/>
      <c r="M439" s="7"/>
      <c r="N439" s="7"/>
      <c r="O439" s="7"/>
      <c r="P439" s="7"/>
      <c r="Q439" s="7"/>
      <c r="R439" s="7"/>
      <c r="S439" s="7"/>
      <c r="T439" s="7"/>
      <c r="U439" s="7"/>
      <c r="V439" s="7"/>
      <c r="W439" s="7"/>
      <c r="X439" s="7"/>
      <c r="Y439" s="7"/>
    </row>
    <row r="440" spans="1:25" ht="14.25" x14ac:dyDescent="0.2">
      <c r="A440" s="202"/>
      <c r="B440" s="202"/>
      <c r="C440" s="202"/>
      <c r="D440" s="202"/>
      <c r="E440" s="202"/>
      <c r="F440" s="7"/>
      <c r="G440" s="7"/>
      <c r="H440" s="7"/>
      <c r="I440" s="7"/>
      <c r="J440" s="7"/>
      <c r="K440" s="7"/>
      <c r="L440" s="7"/>
      <c r="M440" s="7"/>
      <c r="N440" s="7"/>
      <c r="O440" s="7"/>
      <c r="P440" s="7"/>
      <c r="Q440" s="7"/>
      <c r="R440" s="7"/>
      <c r="S440" s="7"/>
      <c r="T440" s="7"/>
      <c r="U440" s="7"/>
      <c r="V440" s="7"/>
      <c r="W440" s="7"/>
      <c r="X440" s="7"/>
      <c r="Y440" s="7"/>
    </row>
    <row r="441" spans="1:25" ht="15" x14ac:dyDescent="0.25">
      <c r="A441" s="1126"/>
      <c r="B441" s="1126"/>
      <c r="C441" s="1126"/>
      <c r="D441" s="1126"/>
      <c r="E441" s="452"/>
      <c r="F441" s="7"/>
      <c r="G441" s="7"/>
      <c r="H441" s="7"/>
      <c r="I441" s="7"/>
      <c r="J441" s="7"/>
      <c r="K441" s="7"/>
      <c r="L441" s="7"/>
      <c r="M441" s="7"/>
      <c r="N441" s="7"/>
      <c r="O441" s="7"/>
      <c r="P441" s="7"/>
      <c r="Q441" s="7"/>
      <c r="R441" s="7"/>
      <c r="S441" s="7"/>
      <c r="T441" s="7"/>
      <c r="U441" s="7"/>
      <c r="V441" s="7"/>
      <c r="W441" s="7"/>
      <c r="X441" s="7"/>
      <c r="Y441" s="7"/>
    </row>
    <row r="442" spans="1:25" ht="14.25" x14ac:dyDescent="0.2">
      <c r="A442" s="452"/>
      <c r="B442" s="452"/>
      <c r="C442" s="452"/>
      <c r="D442" s="452"/>
      <c r="E442" s="452"/>
      <c r="F442" s="7"/>
      <c r="G442" s="7"/>
      <c r="H442" s="7"/>
      <c r="I442" s="7"/>
      <c r="J442" s="7"/>
      <c r="K442" s="7"/>
      <c r="L442" s="7"/>
      <c r="M442" s="7"/>
      <c r="N442" s="7"/>
      <c r="O442" s="7"/>
      <c r="P442" s="7"/>
      <c r="Q442" s="7"/>
      <c r="R442" s="7"/>
      <c r="S442" s="7"/>
      <c r="T442" s="7"/>
      <c r="U442" s="7"/>
      <c r="V442" s="7"/>
      <c r="W442" s="7"/>
      <c r="X442" s="7"/>
      <c r="Y442" s="7"/>
    </row>
    <row r="443" spans="1:25" ht="14.25" x14ac:dyDescent="0.2">
      <c r="A443" s="452"/>
      <c r="B443" s="452"/>
      <c r="C443" s="452"/>
      <c r="D443" s="452"/>
      <c r="E443" s="452"/>
      <c r="F443" s="7"/>
      <c r="G443" s="7"/>
      <c r="H443" s="7"/>
      <c r="I443" s="7"/>
      <c r="J443" s="7"/>
      <c r="K443" s="7"/>
      <c r="L443" s="7"/>
      <c r="M443" s="7"/>
      <c r="N443" s="7"/>
      <c r="O443" s="7"/>
      <c r="P443" s="7"/>
      <c r="Q443" s="7"/>
      <c r="R443" s="7"/>
      <c r="S443" s="7"/>
      <c r="T443" s="7"/>
      <c r="U443" s="7"/>
      <c r="V443" s="7"/>
      <c r="W443" s="7"/>
      <c r="X443" s="7"/>
      <c r="Y443" s="7"/>
    </row>
    <row r="444" spans="1:25" ht="14.25" x14ac:dyDescent="0.2">
      <c r="A444" s="452"/>
      <c r="B444" s="452"/>
      <c r="C444" s="452"/>
      <c r="D444" s="452"/>
      <c r="E444" s="452"/>
      <c r="F444" s="7"/>
      <c r="G444" s="7"/>
      <c r="H444" s="7"/>
      <c r="I444" s="7"/>
      <c r="J444" s="7"/>
      <c r="K444" s="7"/>
      <c r="L444" s="7"/>
      <c r="M444" s="7"/>
      <c r="N444" s="7"/>
      <c r="O444" s="7"/>
      <c r="P444" s="7"/>
      <c r="Q444" s="7"/>
      <c r="R444" s="7"/>
      <c r="S444" s="7"/>
      <c r="T444" s="7"/>
      <c r="U444" s="7"/>
      <c r="V444" s="7"/>
      <c r="W444" s="7"/>
      <c r="X444" s="7"/>
      <c r="Y444" s="7"/>
    </row>
    <row r="445" spans="1:25" ht="14.25" x14ac:dyDescent="0.2">
      <c r="A445" s="452"/>
      <c r="B445" s="452"/>
      <c r="C445" s="452"/>
      <c r="D445" s="452"/>
      <c r="E445" s="452"/>
      <c r="F445" s="7"/>
      <c r="G445" s="7"/>
      <c r="H445" s="7"/>
      <c r="I445" s="7"/>
      <c r="J445" s="7"/>
      <c r="K445" s="7"/>
      <c r="L445" s="7"/>
      <c r="M445" s="7"/>
      <c r="N445" s="7"/>
      <c r="O445" s="7"/>
      <c r="P445" s="7"/>
      <c r="Q445" s="7"/>
      <c r="R445" s="7"/>
      <c r="S445" s="7"/>
      <c r="T445" s="7"/>
      <c r="U445" s="7"/>
      <c r="V445" s="7"/>
      <c r="W445" s="7"/>
      <c r="X445" s="7"/>
      <c r="Y445" s="7"/>
    </row>
    <row r="446" spans="1:25" ht="15" x14ac:dyDescent="0.25">
      <c r="A446" s="1121"/>
      <c r="B446" s="1121"/>
      <c r="C446" s="452"/>
      <c r="D446" s="452"/>
      <c r="E446" s="452"/>
      <c r="F446" s="7"/>
      <c r="G446" s="7"/>
      <c r="H446" s="7"/>
      <c r="I446" s="7"/>
      <c r="J446" s="7"/>
      <c r="K446" s="7"/>
      <c r="L446" s="7"/>
      <c r="M446" s="7"/>
      <c r="N446" s="7"/>
      <c r="O446" s="7"/>
      <c r="P446" s="7"/>
      <c r="Q446" s="7"/>
      <c r="R446" s="7"/>
      <c r="S446" s="7"/>
      <c r="T446" s="7"/>
      <c r="U446" s="7"/>
      <c r="V446" s="7"/>
      <c r="W446" s="7"/>
      <c r="X446" s="7"/>
      <c r="Y446" s="7"/>
    </row>
    <row r="447" spans="1:25" ht="15" x14ac:dyDescent="0.25">
      <c r="A447" s="452"/>
      <c r="B447" s="451"/>
      <c r="C447" s="452"/>
      <c r="D447" s="452"/>
      <c r="E447" s="452"/>
      <c r="F447" s="7"/>
      <c r="G447" s="7"/>
      <c r="H447" s="7"/>
      <c r="I447" s="7"/>
      <c r="J447" s="7"/>
      <c r="K447" s="7"/>
      <c r="L447" s="7"/>
      <c r="M447" s="7"/>
      <c r="N447" s="7"/>
      <c r="O447" s="7"/>
      <c r="P447" s="7"/>
      <c r="Q447" s="7"/>
      <c r="R447" s="7"/>
      <c r="S447" s="7"/>
      <c r="T447" s="7"/>
      <c r="U447" s="7"/>
      <c r="V447" s="7"/>
      <c r="W447" s="7"/>
      <c r="X447" s="7"/>
      <c r="Y447" s="7"/>
    </row>
    <row r="448" spans="1:25" ht="15" x14ac:dyDescent="0.25">
      <c r="A448" s="452"/>
      <c r="B448" s="455"/>
      <c r="C448" s="204"/>
      <c r="D448" s="204"/>
      <c r="E448" s="452"/>
      <c r="F448" s="7"/>
      <c r="G448" s="7"/>
      <c r="H448" s="7"/>
      <c r="I448" s="7"/>
      <c r="J448" s="7"/>
      <c r="K448" s="7"/>
      <c r="L448" s="7"/>
      <c r="M448" s="7"/>
      <c r="N448" s="7"/>
      <c r="O448" s="7"/>
      <c r="P448" s="7"/>
      <c r="Q448" s="7"/>
      <c r="R448" s="7"/>
      <c r="S448" s="7"/>
      <c r="T448" s="7"/>
      <c r="U448" s="7"/>
      <c r="V448" s="7"/>
      <c r="W448" s="7"/>
      <c r="X448" s="7"/>
      <c r="Y448" s="7"/>
    </row>
    <row r="449" spans="1:25" ht="14.25" x14ac:dyDescent="0.2">
      <c r="A449" s="452"/>
      <c r="B449" s="204"/>
      <c r="C449" s="204"/>
      <c r="D449" s="204"/>
      <c r="E449" s="452"/>
      <c r="F449" s="7"/>
      <c r="G449" s="7"/>
      <c r="H449" s="7"/>
      <c r="I449" s="7"/>
      <c r="J449" s="7"/>
      <c r="K449" s="7"/>
      <c r="L449" s="7"/>
      <c r="M449" s="7"/>
      <c r="N449" s="7"/>
      <c r="O449" s="7"/>
      <c r="P449" s="7"/>
      <c r="Q449" s="7"/>
      <c r="R449" s="7"/>
      <c r="S449" s="7"/>
      <c r="T449" s="7"/>
      <c r="U449" s="7"/>
      <c r="V449" s="7"/>
      <c r="W449" s="7"/>
      <c r="X449" s="7"/>
      <c r="Y449" s="7"/>
    </row>
    <row r="450" spans="1:25" ht="14.25" x14ac:dyDescent="0.2">
      <c r="A450" s="1121"/>
      <c r="B450" s="1131"/>
      <c r="C450" s="1131"/>
      <c r="D450" s="1131"/>
      <c r="E450" s="452"/>
      <c r="F450" s="7"/>
      <c r="G450" s="7"/>
      <c r="H450" s="7"/>
      <c r="I450" s="7"/>
      <c r="J450" s="7"/>
      <c r="K450" s="7"/>
      <c r="L450" s="7"/>
      <c r="M450" s="7"/>
      <c r="N450" s="7"/>
      <c r="O450" s="7"/>
      <c r="P450" s="7"/>
      <c r="Q450" s="7"/>
      <c r="R450" s="7"/>
      <c r="S450" s="7"/>
      <c r="T450" s="7"/>
      <c r="U450" s="7"/>
      <c r="V450" s="7"/>
      <c r="W450" s="7"/>
      <c r="X450" s="7"/>
      <c r="Y450" s="7"/>
    </row>
    <row r="451" spans="1:25" ht="14.25" x14ac:dyDescent="0.2">
      <c r="A451" s="1121"/>
      <c r="B451" s="1121"/>
      <c r="C451" s="1121"/>
      <c r="D451" s="1121"/>
      <c r="E451" s="452"/>
      <c r="F451" s="7"/>
      <c r="G451" s="7"/>
      <c r="H451" s="7"/>
      <c r="I451" s="7"/>
      <c r="J451" s="7"/>
      <c r="K451" s="7"/>
      <c r="L451" s="7"/>
      <c r="M451" s="7"/>
      <c r="N451" s="7"/>
      <c r="O451" s="7"/>
      <c r="P451" s="7"/>
      <c r="Q451" s="7"/>
      <c r="R451" s="7"/>
      <c r="S451" s="7"/>
      <c r="T451" s="7"/>
      <c r="U451" s="7"/>
      <c r="V451" s="7"/>
      <c r="W451" s="7"/>
      <c r="X451" s="7"/>
      <c r="Y451" s="7"/>
    </row>
    <row r="452" spans="1:25" x14ac:dyDescent="0.2">
      <c r="A452" s="18"/>
      <c r="B452" s="437"/>
      <c r="C452" s="460"/>
      <c r="D452" s="460"/>
      <c r="E452" s="459"/>
      <c r="F452" s="7"/>
      <c r="G452" s="7"/>
      <c r="H452" s="7"/>
      <c r="I452" s="7"/>
      <c r="J452" s="7"/>
      <c r="K452" s="7"/>
      <c r="L452" s="7"/>
      <c r="M452" s="7"/>
      <c r="N452" s="7"/>
      <c r="O452" s="7"/>
      <c r="P452" s="7"/>
      <c r="Q452" s="7"/>
      <c r="R452" s="7"/>
      <c r="S452" s="7"/>
      <c r="T452" s="7"/>
      <c r="U452" s="7"/>
      <c r="V452" s="7"/>
      <c r="W452" s="7"/>
      <c r="X452" s="7"/>
      <c r="Y452" s="7"/>
    </row>
    <row r="453" spans="1:25" x14ac:dyDescent="0.2">
      <c r="A453" s="459"/>
      <c r="B453" s="437"/>
      <c r="C453" s="460"/>
      <c r="D453" s="460"/>
      <c r="E453" s="459"/>
      <c r="F453" s="7"/>
      <c r="G453" s="7"/>
      <c r="H453" s="7"/>
      <c r="I453" s="7"/>
      <c r="J453" s="7"/>
      <c r="K453" s="7"/>
      <c r="L453" s="7"/>
      <c r="M453" s="7"/>
      <c r="N453" s="7"/>
      <c r="O453" s="7"/>
      <c r="P453" s="7"/>
      <c r="Q453" s="7"/>
      <c r="R453" s="7"/>
      <c r="S453" s="7"/>
      <c r="T453" s="7"/>
      <c r="U453" s="7"/>
      <c r="V453" s="7"/>
      <c r="W453" s="7"/>
      <c r="X453" s="7"/>
      <c r="Y453" s="7"/>
    </row>
    <row r="454" spans="1:25" x14ac:dyDescent="0.2">
      <c r="A454" s="18"/>
      <c r="B454" s="437"/>
      <c r="C454" s="460"/>
      <c r="D454" s="460"/>
      <c r="E454" s="459"/>
      <c r="F454" s="7"/>
      <c r="G454" s="7"/>
      <c r="H454" s="7"/>
      <c r="I454" s="7"/>
      <c r="J454" s="7"/>
      <c r="K454" s="7"/>
      <c r="L454" s="7"/>
      <c r="M454" s="7"/>
      <c r="N454" s="7"/>
      <c r="O454" s="7"/>
      <c r="P454" s="7"/>
      <c r="Q454" s="7"/>
      <c r="R454" s="7"/>
      <c r="S454" s="7"/>
      <c r="T454" s="7"/>
      <c r="U454" s="7"/>
      <c r="V454" s="7"/>
      <c r="W454" s="7"/>
      <c r="X454" s="7"/>
      <c r="Y454" s="7"/>
    </row>
    <row r="455" spans="1:25" x14ac:dyDescent="0.2">
      <c r="A455" s="18"/>
      <c r="B455" s="437"/>
      <c r="C455" s="460"/>
      <c r="D455" s="460"/>
      <c r="E455" s="459"/>
      <c r="F455" s="7"/>
      <c r="G455" s="7"/>
      <c r="H455" s="7"/>
      <c r="I455" s="7"/>
      <c r="J455" s="7"/>
      <c r="K455" s="7"/>
      <c r="L455" s="7"/>
      <c r="M455" s="7"/>
      <c r="N455" s="7"/>
      <c r="O455" s="7"/>
      <c r="P455" s="7"/>
      <c r="Q455" s="7"/>
      <c r="R455" s="7"/>
      <c r="S455" s="7"/>
      <c r="T455" s="7"/>
      <c r="U455" s="7"/>
      <c r="V455" s="7"/>
      <c r="W455" s="7"/>
      <c r="X455" s="7"/>
      <c r="Y455" s="7"/>
    </row>
    <row r="456" spans="1:25" x14ac:dyDescent="0.2">
      <c r="A456" s="459"/>
      <c r="B456" s="437"/>
      <c r="C456" s="460"/>
      <c r="D456" s="460"/>
      <c r="E456" s="459"/>
      <c r="F456" s="7"/>
      <c r="G456" s="7"/>
      <c r="H456" s="7"/>
      <c r="I456" s="7"/>
      <c r="J456" s="7"/>
      <c r="K456" s="7"/>
      <c r="L456" s="7"/>
      <c r="M456" s="7"/>
      <c r="N456" s="7"/>
      <c r="O456" s="7"/>
      <c r="P456" s="7"/>
      <c r="Q456" s="7"/>
      <c r="R456" s="7"/>
      <c r="S456" s="7"/>
      <c r="T456" s="7"/>
      <c r="U456" s="7"/>
      <c r="V456" s="7"/>
      <c r="W456" s="7"/>
      <c r="X456" s="7"/>
      <c r="Y456" s="7"/>
    </row>
    <row r="457" spans="1:25" x14ac:dyDescent="0.2">
      <c r="A457" s="459"/>
      <c r="B457" s="437"/>
      <c r="C457" s="460"/>
      <c r="D457" s="460"/>
      <c r="E457" s="459"/>
      <c r="F457" s="7"/>
      <c r="G457" s="7"/>
      <c r="H457" s="7"/>
      <c r="I457" s="7"/>
      <c r="J457" s="7"/>
      <c r="K457" s="7"/>
      <c r="L457" s="7"/>
      <c r="M457" s="7"/>
      <c r="N457" s="7"/>
      <c r="O457" s="7"/>
      <c r="P457" s="7"/>
      <c r="Q457" s="7"/>
      <c r="R457" s="7"/>
      <c r="S457" s="7"/>
      <c r="T457" s="7"/>
      <c r="U457" s="7"/>
      <c r="V457" s="7"/>
      <c r="W457" s="7"/>
      <c r="X457" s="7"/>
      <c r="Y457" s="7"/>
    </row>
    <row r="458" spans="1:25" x14ac:dyDescent="0.2">
      <c r="A458" s="459"/>
      <c r="B458" s="456"/>
      <c r="C458" s="456"/>
      <c r="D458" s="460"/>
      <c r="E458" s="459"/>
      <c r="F458" s="7"/>
      <c r="G458" s="7"/>
      <c r="H458" s="7"/>
      <c r="I458" s="7"/>
      <c r="J458" s="7"/>
      <c r="K458" s="7"/>
      <c r="L458" s="7"/>
      <c r="M458" s="7"/>
      <c r="N458" s="7"/>
      <c r="O458" s="7"/>
      <c r="P458" s="7"/>
      <c r="Q458" s="7"/>
      <c r="R458" s="7"/>
      <c r="S458" s="7"/>
      <c r="T458" s="7"/>
      <c r="U458" s="7"/>
      <c r="V458" s="7"/>
      <c r="W458" s="7"/>
      <c r="X458" s="7"/>
      <c r="Y458" s="7"/>
    </row>
    <row r="459" spans="1:25" x14ac:dyDescent="0.2">
      <c r="A459" s="1132"/>
      <c r="B459" s="1132"/>
      <c r="C459" s="1132"/>
      <c r="D459" s="20"/>
      <c r="E459" s="459"/>
      <c r="F459" s="7"/>
      <c r="G459" s="7"/>
      <c r="H459" s="7"/>
      <c r="I459" s="7"/>
      <c r="J459" s="7"/>
      <c r="K459" s="7"/>
      <c r="L459" s="7"/>
      <c r="M459" s="7"/>
      <c r="N459" s="7"/>
      <c r="O459" s="7"/>
      <c r="P459" s="7"/>
      <c r="Q459" s="7"/>
      <c r="R459" s="7"/>
      <c r="S459" s="7"/>
      <c r="T459" s="7"/>
      <c r="U459" s="7"/>
      <c r="V459" s="7"/>
      <c r="W459" s="7"/>
      <c r="X459" s="7"/>
      <c r="Y459" s="7"/>
    </row>
    <row r="460" spans="1:25" x14ac:dyDescent="0.2">
      <c r="A460" s="1133"/>
      <c r="B460" s="1133"/>
      <c r="C460" s="1133"/>
      <c r="D460" s="1133"/>
      <c r="E460" s="459"/>
      <c r="F460" s="7"/>
      <c r="G460" s="7"/>
      <c r="H460" s="7"/>
      <c r="I460" s="7"/>
      <c r="J460" s="7"/>
      <c r="K460" s="7"/>
      <c r="L460" s="7"/>
      <c r="M460" s="7"/>
      <c r="N460" s="7"/>
      <c r="O460" s="7"/>
      <c r="P460" s="7"/>
      <c r="Q460" s="7"/>
      <c r="R460" s="7"/>
      <c r="S460" s="7"/>
      <c r="T460" s="7"/>
      <c r="U460" s="7"/>
      <c r="V460" s="7"/>
      <c r="W460" s="7"/>
      <c r="X460" s="7"/>
      <c r="Y460" s="7"/>
    </row>
    <row r="461" spans="1:25" x14ac:dyDescent="0.2">
      <c r="A461" s="456"/>
      <c r="B461" s="457"/>
      <c r="C461" s="457"/>
      <c r="D461" s="20"/>
      <c r="E461" s="459"/>
      <c r="F461" s="7"/>
      <c r="G461" s="7"/>
      <c r="H461" s="7"/>
      <c r="I461" s="7"/>
      <c r="J461" s="7"/>
      <c r="K461" s="7"/>
      <c r="L461" s="7"/>
      <c r="M461" s="7"/>
      <c r="N461" s="7"/>
      <c r="O461" s="7"/>
      <c r="P461" s="7"/>
      <c r="Q461" s="7"/>
      <c r="R461" s="7"/>
      <c r="S461" s="7"/>
      <c r="T461" s="7"/>
      <c r="U461" s="7"/>
      <c r="V461" s="7"/>
      <c r="W461" s="7"/>
      <c r="X461" s="7"/>
      <c r="Y461" s="7"/>
    </row>
    <row r="462" spans="1:25" x14ac:dyDescent="0.2">
      <c r="A462" s="459"/>
      <c r="B462" s="459"/>
      <c r="C462" s="459"/>
      <c r="D462" s="459"/>
      <c r="E462" s="459"/>
      <c r="F462" s="7"/>
      <c r="G462" s="7"/>
      <c r="H462" s="7"/>
      <c r="I462" s="7"/>
      <c r="J462" s="7"/>
      <c r="K462" s="7"/>
      <c r="L462" s="7"/>
      <c r="M462" s="7"/>
      <c r="N462" s="7"/>
      <c r="O462" s="7"/>
      <c r="P462" s="7"/>
      <c r="Q462" s="7"/>
      <c r="R462" s="7"/>
      <c r="S462" s="7"/>
      <c r="T462" s="7"/>
      <c r="U462" s="7"/>
      <c r="V462" s="7"/>
      <c r="W462" s="7"/>
      <c r="X462" s="7"/>
      <c r="Y462" s="7"/>
    </row>
    <row r="463" spans="1:25" x14ac:dyDescent="0.2">
      <c r="A463" s="459"/>
      <c r="B463" s="459"/>
      <c r="C463" s="459"/>
      <c r="D463" s="459"/>
      <c r="E463" s="459"/>
      <c r="F463" s="7"/>
      <c r="G463" s="7"/>
      <c r="H463" s="7"/>
      <c r="I463" s="7"/>
      <c r="J463" s="7"/>
      <c r="K463" s="7"/>
      <c r="L463" s="7"/>
      <c r="M463" s="7"/>
      <c r="N463" s="7"/>
      <c r="O463" s="7"/>
      <c r="P463" s="7"/>
      <c r="Q463" s="7"/>
      <c r="R463" s="7"/>
      <c r="S463" s="7"/>
      <c r="T463" s="7"/>
      <c r="U463" s="7"/>
      <c r="V463" s="7"/>
      <c r="W463" s="7"/>
      <c r="X463" s="7"/>
      <c r="Y463" s="7"/>
    </row>
    <row r="464" spans="1:25" x14ac:dyDescent="0.2">
      <c r="A464" s="456"/>
      <c r="B464" s="458"/>
      <c r="C464" s="458"/>
      <c r="D464" s="458"/>
      <c r="E464" s="459"/>
      <c r="F464" s="7"/>
      <c r="G464" s="7"/>
      <c r="H464" s="7"/>
      <c r="I464" s="7"/>
      <c r="J464" s="7"/>
      <c r="K464" s="7"/>
      <c r="L464" s="7"/>
      <c r="M464" s="7"/>
      <c r="N464" s="7"/>
      <c r="O464" s="7"/>
      <c r="P464" s="7"/>
      <c r="Q464" s="7"/>
      <c r="R464" s="7"/>
      <c r="S464" s="7"/>
      <c r="T464" s="7"/>
      <c r="U464" s="7"/>
      <c r="V464" s="7"/>
      <c r="W464" s="7"/>
      <c r="X464" s="7"/>
      <c r="Y464" s="7"/>
    </row>
    <row r="465" spans="1:25" x14ac:dyDescent="0.2">
      <c r="A465" s="1134"/>
      <c r="B465" s="1135"/>
      <c r="C465" s="1136"/>
      <c r="D465" s="1136"/>
      <c r="E465" s="22"/>
      <c r="F465" s="7"/>
      <c r="G465" s="7"/>
      <c r="H465" s="7"/>
      <c r="I465" s="7"/>
      <c r="J465" s="7"/>
      <c r="K465" s="7"/>
      <c r="L465" s="7"/>
      <c r="M465" s="7"/>
      <c r="N465" s="7"/>
      <c r="O465" s="7"/>
      <c r="P465" s="7"/>
      <c r="Q465" s="7"/>
      <c r="R465" s="7"/>
      <c r="S465" s="7"/>
      <c r="T465" s="7"/>
      <c r="U465" s="7"/>
      <c r="V465" s="7"/>
      <c r="W465" s="7"/>
      <c r="X465" s="7"/>
      <c r="Y465" s="7"/>
    </row>
    <row r="466" spans="1:25" x14ac:dyDescent="0.2">
      <c r="A466" s="1134"/>
      <c r="B466" s="1134"/>
      <c r="C466" s="1134"/>
      <c r="D466" s="1134"/>
      <c r="E466" s="22"/>
      <c r="F466" s="7"/>
      <c r="G466" s="7"/>
      <c r="H466" s="7"/>
      <c r="I466" s="7"/>
      <c r="J466" s="7"/>
      <c r="K466" s="7"/>
      <c r="L466" s="7"/>
      <c r="M466" s="7"/>
      <c r="N466" s="7"/>
      <c r="O466" s="7"/>
      <c r="P466" s="7"/>
      <c r="Q466" s="7"/>
      <c r="R466" s="7"/>
      <c r="S466" s="7"/>
      <c r="T466" s="7"/>
      <c r="U466" s="7"/>
      <c r="V466" s="7"/>
      <c r="W466" s="7"/>
      <c r="X466" s="7"/>
      <c r="Y466" s="7"/>
    </row>
    <row r="467" spans="1:25" x14ac:dyDescent="0.2">
      <c r="A467" s="1132"/>
      <c r="B467" s="1132"/>
      <c r="C467" s="1132"/>
      <c r="D467" s="20"/>
      <c r="E467" s="459"/>
      <c r="F467" s="7"/>
      <c r="G467" s="7"/>
      <c r="H467" s="7"/>
      <c r="I467" s="7"/>
      <c r="J467" s="7"/>
      <c r="K467" s="7"/>
      <c r="L467" s="7"/>
      <c r="M467" s="7"/>
      <c r="N467" s="7"/>
      <c r="O467" s="7"/>
      <c r="P467" s="7"/>
      <c r="Q467" s="7"/>
      <c r="R467" s="7"/>
      <c r="S467" s="7"/>
      <c r="T467" s="7"/>
      <c r="U467" s="7"/>
      <c r="V467" s="7"/>
      <c r="W467" s="7"/>
      <c r="X467" s="7"/>
      <c r="Y467" s="7"/>
    </row>
    <row r="468" spans="1:25" x14ac:dyDescent="0.2">
      <c r="A468" s="1133"/>
      <c r="B468" s="1133"/>
      <c r="C468" s="1133"/>
      <c r="D468" s="1133"/>
      <c r="E468" s="459"/>
      <c r="F468" s="7"/>
      <c r="G468" s="7"/>
      <c r="H468" s="7"/>
      <c r="I468" s="7"/>
      <c r="J468" s="7"/>
      <c r="K468" s="7"/>
      <c r="L468" s="7"/>
      <c r="M468" s="7"/>
      <c r="N468" s="7"/>
      <c r="O468" s="7"/>
      <c r="P468" s="7"/>
      <c r="Q468" s="7"/>
      <c r="R468" s="7"/>
      <c r="S468" s="7"/>
      <c r="T468" s="7"/>
      <c r="U468" s="7"/>
      <c r="V468" s="7"/>
      <c r="W468" s="7"/>
      <c r="X468" s="7"/>
      <c r="Y468" s="7"/>
    </row>
    <row r="469" spans="1:25" x14ac:dyDescent="0.2">
      <c r="A469" s="1132"/>
      <c r="B469" s="1132"/>
      <c r="C469" s="1132"/>
      <c r="D469" s="20"/>
      <c r="E469" s="459"/>
      <c r="F469" s="7"/>
      <c r="G469" s="7"/>
      <c r="H469" s="7"/>
      <c r="I469" s="7"/>
      <c r="J469" s="7"/>
      <c r="K469" s="7"/>
      <c r="L469" s="7"/>
      <c r="M469" s="7"/>
      <c r="N469" s="7"/>
      <c r="O469" s="7"/>
      <c r="P469" s="7"/>
      <c r="Q469" s="7"/>
      <c r="R469" s="7"/>
      <c r="S469" s="7"/>
      <c r="T469" s="7"/>
      <c r="U469" s="7"/>
      <c r="V469" s="7"/>
      <c r="W469" s="7"/>
      <c r="X469" s="7"/>
      <c r="Y469" s="7"/>
    </row>
    <row r="470" spans="1:25" x14ac:dyDescent="0.2">
      <c r="A470" s="459"/>
      <c r="B470" s="459"/>
      <c r="C470" s="459"/>
      <c r="D470" s="459"/>
      <c r="E470" s="459"/>
      <c r="F470" s="7"/>
      <c r="G470" s="7"/>
      <c r="H470" s="7"/>
      <c r="I470" s="7"/>
      <c r="J470" s="7"/>
      <c r="K470" s="7"/>
      <c r="L470" s="7"/>
      <c r="M470" s="7"/>
      <c r="N470" s="7"/>
      <c r="O470" s="7"/>
      <c r="P470" s="7"/>
      <c r="Q470" s="7"/>
      <c r="R470" s="7"/>
      <c r="S470" s="7"/>
      <c r="T470" s="7"/>
      <c r="U470" s="7"/>
      <c r="V470" s="7"/>
      <c r="W470" s="7"/>
      <c r="X470" s="7"/>
      <c r="Y470" s="7"/>
    </row>
    <row r="471" spans="1:25" x14ac:dyDescent="0.2">
      <c r="A471" s="459"/>
      <c r="B471" s="459"/>
      <c r="C471" s="459"/>
      <c r="D471" s="459"/>
      <c r="E471" s="459"/>
      <c r="F471" s="7"/>
      <c r="G471" s="7"/>
      <c r="H471" s="7"/>
      <c r="I471" s="7"/>
      <c r="J471" s="7"/>
      <c r="K471" s="7"/>
      <c r="L471" s="7"/>
      <c r="M471" s="7"/>
      <c r="N471" s="7"/>
      <c r="O471" s="7"/>
      <c r="P471" s="7"/>
      <c r="Q471" s="7"/>
      <c r="R471" s="7"/>
      <c r="S471" s="7"/>
      <c r="T471" s="7"/>
      <c r="U471" s="7"/>
      <c r="V471" s="7"/>
      <c r="W471" s="7"/>
      <c r="X471" s="7"/>
      <c r="Y471" s="7"/>
    </row>
    <row r="472" spans="1:25" x14ac:dyDescent="0.2">
      <c r="A472" s="1132"/>
      <c r="B472" s="1132"/>
      <c r="C472" s="1137"/>
      <c r="D472" s="1137"/>
      <c r="E472" s="459"/>
      <c r="F472" s="7"/>
      <c r="G472" s="7"/>
      <c r="H472" s="7"/>
      <c r="I472" s="7"/>
      <c r="J472" s="7"/>
      <c r="K472" s="7"/>
      <c r="L472" s="7"/>
      <c r="M472" s="7"/>
      <c r="N472" s="7"/>
      <c r="O472" s="7"/>
      <c r="P472" s="7"/>
      <c r="Q472" s="7"/>
      <c r="R472" s="7"/>
      <c r="S472" s="7"/>
      <c r="T472" s="7"/>
      <c r="U472" s="7"/>
      <c r="V472" s="7"/>
      <c r="W472" s="7"/>
      <c r="X472" s="7"/>
      <c r="Y472" s="7"/>
    </row>
    <row r="473" spans="1:25" x14ac:dyDescent="0.2">
      <c r="A473" s="459"/>
      <c r="B473" s="459"/>
      <c r="C473" s="459"/>
      <c r="D473" s="459"/>
      <c r="E473" s="459"/>
      <c r="F473" s="7"/>
      <c r="G473" s="7"/>
      <c r="H473" s="7"/>
      <c r="I473" s="7"/>
      <c r="J473" s="7"/>
      <c r="K473" s="7"/>
      <c r="L473" s="7"/>
      <c r="M473" s="7"/>
      <c r="N473" s="7"/>
      <c r="O473" s="7"/>
      <c r="P473" s="7"/>
      <c r="Q473" s="7"/>
      <c r="R473" s="7"/>
      <c r="S473" s="7"/>
      <c r="T473" s="7"/>
      <c r="U473" s="7"/>
      <c r="V473" s="7"/>
      <c r="W473" s="7"/>
      <c r="X473" s="7"/>
      <c r="Y473" s="7"/>
    </row>
    <row r="474" spans="1:25" x14ac:dyDescent="0.2">
      <c r="A474" s="1138"/>
      <c r="B474" s="1138"/>
      <c r="C474" s="1139"/>
      <c r="D474" s="1139"/>
      <c r="E474" s="459"/>
      <c r="F474" s="7"/>
      <c r="G474" s="7"/>
      <c r="H474" s="7"/>
      <c r="I474" s="7"/>
      <c r="J474" s="7"/>
      <c r="K474" s="7"/>
      <c r="L474" s="7"/>
      <c r="M474" s="7"/>
      <c r="N474" s="7"/>
      <c r="O474" s="7"/>
      <c r="P474" s="7"/>
      <c r="Q474" s="7"/>
      <c r="R474" s="7"/>
      <c r="S474" s="7"/>
      <c r="T474" s="7"/>
      <c r="U474" s="7"/>
      <c r="V474" s="7"/>
      <c r="W474" s="7"/>
      <c r="X474" s="7"/>
      <c r="Y474" s="7"/>
    </row>
    <row r="475" spans="1:25" x14ac:dyDescent="0.2">
      <c r="A475" s="1138"/>
      <c r="B475" s="1138"/>
      <c r="C475" s="1139"/>
      <c r="D475" s="1139"/>
      <c r="E475" s="459"/>
      <c r="F475" s="7"/>
      <c r="G475" s="7"/>
      <c r="H475" s="7"/>
      <c r="I475" s="7"/>
      <c r="J475" s="7"/>
      <c r="K475" s="7"/>
      <c r="L475" s="7"/>
      <c r="M475" s="7"/>
      <c r="N475" s="7"/>
      <c r="O475" s="7"/>
      <c r="P475" s="7"/>
      <c r="Q475" s="7"/>
      <c r="R475" s="7"/>
      <c r="S475" s="7"/>
      <c r="T475" s="7"/>
      <c r="U475" s="7"/>
      <c r="V475" s="7"/>
      <c r="W475" s="7"/>
      <c r="X475" s="7"/>
      <c r="Y475" s="7"/>
    </row>
    <row r="476" spans="1:25" ht="14.25" x14ac:dyDescent="0.2">
      <c r="A476" s="459"/>
      <c r="B476" s="23"/>
      <c r="C476" s="1139"/>
      <c r="D476" s="1139"/>
      <c r="E476" s="459"/>
      <c r="F476" s="7"/>
      <c r="G476" s="7"/>
      <c r="H476" s="7"/>
      <c r="I476" s="7"/>
      <c r="J476" s="7"/>
      <c r="K476" s="7"/>
      <c r="L476" s="7"/>
      <c r="M476" s="7"/>
      <c r="N476" s="7"/>
      <c r="O476" s="7"/>
      <c r="P476" s="7"/>
      <c r="Q476" s="7"/>
      <c r="R476" s="7"/>
      <c r="S476" s="7"/>
      <c r="T476" s="7"/>
      <c r="U476" s="7"/>
      <c r="V476" s="7"/>
      <c r="W476" s="7"/>
      <c r="X476" s="7"/>
      <c r="Y476" s="7"/>
    </row>
    <row r="477" spans="1:25" x14ac:dyDescent="0.2">
      <c r="A477" s="459"/>
      <c r="B477" s="24"/>
      <c r="C477" s="1139"/>
      <c r="D477" s="1139"/>
      <c r="E477" s="459"/>
      <c r="F477" s="7"/>
      <c r="G477" s="7"/>
      <c r="H477" s="7"/>
      <c r="I477" s="7"/>
      <c r="J477" s="7"/>
      <c r="K477" s="7"/>
      <c r="L477" s="7"/>
      <c r="M477" s="7"/>
      <c r="N477" s="7"/>
      <c r="O477" s="7"/>
      <c r="P477" s="7"/>
      <c r="Q477" s="7"/>
      <c r="R477" s="7"/>
      <c r="S477" s="7"/>
      <c r="T477" s="7"/>
      <c r="U477" s="7"/>
      <c r="V477" s="7"/>
      <c r="W477" s="7"/>
      <c r="X477" s="7"/>
      <c r="Y477" s="7"/>
    </row>
    <row r="478" spans="1:25" x14ac:dyDescent="0.2">
      <c r="A478" s="1138"/>
      <c r="B478" s="1138"/>
      <c r="C478" s="1139"/>
      <c r="D478" s="1139"/>
      <c r="E478" s="459"/>
      <c r="F478" s="7"/>
      <c r="G478" s="7"/>
      <c r="H478" s="7"/>
      <c r="I478" s="7"/>
      <c r="J478" s="7"/>
      <c r="K478" s="7"/>
      <c r="L478" s="7"/>
      <c r="M478" s="7"/>
      <c r="N478" s="7"/>
      <c r="O478" s="7"/>
      <c r="P478" s="7"/>
      <c r="Q478" s="7"/>
      <c r="R478" s="7"/>
      <c r="S478" s="7"/>
      <c r="T478" s="7"/>
      <c r="U478" s="7"/>
      <c r="V478" s="7"/>
      <c r="W478" s="7"/>
      <c r="X478" s="7"/>
      <c r="Y478" s="7"/>
    </row>
    <row r="479" spans="1:25" x14ac:dyDescent="0.2">
      <c r="A479" s="1138"/>
      <c r="B479" s="1138"/>
      <c r="C479" s="1139"/>
      <c r="D479" s="1139"/>
      <c r="E479" s="459"/>
      <c r="F479" s="7"/>
      <c r="G479" s="7"/>
      <c r="H479" s="7"/>
      <c r="I479" s="7"/>
      <c r="J479" s="7"/>
      <c r="K479" s="7"/>
      <c r="L479" s="7"/>
      <c r="M479" s="7"/>
      <c r="N479" s="7"/>
      <c r="O479" s="7"/>
      <c r="P479" s="7"/>
      <c r="Q479" s="7"/>
      <c r="R479" s="7"/>
      <c r="S479" s="7"/>
      <c r="T479" s="7"/>
      <c r="U479" s="7"/>
      <c r="V479" s="7"/>
      <c r="W479" s="7"/>
      <c r="X479" s="7"/>
      <c r="Y479" s="7"/>
    </row>
    <row r="480" spans="1:25" x14ac:dyDescent="0.2">
      <c r="A480" s="1138"/>
      <c r="B480" s="1138"/>
      <c r="C480" s="1139"/>
      <c r="D480" s="1139"/>
      <c r="E480" s="459"/>
      <c r="F480" s="7"/>
      <c r="G480" s="7"/>
      <c r="H480" s="7"/>
      <c r="I480" s="7"/>
      <c r="J480" s="7"/>
      <c r="K480" s="7"/>
      <c r="L480" s="7"/>
      <c r="M480" s="7"/>
      <c r="N480" s="7"/>
      <c r="O480" s="7"/>
      <c r="P480" s="7"/>
      <c r="Q480" s="7"/>
      <c r="R480" s="7"/>
      <c r="S480" s="7"/>
      <c r="T480" s="7"/>
      <c r="U480" s="7"/>
      <c r="V480" s="7"/>
      <c r="W480" s="7"/>
      <c r="X480" s="7"/>
      <c r="Y480" s="7"/>
    </row>
    <row r="481" spans="1:25" x14ac:dyDescent="0.2">
      <c r="A481" s="1138"/>
      <c r="B481" s="1138"/>
      <c r="C481" s="1139"/>
      <c r="D481" s="1139"/>
      <c r="E481" s="459"/>
      <c r="F481" s="7"/>
      <c r="G481" s="7"/>
      <c r="H481" s="7"/>
      <c r="I481" s="7"/>
      <c r="J481" s="7"/>
      <c r="K481" s="7"/>
      <c r="L481" s="7"/>
      <c r="M481" s="7"/>
      <c r="N481" s="7"/>
      <c r="O481" s="7"/>
      <c r="P481" s="7"/>
      <c r="Q481" s="7"/>
      <c r="R481" s="7"/>
      <c r="S481" s="7"/>
      <c r="T481" s="7"/>
      <c r="U481" s="7"/>
      <c r="V481" s="7"/>
      <c r="W481" s="7"/>
      <c r="X481" s="7"/>
      <c r="Y481" s="7"/>
    </row>
    <row r="482" spans="1:25" x14ac:dyDescent="0.2">
      <c r="A482" s="1138"/>
      <c r="B482" s="1138"/>
      <c r="C482" s="1139"/>
      <c r="D482" s="1139"/>
      <c r="E482" s="459"/>
      <c r="F482" s="7"/>
      <c r="G482" s="7"/>
      <c r="H482" s="7"/>
      <c r="I482" s="7"/>
      <c r="J482" s="7"/>
      <c r="K482" s="7"/>
      <c r="L482" s="7"/>
      <c r="M482" s="7"/>
      <c r="N482" s="7"/>
      <c r="O482" s="7"/>
      <c r="P482" s="7"/>
      <c r="Q482" s="7"/>
      <c r="R482" s="7"/>
      <c r="S482" s="7"/>
      <c r="T482" s="7"/>
      <c r="U482" s="7"/>
      <c r="V482" s="7"/>
      <c r="W482" s="7"/>
      <c r="X482" s="7"/>
      <c r="Y482" s="7"/>
    </row>
    <row r="483" spans="1:25" x14ac:dyDescent="0.2">
      <c r="A483" s="1138"/>
      <c r="B483" s="1138"/>
      <c r="C483" s="1138"/>
      <c r="D483" s="1138"/>
      <c r="E483" s="459"/>
      <c r="F483" s="7"/>
      <c r="G483" s="7"/>
      <c r="H483" s="7"/>
      <c r="I483" s="7"/>
      <c r="J483" s="7"/>
      <c r="K483" s="7"/>
      <c r="L483" s="7"/>
      <c r="M483" s="7"/>
      <c r="N483" s="7"/>
      <c r="O483" s="7"/>
      <c r="P483" s="7"/>
      <c r="Q483" s="7"/>
      <c r="R483" s="7"/>
      <c r="S483" s="7"/>
      <c r="T483" s="7"/>
      <c r="U483" s="7"/>
      <c r="V483" s="7"/>
      <c r="W483" s="7"/>
      <c r="X483" s="7"/>
      <c r="Y483" s="7"/>
    </row>
    <row r="484" spans="1:25" x14ac:dyDescent="0.2">
      <c r="A484" s="1138"/>
      <c r="B484" s="1138"/>
      <c r="C484" s="1138"/>
      <c r="D484" s="1138"/>
      <c r="E484" s="459"/>
      <c r="F484" s="7"/>
      <c r="G484" s="7"/>
      <c r="H484" s="7"/>
      <c r="I484" s="7"/>
      <c r="J484" s="7"/>
      <c r="K484" s="7"/>
      <c r="L484" s="7"/>
      <c r="M484" s="7"/>
      <c r="N484" s="7"/>
      <c r="O484" s="7"/>
      <c r="P484" s="7"/>
      <c r="Q484" s="7"/>
      <c r="R484" s="7"/>
      <c r="S484" s="7"/>
      <c r="T484" s="7"/>
      <c r="U484" s="7"/>
      <c r="V484" s="7"/>
      <c r="W484" s="7"/>
      <c r="X484" s="7"/>
      <c r="Y484" s="7"/>
    </row>
    <row r="485" spans="1:25" x14ac:dyDescent="0.2">
      <c r="A485" s="1138"/>
      <c r="B485" s="1138"/>
      <c r="C485" s="1138"/>
      <c r="D485" s="1138"/>
      <c r="E485" s="459"/>
      <c r="F485" s="7"/>
      <c r="G485" s="7"/>
      <c r="H485" s="7"/>
      <c r="I485" s="7"/>
      <c r="J485" s="7"/>
      <c r="K485" s="7"/>
      <c r="L485" s="7"/>
      <c r="M485" s="7"/>
      <c r="N485" s="7"/>
      <c r="O485" s="7"/>
      <c r="P485" s="7"/>
      <c r="Q485" s="7"/>
      <c r="R485" s="7"/>
      <c r="S485" s="7"/>
      <c r="T485" s="7"/>
      <c r="U485" s="7"/>
      <c r="V485" s="7"/>
      <c r="W485" s="7"/>
      <c r="X485" s="7"/>
      <c r="Y485" s="7"/>
    </row>
    <row r="486" spans="1:25" x14ac:dyDescent="0.2">
      <c r="A486" s="1138"/>
      <c r="B486" s="1138"/>
      <c r="C486" s="1138"/>
      <c r="D486" s="1138"/>
      <c r="E486" s="459"/>
      <c r="F486" s="7"/>
      <c r="G486" s="7"/>
      <c r="H486" s="7"/>
      <c r="I486" s="7"/>
      <c r="J486" s="7"/>
      <c r="K486" s="7"/>
      <c r="L486" s="7"/>
      <c r="M486" s="7"/>
      <c r="N486" s="7"/>
      <c r="O486" s="7"/>
      <c r="P486" s="7"/>
      <c r="Q486" s="7"/>
      <c r="R486" s="7"/>
      <c r="S486" s="7"/>
      <c r="T486" s="7"/>
      <c r="U486" s="7"/>
      <c r="V486" s="7"/>
      <c r="W486" s="7"/>
      <c r="X486" s="7"/>
      <c r="Y486" s="7"/>
    </row>
    <row r="487" spans="1:25" x14ac:dyDescent="0.2">
      <c r="A487" s="1138"/>
      <c r="B487" s="1138"/>
      <c r="C487" s="1138"/>
      <c r="D487" s="1138"/>
      <c r="E487" s="459"/>
      <c r="F487" s="7"/>
      <c r="G487" s="7"/>
      <c r="H487" s="7"/>
      <c r="I487" s="7"/>
      <c r="J487" s="7"/>
      <c r="K487" s="7"/>
      <c r="L487" s="7"/>
      <c r="M487" s="7"/>
      <c r="N487" s="7"/>
      <c r="O487" s="7"/>
      <c r="P487" s="7"/>
      <c r="Q487" s="7"/>
      <c r="R487" s="7"/>
      <c r="S487" s="7"/>
      <c r="T487" s="7"/>
      <c r="U487" s="7"/>
      <c r="V487" s="7"/>
      <c r="W487" s="7"/>
      <c r="X487" s="7"/>
      <c r="Y487" s="7"/>
    </row>
    <row r="488" spans="1:25" x14ac:dyDescent="0.2">
      <c r="A488" s="456"/>
      <c r="B488" s="456"/>
      <c r="C488" s="677"/>
      <c r="D488" s="677"/>
      <c r="E488" s="459"/>
      <c r="F488" s="7"/>
      <c r="G488" s="7"/>
      <c r="H488" s="7"/>
      <c r="I488" s="7"/>
      <c r="J488" s="7"/>
      <c r="K488" s="7"/>
      <c r="L488" s="7"/>
      <c r="M488" s="7"/>
      <c r="N488" s="7"/>
      <c r="O488" s="7"/>
      <c r="P488" s="7"/>
      <c r="Q488" s="7"/>
      <c r="R488" s="7"/>
      <c r="S488" s="7"/>
      <c r="T488" s="7"/>
      <c r="U488" s="7"/>
      <c r="V488" s="7"/>
      <c r="W488" s="7"/>
      <c r="X488" s="7"/>
      <c r="Y488" s="7"/>
    </row>
    <row r="489" spans="1:25" x14ac:dyDescent="0.2">
      <c r="A489" s="1132"/>
      <c r="B489" s="1132"/>
      <c r="C489" s="1139"/>
      <c r="D489" s="1139"/>
      <c r="E489" s="459"/>
      <c r="F489" s="7"/>
      <c r="G489" s="7"/>
      <c r="H489" s="7"/>
      <c r="I489" s="7"/>
      <c r="J489" s="7"/>
      <c r="K489" s="7"/>
      <c r="L489" s="7"/>
      <c r="M489" s="7"/>
      <c r="N489" s="7"/>
      <c r="O489" s="7"/>
      <c r="P489" s="7"/>
      <c r="Q489" s="7"/>
      <c r="R489" s="7"/>
      <c r="S489" s="7"/>
      <c r="T489" s="7"/>
      <c r="U489" s="7"/>
      <c r="V489" s="7"/>
      <c r="W489" s="7"/>
      <c r="X489" s="7"/>
      <c r="Y489" s="7"/>
    </row>
    <row r="490" spans="1:25" x14ac:dyDescent="0.2">
      <c r="A490" s="459"/>
      <c r="B490" s="459"/>
      <c r="C490" s="437"/>
      <c r="D490" s="437"/>
      <c r="E490" s="459"/>
      <c r="F490" s="7"/>
      <c r="G490" s="7"/>
      <c r="H490" s="7"/>
      <c r="I490" s="7"/>
      <c r="J490" s="7"/>
      <c r="K490" s="7"/>
      <c r="L490" s="7"/>
      <c r="M490" s="7"/>
      <c r="N490" s="7"/>
      <c r="O490" s="7"/>
      <c r="P490" s="7"/>
      <c r="Q490" s="7"/>
      <c r="R490" s="7"/>
      <c r="S490" s="7"/>
      <c r="T490" s="7"/>
      <c r="U490" s="7"/>
      <c r="V490" s="7"/>
      <c r="W490" s="7"/>
      <c r="X490" s="7"/>
      <c r="Y490" s="7"/>
    </row>
    <row r="491" spans="1:25" x14ac:dyDescent="0.2">
      <c r="A491" s="1140"/>
      <c r="B491" s="1140"/>
      <c r="C491" s="1137"/>
      <c r="D491" s="1137"/>
      <c r="E491" s="459"/>
      <c r="F491" s="7"/>
      <c r="G491" s="7"/>
      <c r="H491" s="7"/>
      <c r="I491" s="7"/>
      <c r="J491" s="7"/>
      <c r="K491" s="7"/>
      <c r="L491" s="7"/>
      <c r="M491" s="7"/>
      <c r="N491" s="7"/>
      <c r="O491" s="7"/>
      <c r="P491" s="7"/>
      <c r="Q491" s="7"/>
      <c r="R491" s="7"/>
      <c r="S491" s="7"/>
      <c r="T491" s="7"/>
      <c r="U491" s="7"/>
      <c r="V491" s="7"/>
      <c r="W491" s="7"/>
      <c r="X491" s="7"/>
      <c r="Y491" s="7"/>
    </row>
    <row r="492" spans="1:25" x14ac:dyDescent="0.2">
      <c r="A492" s="459"/>
      <c r="B492" s="459"/>
      <c r="C492" s="437"/>
      <c r="D492" s="437"/>
      <c r="E492" s="459"/>
      <c r="F492" s="7"/>
      <c r="G492" s="7"/>
      <c r="H492" s="7"/>
      <c r="I492" s="7"/>
      <c r="J492" s="7"/>
      <c r="K492" s="7"/>
      <c r="L492" s="7"/>
      <c r="M492" s="7"/>
      <c r="N492" s="7"/>
      <c r="O492" s="7"/>
      <c r="P492" s="7"/>
      <c r="Q492" s="7"/>
      <c r="R492" s="7"/>
      <c r="S492" s="7"/>
      <c r="T492" s="7"/>
      <c r="U492" s="7"/>
      <c r="V492" s="7"/>
      <c r="W492" s="7"/>
      <c r="X492" s="7"/>
      <c r="Y492" s="7"/>
    </row>
    <row r="493" spans="1:25" x14ac:dyDescent="0.2">
      <c r="A493" s="1132"/>
      <c r="B493" s="1132"/>
      <c r="C493" s="1139"/>
      <c r="D493" s="1139"/>
      <c r="E493" s="459"/>
      <c r="F493" s="7"/>
      <c r="G493" s="7"/>
      <c r="H493" s="7"/>
      <c r="I493" s="7"/>
      <c r="J493" s="7"/>
      <c r="K493" s="7"/>
      <c r="L493" s="7"/>
      <c r="M493" s="7"/>
      <c r="N493" s="7"/>
      <c r="O493" s="7"/>
      <c r="P493" s="7"/>
      <c r="Q493" s="7"/>
      <c r="R493" s="7"/>
      <c r="S493" s="7"/>
      <c r="T493" s="7"/>
      <c r="U493" s="7"/>
      <c r="V493" s="7"/>
      <c r="W493" s="7"/>
      <c r="X493" s="7"/>
      <c r="Y493" s="7"/>
    </row>
    <row r="494" spans="1:25" x14ac:dyDescent="0.2">
      <c r="A494" s="456"/>
      <c r="B494" s="459"/>
      <c r="C494" s="25"/>
      <c r="D494" s="25"/>
      <c r="E494" s="459"/>
      <c r="F494" s="7"/>
      <c r="G494" s="7"/>
      <c r="H494" s="7"/>
      <c r="I494" s="7"/>
      <c r="J494" s="7"/>
      <c r="K494" s="7"/>
      <c r="L494" s="7"/>
      <c r="M494" s="7"/>
      <c r="N494" s="7"/>
      <c r="O494" s="7"/>
      <c r="P494" s="7"/>
      <c r="Q494" s="7"/>
      <c r="R494" s="7"/>
      <c r="S494" s="7"/>
      <c r="T494" s="7"/>
      <c r="U494" s="7"/>
      <c r="V494" s="7"/>
      <c r="W494" s="7"/>
      <c r="X494" s="7"/>
      <c r="Y494" s="7"/>
    </row>
    <row r="495" spans="1:25" x14ac:dyDescent="0.2">
      <c r="A495" s="1141"/>
      <c r="B495" s="1141"/>
      <c r="C495" s="1139"/>
      <c r="D495" s="1139"/>
      <c r="E495" s="459"/>
      <c r="F495" s="7"/>
      <c r="G495" s="7"/>
      <c r="H495" s="7"/>
      <c r="I495" s="7"/>
      <c r="J495" s="7"/>
      <c r="K495" s="7"/>
      <c r="L495" s="7"/>
      <c r="M495" s="7"/>
      <c r="N495" s="7"/>
      <c r="O495" s="7"/>
      <c r="P495" s="7"/>
      <c r="Q495" s="7"/>
      <c r="R495" s="7"/>
      <c r="S495" s="7"/>
      <c r="T495" s="7"/>
      <c r="U495" s="7"/>
      <c r="V495" s="7"/>
      <c r="W495" s="7"/>
      <c r="X495" s="7"/>
      <c r="Y495" s="7"/>
    </row>
    <row r="496" spans="1:25" x14ac:dyDescent="0.2">
      <c r="A496" s="459"/>
      <c r="B496" s="25"/>
      <c r="C496" s="459"/>
      <c r="D496" s="25"/>
      <c r="E496" s="25"/>
      <c r="F496" s="7"/>
      <c r="G496" s="7"/>
      <c r="H496" s="7"/>
      <c r="I496" s="7"/>
      <c r="J496" s="7"/>
      <c r="K496" s="7"/>
      <c r="L496" s="7"/>
      <c r="M496" s="7"/>
      <c r="N496" s="7"/>
      <c r="O496" s="7"/>
      <c r="P496" s="7"/>
      <c r="Q496" s="7"/>
      <c r="R496" s="7"/>
      <c r="S496" s="7"/>
      <c r="T496" s="7"/>
      <c r="U496" s="7"/>
      <c r="V496" s="7"/>
      <c r="W496" s="7"/>
      <c r="X496" s="7"/>
      <c r="Y496" s="7"/>
    </row>
    <row r="497" spans="1:25" x14ac:dyDescent="0.2">
      <c r="A497" s="1132"/>
      <c r="B497" s="1132"/>
      <c r="C497" s="1137"/>
      <c r="D497" s="1137"/>
      <c r="E497" s="459"/>
      <c r="F497" s="7"/>
      <c r="G497" s="7"/>
      <c r="H497" s="7"/>
      <c r="I497" s="7"/>
      <c r="J497" s="7"/>
      <c r="K497" s="7"/>
      <c r="L497" s="7"/>
      <c r="M497" s="7"/>
      <c r="N497" s="7"/>
      <c r="O497" s="7"/>
      <c r="P497" s="7"/>
      <c r="Q497" s="7"/>
      <c r="R497" s="7"/>
      <c r="S497" s="7"/>
      <c r="T497" s="7"/>
      <c r="U497" s="7"/>
      <c r="V497" s="7"/>
      <c r="W497" s="7"/>
      <c r="X497" s="7"/>
      <c r="Y497" s="7"/>
    </row>
    <row r="498" spans="1:25" x14ac:dyDescent="0.2">
      <c r="A498" s="459"/>
      <c r="B498" s="459"/>
      <c r="C498" s="459"/>
      <c r="D498" s="459"/>
      <c r="E498" s="459"/>
      <c r="F498" s="7"/>
      <c r="G498" s="7"/>
      <c r="H498" s="7"/>
      <c r="I498" s="7"/>
      <c r="J498" s="7"/>
      <c r="K498" s="7"/>
      <c r="L498" s="7"/>
      <c r="M498" s="7"/>
      <c r="N498" s="7"/>
      <c r="O498" s="7"/>
      <c r="P498" s="7"/>
      <c r="Q498" s="7"/>
      <c r="R498" s="7"/>
      <c r="S498" s="7"/>
      <c r="T498" s="7"/>
      <c r="U498" s="7"/>
      <c r="V498" s="7"/>
      <c r="W498" s="7"/>
      <c r="X498" s="7"/>
      <c r="Y498" s="7"/>
    </row>
    <row r="499" spans="1:25" x14ac:dyDescent="0.2">
      <c r="A499" s="1138"/>
      <c r="B499" s="1138"/>
      <c r="C499" s="1139"/>
      <c r="D499" s="1139"/>
      <c r="E499" s="459"/>
      <c r="F499" s="7"/>
      <c r="G499" s="7"/>
      <c r="H499" s="7"/>
      <c r="I499" s="7"/>
      <c r="J499" s="7"/>
      <c r="K499" s="7"/>
      <c r="L499" s="7"/>
      <c r="M499" s="7"/>
      <c r="N499" s="7"/>
      <c r="O499" s="7"/>
      <c r="P499" s="7"/>
      <c r="Q499" s="7"/>
      <c r="R499" s="7"/>
      <c r="S499" s="7"/>
      <c r="T499" s="7"/>
      <c r="U499" s="7"/>
      <c r="V499" s="7"/>
      <c r="W499" s="7"/>
      <c r="X499" s="7"/>
      <c r="Y499" s="7"/>
    </row>
    <row r="500" spans="1:25" x14ac:dyDescent="0.2">
      <c r="A500" s="1138"/>
      <c r="B500" s="1138"/>
      <c r="C500" s="1139"/>
      <c r="D500" s="1139"/>
      <c r="E500" s="459"/>
      <c r="F500" s="7"/>
      <c r="G500" s="7"/>
      <c r="H500" s="7"/>
      <c r="I500" s="7"/>
      <c r="J500" s="7"/>
      <c r="K500" s="7"/>
      <c r="L500" s="7"/>
      <c r="M500" s="7"/>
      <c r="N500" s="7"/>
      <c r="O500" s="7"/>
      <c r="P500" s="7"/>
      <c r="Q500" s="7"/>
      <c r="R500" s="7"/>
      <c r="S500" s="7"/>
      <c r="T500" s="7"/>
      <c r="U500" s="7"/>
      <c r="V500" s="7"/>
      <c r="W500" s="7"/>
      <c r="X500" s="7"/>
      <c r="Y500" s="7"/>
    </row>
    <row r="501" spans="1:25" x14ac:dyDescent="0.2">
      <c r="A501" s="456"/>
      <c r="B501" s="459"/>
      <c r="C501" s="460"/>
      <c r="D501" s="460"/>
      <c r="E501" s="459"/>
      <c r="F501" s="7"/>
      <c r="G501" s="7"/>
      <c r="H501" s="7"/>
      <c r="I501" s="7"/>
      <c r="J501" s="7"/>
      <c r="K501" s="7"/>
      <c r="L501" s="7"/>
      <c r="M501" s="7"/>
      <c r="N501" s="7"/>
      <c r="O501" s="7"/>
      <c r="P501" s="7"/>
      <c r="Q501" s="7"/>
      <c r="R501" s="7"/>
      <c r="S501" s="7"/>
      <c r="T501" s="7"/>
      <c r="U501" s="7"/>
      <c r="V501" s="7"/>
      <c r="W501" s="7"/>
      <c r="X501" s="7"/>
      <c r="Y501" s="7"/>
    </row>
    <row r="502" spans="1:25" x14ac:dyDescent="0.2">
      <c r="A502" s="456"/>
      <c r="B502" s="459"/>
      <c r="C502" s="1139"/>
      <c r="D502" s="1139"/>
      <c r="E502" s="459"/>
      <c r="F502" s="7"/>
      <c r="G502" s="7"/>
      <c r="H502" s="7"/>
      <c r="I502" s="7"/>
      <c r="J502" s="7"/>
      <c r="K502" s="7"/>
      <c r="L502" s="7"/>
      <c r="M502" s="7"/>
      <c r="N502" s="7"/>
      <c r="O502" s="7"/>
      <c r="P502" s="7"/>
      <c r="Q502" s="7"/>
      <c r="R502" s="7"/>
      <c r="S502" s="7"/>
      <c r="T502" s="7"/>
      <c r="U502" s="7"/>
      <c r="V502" s="7"/>
      <c r="W502" s="7"/>
      <c r="X502" s="7"/>
      <c r="Y502" s="7"/>
    </row>
    <row r="503" spans="1:25" x14ac:dyDescent="0.2">
      <c r="A503" s="459"/>
      <c r="B503" s="459"/>
      <c r="C503" s="459"/>
      <c r="D503" s="459"/>
      <c r="E503" s="459"/>
      <c r="F503" s="7"/>
      <c r="G503" s="7"/>
      <c r="H503" s="7"/>
      <c r="I503" s="7"/>
      <c r="J503" s="7"/>
      <c r="K503" s="7"/>
      <c r="L503" s="7"/>
      <c r="M503" s="7"/>
      <c r="N503" s="7"/>
      <c r="O503" s="7"/>
      <c r="P503" s="7"/>
      <c r="Q503" s="7"/>
      <c r="R503" s="7"/>
      <c r="S503" s="7"/>
      <c r="T503" s="7"/>
      <c r="U503" s="7"/>
      <c r="V503" s="7"/>
      <c r="W503" s="7"/>
      <c r="X503" s="7"/>
      <c r="Y503" s="7"/>
    </row>
    <row r="504" spans="1:25" x14ac:dyDescent="0.2">
      <c r="A504" s="456"/>
      <c r="B504" s="457"/>
      <c r="C504" s="1139"/>
      <c r="D504" s="1139"/>
      <c r="E504" s="459"/>
      <c r="F504" s="7"/>
      <c r="G504" s="7"/>
      <c r="H504" s="7"/>
      <c r="I504" s="7"/>
      <c r="J504" s="7"/>
      <c r="K504" s="7"/>
      <c r="L504" s="7"/>
      <c r="M504" s="7"/>
      <c r="N504" s="7"/>
      <c r="O504" s="7"/>
      <c r="P504" s="7"/>
      <c r="Q504" s="7"/>
      <c r="R504" s="7"/>
      <c r="S504" s="7"/>
      <c r="T504" s="7"/>
      <c r="U504" s="7"/>
      <c r="V504" s="7"/>
      <c r="W504" s="7"/>
      <c r="X504" s="7"/>
      <c r="Y504" s="7"/>
    </row>
    <row r="505" spans="1:25" x14ac:dyDescent="0.2">
      <c r="A505" s="459"/>
      <c r="B505" s="459"/>
      <c r="C505" s="459"/>
      <c r="D505" s="459"/>
      <c r="E505" s="459"/>
      <c r="F505" s="7"/>
      <c r="G505" s="7"/>
      <c r="H505" s="7"/>
      <c r="I505" s="7"/>
      <c r="J505" s="7"/>
      <c r="K505" s="7"/>
      <c r="L505" s="7"/>
      <c r="M505" s="7"/>
      <c r="N505" s="7"/>
      <c r="O505" s="7"/>
      <c r="P505" s="7"/>
      <c r="Q505" s="7"/>
      <c r="R505" s="7"/>
      <c r="S505" s="7"/>
      <c r="T505" s="7"/>
      <c r="U505" s="7"/>
      <c r="V505" s="7"/>
      <c r="W505" s="7"/>
      <c r="X505" s="7"/>
      <c r="Y505" s="7"/>
    </row>
    <row r="506" spans="1:25" x14ac:dyDescent="0.2">
      <c r="A506" s="3"/>
      <c r="B506" s="677"/>
      <c r="C506" s="677"/>
      <c r="D506" s="437"/>
      <c r="E506" s="437"/>
      <c r="F506" s="7"/>
      <c r="G506" s="7"/>
      <c r="H506" s="7"/>
      <c r="I506" s="7"/>
      <c r="J506" s="7"/>
      <c r="K506" s="7"/>
      <c r="L506" s="7"/>
      <c r="M506" s="7"/>
      <c r="N506" s="7"/>
      <c r="O506" s="7"/>
      <c r="P506" s="7"/>
      <c r="Q506" s="7"/>
      <c r="R506" s="7"/>
      <c r="S506" s="7"/>
      <c r="T506" s="7"/>
      <c r="U506" s="7"/>
      <c r="V506" s="7"/>
      <c r="W506" s="7"/>
      <c r="X506" s="7"/>
      <c r="Y506" s="7"/>
    </row>
    <row r="507" spans="1:25" x14ac:dyDescent="0.2">
      <c r="A507" s="3"/>
      <c r="B507" s="1139"/>
      <c r="C507" s="1139"/>
      <c r="D507" s="26"/>
      <c r="E507" s="460"/>
      <c r="F507" s="7"/>
      <c r="G507" s="7"/>
      <c r="H507" s="7"/>
      <c r="I507" s="7"/>
      <c r="J507" s="7"/>
      <c r="K507" s="7"/>
      <c r="L507" s="7"/>
      <c r="M507" s="7"/>
      <c r="N507" s="7"/>
      <c r="O507" s="7"/>
      <c r="P507" s="7"/>
      <c r="Q507" s="7"/>
      <c r="R507" s="7"/>
      <c r="S507" s="7"/>
      <c r="T507" s="7"/>
      <c r="U507" s="7"/>
      <c r="V507" s="7"/>
      <c r="W507" s="7"/>
      <c r="X507" s="7"/>
      <c r="Y507" s="7"/>
    </row>
    <row r="508" spans="1:25" x14ac:dyDescent="0.2">
      <c r="A508" s="3"/>
      <c r="B508" s="1139"/>
      <c r="C508" s="1139"/>
      <c r="D508" s="26"/>
      <c r="E508" s="460"/>
      <c r="F508" s="7"/>
      <c r="G508" s="7"/>
      <c r="H508" s="7"/>
      <c r="I508" s="7"/>
      <c r="J508" s="7"/>
      <c r="K508" s="7"/>
      <c r="L508" s="7"/>
      <c r="M508" s="7"/>
      <c r="N508" s="7"/>
      <c r="O508" s="7"/>
      <c r="P508" s="7"/>
      <c r="Q508" s="7"/>
      <c r="R508" s="7"/>
      <c r="S508" s="7"/>
      <c r="T508" s="7"/>
      <c r="U508" s="7"/>
      <c r="V508" s="7"/>
      <c r="W508" s="7"/>
      <c r="X508" s="7"/>
      <c r="Y508" s="7"/>
    </row>
    <row r="509" spans="1:25" x14ac:dyDescent="0.2">
      <c r="A509" s="3"/>
      <c r="B509" s="1139"/>
      <c r="C509" s="1139"/>
      <c r="D509" s="26"/>
      <c r="E509" s="460"/>
      <c r="F509" s="7"/>
      <c r="G509" s="7"/>
      <c r="H509" s="7"/>
      <c r="I509" s="7"/>
      <c r="J509" s="7"/>
      <c r="K509" s="7"/>
      <c r="L509" s="7"/>
      <c r="M509" s="7"/>
      <c r="N509" s="7"/>
      <c r="O509" s="7"/>
      <c r="P509" s="7"/>
      <c r="Q509" s="7"/>
      <c r="R509" s="7"/>
      <c r="S509" s="7"/>
      <c r="T509" s="7"/>
      <c r="U509" s="7"/>
      <c r="V509" s="7"/>
      <c r="W509" s="7"/>
      <c r="X509" s="7"/>
      <c r="Y509" s="7"/>
    </row>
    <row r="510" spans="1:25" x14ac:dyDescent="0.2">
      <c r="A510" s="3"/>
      <c r="B510" s="677"/>
      <c r="C510" s="677"/>
      <c r="D510" s="460"/>
      <c r="E510" s="460"/>
      <c r="F510" s="7"/>
      <c r="G510" s="7"/>
      <c r="H510" s="7"/>
      <c r="I510" s="7"/>
      <c r="J510" s="7"/>
      <c r="K510" s="7"/>
      <c r="L510" s="7"/>
      <c r="M510" s="7"/>
      <c r="N510" s="7"/>
      <c r="O510" s="7"/>
      <c r="P510" s="7"/>
      <c r="Q510" s="7"/>
      <c r="R510" s="7"/>
      <c r="S510" s="7"/>
      <c r="T510" s="7"/>
      <c r="U510" s="7"/>
      <c r="V510" s="7"/>
      <c r="W510" s="7"/>
      <c r="X510" s="7"/>
      <c r="Y510" s="7"/>
    </row>
    <row r="511" spans="1:25" x14ac:dyDescent="0.2">
      <c r="A511" s="3"/>
      <c r="B511" s="1139"/>
      <c r="C511" s="1139"/>
      <c r="D511" s="459"/>
      <c r="E511" s="459"/>
      <c r="F511" s="7"/>
      <c r="G511" s="7"/>
      <c r="H511" s="7"/>
      <c r="I511" s="7"/>
      <c r="J511" s="7"/>
      <c r="K511" s="7"/>
      <c r="L511" s="7"/>
      <c r="M511" s="7"/>
      <c r="N511" s="7"/>
      <c r="O511" s="7"/>
      <c r="P511" s="7"/>
      <c r="Q511" s="7"/>
      <c r="R511" s="7"/>
      <c r="S511" s="7"/>
      <c r="T511" s="7"/>
      <c r="U511" s="7"/>
      <c r="V511" s="7"/>
      <c r="W511" s="7"/>
      <c r="X511" s="7"/>
      <c r="Y511" s="7"/>
    </row>
    <row r="512" spans="1:25" x14ac:dyDescent="0.2">
      <c r="A512" s="459"/>
      <c r="B512" s="459"/>
      <c r="C512" s="459"/>
      <c r="D512" s="27"/>
      <c r="E512" s="27"/>
      <c r="F512" s="7"/>
      <c r="G512" s="7"/>
      <c r="H512" s="7"/>
      <c r="I512" s="7"/>
      <c r="J512" s="7"/>
      <c r="K512" s="7"/>
      <c r="L512" s="7"/>
      <c r="M512" s="7"/>
      <c r="N512" s="7"/>
      <c r="O512" s="7"/>
      <c r="P512" s="7"/>
      <c r="Q512" s="7"/>
      <c r="R512" s="7"/>
      <c r="S512" s="7"/>
      <c r="T512" s="7"/>
      <c r="U512" s="7"/>
      <c r="V512" s="7"/>
      <c r="W512" s="7"/>
      <c r="X512" s="7"/>
      <c r="Y512" s="7"/>
    </row>
    <row r="513" spans="1:25" x14ac:dyDescent="0.2">
      <c r="A513" s="1138"/>
      <c r="B513" s="1138"/>
      <c r="C513" s="1138"/>
      <c r="D513" s="26"/>
      <c r="E513" s="460"/>
      <c r="F513" s="7"/>
      <c r="G513" s="7"/>
      <c r="H513" s="7"/>
      <c r="I513" s="7"/>
      <c r="J513" s="7"/>
      <c r="K513" s="7"/>
      <c r="L513" s="7"/>
      <c r="M513" s="7"/>
      <c r="N513" s="7"/>
      <c r="O513" s="7"/>
      <c r="P513" s="7"/>
      <c r="Q513" s="7"/>
      <c r="R513" s="7"/>
      <c r="S513" s="7"/>
      <c r="T513" s="7"/>
      <c r="U513" s="7"/>
      <c r="V513" s="7"/>
      <c r="W513" s="7"/>
      <c r="X513" s="7"/>
      <c r="Y513" s="7"/>
    </row>
    <row r="514" spans="1:25" x14ac:dyDescent="0.2">
      <c r="A514" s="459"/>
      <c r="B514" s="459"/>
      <c r="C514" s="459"/>
      <c r="D514" s="459"/>
      <c r="E514" s="459"/>
      <c r="F514" s="7"/>
      <c r="G514" s="7"/>
      <c r="H514" s="7"/>
      <c r="I514" s="7"/>
      <c r="J514" s="7"/>
      <c r="K514" s="7"/>
      <c r="L514" s="7"/>
      <c r="M514" s="7"/>
      <c r="N514" s="7"/>
      <c r="O514" s="7"/>
      <c r="P514" s="7"/>
      <c r="Q514" s="7"/>
      <c r="R514" s="7"/>
      <c r="S514" s="7"/>
      <c r="T514" s="7"/>
      <c r="U514" s="7"/>
      <c r="V514" s="7"/>
      <c r="W514" s="7"/>
      <c r="X514" s="7"/>
      <c r="Y514" s="7"/>
    </row>
    <row r="515" spans="1:25" x14ac:dyDescent="0.2">
      <c r="A515" s="459"/>
      <c r="B515" s="1139"/>
      <c r="C515" s="1139"/>
      <c r="D515" s="459"/>
      <c r="E515" s="459"/>
      <c r="F515" s="7"/>
      <c r="G515" s="7"/>
      <c r="H515" s="7"/>
      <c r="I515" s="7"/>
      <c r="J515" s="7"/>
      <c r="K515" s="7"/>
      <c r="L515" s="7"/>
      <c r="M515" s="7"/>
      <c r="N515" s="7"/>
      <c r="O515" s="7"/>
      <c r="P515" s="7"/>
      <c r="Q515" s="7"/>
      <c r="R515" s="7"/>
      <c r="S515" s="7"/>
      <c r="T515" s="7"/>
      <c r="U515" s="7"/>
      <c r="V515" s="7"/>
      <c r="W515" s="7"/>
      <c r="X515" s="7"/>
      <c r="Y515" s="7"/>
    </row>
    <row r="516" spans="1:25" x14ac:dyDescent="0.2">
      <c r="A516" s="459"/>
      <c r="B516" s="459"/>
      <c r="C516" s="459"/>
      <c r="D516" s="459"/>
      <c r="E516" s="459"/>
      <c r="F516" s="7"/>
      <c r="G516" s="7"/>
      <c r="H516" s="7"/>
      <c r="I516" s="7"/>
      <c r="J516" s="7"/>
      <c r="K516" s="7"/>
      <c r="L516" s="7"/>
      <c r="M516" s="7"/>
      <c r="N516" s="7"/>
      <c r="O516" s="7"/>
      <c r="P516" s="7"/>
      <c r="Q516" s="7"/>
      <c r="R516" s="7"/>
      <c r="S516" s="7"/>
      <c r="T516" s="7"/>
      <c r="U516" s="7"/>
      <c r="V516" s="7"/>
      <c r="W516" s="7"/>
      <c r="X516" s="7"/>
      <c r="Y516" s="7"/>
    </row>
    <row r="517" spans="1:25" x14ac:dyDescent="0.2">
      <c r="A517" s="1138"/>
      <c r="B517" s="1138"/>
      <c r="C517" s="1138"/>
      <c r="D517" s="437"/>
      <c r="E517" s="460"/>
      <c r="F517" s="7"/>
      <c r="G517" s="7"/>
      <c r="H517" s="7"/>
      <c r="I517" s="7"/>
      <c r="J517" s="7"/>
      <c r="K517" s="7"/>
      <c r="L517" s="7"/>
      <c r="M517" s="7"/>
      <c r="N517" s="7"/>
      <c r="O517" s="7"/>
      <c r="P517" s="7"/>
      <c r="Q517" s="7"/>
      <c r="R517" s="7"/>
      <c r="S517" s="7"/>
      <c r="T517" s="7"/>
      <c r="U517" s="7"/>
      <c r="V517" s="7"/>
      <c r="W517" s="7"/>
      <c r="X517" s="7"/>
      <c r="Y517" s="7"/>
    </row>
    <row r="518" spans="1:25" x14ac:dyDescent="0.2">
      <c r="A518" s="459"/>
      <c r="B518" s="459"/>
      <c r="C518" s="459"/>
      <c r="D518" s="459"/>
      <c r="E518" s="459"/>
      <c r="F518" s="7"/>
      <c r="G518" s="7"/>
      <c r="H518" s="7"/>
      <c r="I518" s="7"/>
      <c r="J518" s="7"/>
      <c r="K518" s="7"/>
      <c r="L518" s="7"/>
      <c r="M518" s="7"/>
      <c r="N518" s="7"/>
      <c r="O518" s="7"/>
      <c r="P518" s="7"/>
      <c r="Q518" s="7"/>
      <c r="R518" s="7"/>
      <c r="S518" s="7"/>
      <c r="T518" s="7"/>
      <c r="U518" s="7"/>
      <c r="V518" s="7"/>
      <c r="W518" s="7"/>
      <c r="X518" s="7"/>
      <c r="Y518" s="7"/>
    </row>
    <row r="519" spans="1:25" x14ac:dyDescent="0.2">
      <c r="A519" s="1132"/>
      <c r="B519" s="1132"/>
      <c r="C519" s="1132"/>
      <c r="D519" s="437"/>
      <c r="E519" s="20"/>
      <c r="F519" s="7"/>
      <c r="G519" s="7"/>
      <c r="H519" s="7"/>
      <c r="I519" s="7"/>
      <c r="J519" s="7"/>
      <c r="K519" s="7"/>
      <c r="L519" s="7"/>
      <c r="M519" s="7"/>
      <c r="N519" s="7"/>
      <c r="O519" s="7"/>
      <c r="P519" s="7"/>
      <c r="Q519" s="7"/>
      <c r="R519" s="7"/>
      <c r="S519" s="7"/>
      <c r="T519" s="7"/>
      <c r="U519" s="7"/>
      <c r="V519" s="7"/>
      <c r="W519" s="7"/>
      <c r="X519" s="7"/>
      <c r="Y519" s="7"/>
    </row>
    <row r="520" spans="1:25" x14ac:dyDescent="0.2">
      <c r="A520" s="459"/>
      <c r="B520" s="459"/>
      <c r="C520" s="459"/>
      <c r="D520" s="459"/>
      <c r="E520" s="459"/>
      <c r="F520" s="7"/>
      <c r="G520" s="7"/>
      <c r="H520" s="7"/>
      <c r="I520" s="7"/>
      <c r="J520" s="7"/>
      <c r="K520" s="7"/>
      <c r="L520" s="7"/>
      <c r="M520" s="7"/>
      <c r="N520" s="7"/>
      <c r="O520" s="7"/>
      <c r="P520" s="7"/>
      <c r="Q520" s="7"/>
      <c r="R520" s="7"/>
      <c r="S520" s="7"/>
      <c r="T520" s="7"/>
      <c r="U520" s="7"/>
      <c r="V520" s="7"/>
      <c r="W520" s="7"/>
      <c r="X520" s="7"/>
      <c r="Y520" s="7"/>
    </row>
    <row r="521" spans="1:25" x14ac:dyDescent="0.2">
      <c r="A521" s="459"/>
      <c r="B521" s="459"/>
      <c r="C521" s="459"/>
      <c r="D521" s="459"/>
      <c r="E521" s="459"/>
      <c r="F521" s="7"/>
      <c r="G521" s="7"/>
      <c r="H521" s="7"/>
      <c r="I521" s="7"/>
      <c r="J521" s="7"/>
      <c r="K521" s="7"/>
      <c r="L521" s="7"/>
      <c r="M521" s="7"/>
      <c r="N521" s="7"/>
      <c r="O521" s="7"/>
      <c r="P521" s="7"/>
      <c r="Q521" s="7"/>
      <c r="R521" s="7"/>
      <c r="S521" s="7"/>
      <c r="T521" s="7"/>
      <c r="U521" s="7"/>
      <c r="V521" s="7"/>
      <c r="W521" s="7"/>
      <c r="X521" s="7"/>
      <c r="Y521" s="7"/>
    </row>
    <row r="522" spans="1:25" x14ac:dyDescent="0.2">
      <c r="A522" s="459"/>
      <c r="B522" s="459"/>
      <c r="C522" s="459"/>
      <c r="D522" s="459"/>
      <c r="E522" s="459"/>
      <c r="F522" s="7"/>
      <c r="G522" s="7"/>
      <c r="H522" s="7"/>
      <c r="I522" s="7"/>
      <c r="J522" s="7"/>
      <c r="K522" s="7"/>
      <c r="L522" s="7"/>
      <c r="M522" s="7"/>
      <c r="N522" s="7"/>
      <c r="O522" s="7"/>
      <c r="P522" s="7"/>
      <c r="Q522" s="7"/>
      <c r="R522" s="7"/>
      <c r="S522" s="7"/>
      <c r="T522" s="7"/>
      <c r="U522" s="7"/>
      <c r="V522" s="7"/>
      <c r="W522" s="7"/>
      <c r="X522" s="7"/>
      <c r="Y522" s="7"/>
    </row>
    <row r="523" spans="1:25" x14ac:dyDescent="0.2">
      <c r="A523" s="459"/>
      <c r="B523" s="459"/>
      <c r="C523" s="459"/>
      <c r="D523" s="459"/>
      <c r="E523" s="459"/>
      <c r="F523" s="7"/>
      <c r="G523" s="7"/>
      <c r="H523" s="7"/>
      <c r="I523" s="7"/>
      <c r="J523" s="7"/>
      <c r="K523" s="7"/>
      <c r="L523" s="7"/>
      <c r="M523" s="7"/>
      <c r="N523" s="7"/>
      <c r="O523" s="7"/>
      <c r="P523" s="7"/>
      <c r="Q523" s="7"/>
      <c r="R523" s="7"/>
      <c r="S523" s="7"/>
      <c r="T523" s="7"/>
      <c r="U523" s="7"/>
      <c r="V523" s="7"/>
      <c r="W523" s="7"/>
      <c r="X523" s="7"/>
      <c r="Y523" s="7"/>
    </row>
    <row r="524" spans="1:25" x14ac:dyDescent="0.2">
      <c r="A524" s="459"/>
      <c r="B524" s="459"/>
      <c r="C524" s="459"/>
      <c r="D524" s="459"/>
      <c r="E524" s="459"/>
      <c r="F524" s="7"/>
      <c r="G524" s="7"/>
      <c r="H524" s="7"/>
      <c r="I524" s="7"/>
      <c r="J524" s="7"/>
      <c r="K524" s="7"/>
      <c r="L524" s="7"/>
      <c r="M524" s="7"/>
      <c r="N524" s="7"/>
      <c r="O524" s="7"/>
      <c r="P524" s="7"/>
      <c r="Q524" s="7"/>
      <c r="R524" s="7"/>
      <c r="S524" s="7"/>
      <c r="T524" s="7"/>
      <c r="U524" s="7"/>
      <c r="V524" s="7"/>
      <c r="W524" s="7"/>
      <c r="X524" s="7"/>
      <c r="Y524" s="7"/>
    </row>
    <row r="525" spans="1:25" x14ac:dyDescent="0.2">
      <c r="A525" s="459"/>
      <c r="B525" s="459"/>
      <c r="C525" s="459"/>
      <c r="D525" s="459"/>
      <c r="E525" s="459"/>
      <c r="F525" s="7"/>
      <c r="G525" s="7"/>
      <c r="H525" s="7"/>
      <c r="I525" s="7"/>
      <c r="J525" s="7"/>
      <c r="K525" s="7"/>
      <c r="L525" s="7"/>
      <c r="M525" s="7"/>
      <c r="N525" s="7"/>
      <c r="O525" s="7"/>
      <c r="P525" s="7"/>
      <c r="Q525" s="7"/>
      <c r="R525" s="7"/>
      <c r="S525" s="7"/>
      <c r="T525" s="7"/>
      <c r="U525" s="7"/>
      <c r="V525" s="7"/>
      <c r="W525" s="7"/>
      <c r="X525" s="7"/>
      <c r="Y525" s="7"/>
    </row>
    <row r="526" spans="1:25" x14ac:dyDescent="0.2">
      <c r="A526" s="7"/>
      <c r="B526" s="7"/>
      <c r="C526" s="7"/>
      <c r="D526" s="7"/>
      <c r="E526" s="7"/>
      <c r="F526" s="7"/>
      <c r="G526" s="7"/>
      <c r="H526" s="7"/>
      <c r="I526" s="7"/>
      <c r="J526" s="7"/>
      <c r="K526" s="7"/>
      <c r="L526" s="7"/>
      <c r="M526" s="7"/>
      <c r="N526" s="7"/>
      <c r="O526" s="7"/>
      <c r="P526" s="7"/>
      <c r="Q526" s="7"/>
      <c r="R526" s="7"/>
      <c r="S526" s="7"/>
      <c r="T526" s="7"/>
      <c r="U526" s="7"/>
      <c r="V526" s="7"/>
      <c r="W526" s="7"/>
      <c r="X526" s="7"/>
      <c r="Y526" s="7"/>
    </row>
    <row r="527" spans="1:25" x14ac:dyDescent="0.2">
      <c r="A527" s="7"/>
      <c r="B527" s="7"/>
      <c r="C527" s="7"/>
      <c r="D527" s="7"/>
      <c r="E527" s="7"/>
      <c r="F527" s="7"/>
      <c r="G527" s="7"/>
      <c r="H527" s="7"/>
      <c r="I527" s="7"/>
      <c r="J527" s="7"/>
      <c r="K527" s="7"/>
      <c r="L527" s="7"/>
      <c r="M527" s="7"/>
      <c r="N527" s="7"/>
      <c r="O527" s="7"/>
      <c r="P527" s="7"/>
      <c r="Q527" s="7"/>
      <c r="R527" s="7"/>
      <c r="S527" s="7"/>
      <c r="T527" s="7"/>
      <c r="U527" s="7"/>
      <c r="V527" s="7"/>
      <c r="W527" s="7"/>
      <c r="X527" s="7"/>
      <c r="Y527" s="7"/>
    </row>
    <row r="528" spans="1:25" x14ac:dyDescent="0.2">
      <c r="A528" s="7"/>
      <c r="B528" s="7"/>
      <c r="C528" s="7"/>
      <c r="D528" s="7"/>
      <c r="E528" s="7"/>
      <c r="F528" s="7"/>
      <c r="G528" s="7"/>
      <c r="H528" s="7"/>
      <c r="I528" s="7"/>
      <c r="J528" s="7"/>
      <c r="K528" s="7"/>
      <c r="L528" s="7"/>
      <c r="M528" s="7"/>
      <c r="N528" s="7"/>
      <c r="O528" s="7"/>
      <c r="P528" s="7"/>
      <c r="Q528" s="7"/>
      <c r="R528" s="7"/>
      <c r="S528" s="7"/>
      <c r="T528" s="7"/>
      <c r="U528" s="7"/>
      <c r="V528" s="7"/>
      <c r="W528" s="7"/>
      <c r="X528" s="7"/>
      <c r="Y528" s="7"/>
    </row>
    <row r="529" spans="1:25" x14ac:dyDescent="0.2">
      <c r="A529" s="7"/>
      <c r="B529" s="7"/>
      <c r="C529" s="7"/>
      <c r="D529" s="7"/>
      <c r="E529" s="7"/>
      <c r="F529" s="7"/>
      <c r="G529" s="7"/>
      <c r="H529" s="7"/>
      <c r="I529" s="7"/>
      <c r="J529" s="7"/>
      <c r="K529" s="7"/>
      <c r="L529" s="7"/>
      <c r="M529" s="7"/>
      <c r="N529" s="7"/>
      <c r="O529" s="7"/>
      <c r="P529" s="7"/>
      <c r="Q529" s="7"/>
      <c r="R529" s="7"/>
      <c r="S529" s="7"/>
      <c r="T529" s="7"/>
      <c r="U529" s="7"/>
      <c r="V529" s="7"/>
      <c r="W529" s="7"/>
      <c r="X529" s="7"/>
      <c r="Y529" s="7"/>
    </row>
    <row r="530" spans="1:25" x14ac:dyDescent="0.2">
      <c r="A530" s="7"/>
      <c r="B530" s="7"/>
      <c r="C530" s="7"/>
      <c r="D530" s="7"/>
      <c r="E530" s="7"/>
      <c r="F530" s="7"/>
      <c r="G530" s="7"/>
      <c r="H530" s="7"/>
      <c r="I530" s="7"/>
      <c r="J530" s="7"/>
      <c r="K530" s="7"/>
      <c r="L530" s="7"/>
      <c r="M530" s="7"/>
      <c r="N530" s="7"/>
      <c r="O530" s="7"/>
      <c r="P530" s="7"/>
      <c r="Q530" s="7"/>
      <c r="R530" s="7"/>
      <c r="S530" s="7"/>
      <c r="T530" s="7"/>
      <c r="U530" s="7"/>
      <c r="V530" s="7"/>
      <c r="W530" s="7"/>
      <c r="X530" s="7"/>
      <c r="Y530" s="7"/>
    </row>
    <row r="531" spans="1:25" x14ac:dyDescent="0.2">
      <c r="A531" s="1137"/>
      <c r="B531" s="1137"/>
      <c r="C531" s="1137"/>
      <c r="D531" s="1137"/>
      <c r="E531" s="459"/>
      <c r="F531" s="7"/>
      <c r="G531" s="7"/>
      <c r="H531" s="7"/>
      <c r="I531" s="7"/>
      <c r="J531" s="7"/>
      <c r="K531" s="7"/>
      <c r="L531" s="7"/>
      <c r="M531" s="7"/>
      <c r="N531" s="7"/>
      <c r="O531" s="7"/>
      <c r="P531" s="7"/>
      <c r="Q531" s="7"/>
      <c r="R531" s="7"/>
      <c r="S531" s="7"/>
      <c r="T531" s="7"/>
      <c r="U531" s="7"/>
      <c r="V531" s="7"/>
      <c r="W531" s="7"/>
      <c r="X531" s="7"/>
      <c r="Y531" s="7"/>
    </row>
    <row r="532" spans="1:25" x14ac:dyDescent="0.2">
      <c r="A532" s="459"/>
      <c r="B532" s="459"/>
      <c r="C532" s="459"/>
      <c r="D532" s="459"/>
      <c r="E532" s="459"/>
      <c r="F532" s="7"/>
      <c r="G532" s="7"/>
      <c r="H532" s="7"/>
      <c r="I532" s="7"/>
      <c r="J532" s="7"/>
      <c r="K532" s="7"/>
      <c r="L532" s="7"/>
      <c r="M532" s="7"/>
      <c r="N532" s="7"/>
      <c r="O532" s="7"/>
      <c r="P532" s="7"/>
      <c r="Q532" s="7"/>
      <c r="R532" s="7"/>
      <c r="S532" s="7"/>
      <c r="T532" s="7"/>
      <c r="U532" s="7"/>
      <c r="V532" s="7"/>
      <c r="W532" s="7"/>
      <c r="X532" s="7"/>
      <c r="Y532" s="7"/>
    </row>
    <row r="533" spans="1:25" x14ac:dyDescent="0.2">
      <c r="A533" s="459"/>
      <c r="B533" s="459"/>
      <c r="C533" s="459"/>
      <c r="D533" s="459"/>
      <c r="E533" s="459"/>
      <c r="F533" s="7"/>
      <c r="G533" s="7"/>
      <c r="H533" s="7"/>
      <c r="I533" s="7"/>
      <c r="J533" s="7"/>
      <c r="K533" s="7"/>
      <c r="L533" s="7"/>
      <c r="M533" s="7"/>
      <c r="N533" s="7"/>
      <c r="O533" s="7"/>
      <c r="P533" s="7"/>
      <c r="Q533" s="7"/>
      <c r="R533" s="7"/>
      <c r="S533" s="7"/>
      <c r="T533" s="7"/>
      <c r="U533" s="7"/>
      <c r="V533" s="7"/>
      <c r="W533" s="7"/>
      <c r="X533" s="7"/>
      <c r="Y533" s="7"/>
    </row>
    <row r="534" spans="1:25" x14ac:dyDescent="0.2">
      <c r="A534" s="459"/>
      <c r="B534" s="459"/>
      <c r="C534" s="459"/>
      <c r="D534" s="459"/>
      <c r="E534" s="459"/>
      <c r="F534" s="7"/>
      <c r="G534" s="7"/>
      <c r="H534" s="7"/>
      <c r="I534" s="7"/>
      <c r="J534" s="7"/>
      <c r="K534" s="7"/>
      <c r="L534" s="7"/>
      <c r="M534" s="7"/>
      <c r="N534" s="7"/>
      <c r="O534" s="7"/>
      <c r="P534" s="7"/>
      <c r="Q534" s="7"/>
      <c r="R534" s="7"/>
      <c r="S534" s="7"/>
      <c r="T534" s="7"/>
      <c r="U534" s="7"/>
      <c r="V534" s="7"/>
      <c r="W534" s="7"/>
      <c r="X534" s="7"/>
      <c r="Y534" s="7"/>
    </row>
    <row r="535" spans="1:25" x14ac:dyDescent="0.2">
      <c r="A535" s="459"/>
      <c r="B535" s="459"/>
      <c r="C535" s="459"/>
      <c r="D535" s="459"/>
      <c r="E535" s="459"/>
      <c r="F535" s="7"/>
      <c r="G535" s="7"/>
      <c r="H535" s="7"/>
      <c r="I535" s="7"/>
      <c r="J535" s="7"/>
      <c r="K535" s="7"/>
      <c r="L535" s="7"/>
      <c r="M535" s="7"/>
      <c r="N535" s="7"/>
      <c r="O535" s="7"/>
      <c r="P535" s="7"/>
      <c r="Q535" s="7"/>
      <c r="R535" s="7"/>
      <c r="S535" s="7"/>
      <c r="T535" s="7"/>
      <c r="U535" s="7"/>
      <c r="V535" s="7"/>
      <c r="W535" s="7"/>
      <c r="X535" s="7"/>
      <c r="Y535" s="7"/>
    </row>
    <row r="536" spans="1:25" x14ac:dyDescent="0.2">
      <c r="A536" s="1141"/>
      <c r="B536" s="1141"/>
      <c r="C536" s="459"/>
      <c r="D536" s="459"/>
      <c r="E536" s="459"/>
      <c r="F536" s="7"/>
      <c r="G536" s="7"/>
      <c r="H536" s="7"/>
      <c r="I536" s="7"/>
      <c r="J536" s="7"/>
      <c r="K536" s="7"/>
      <c r="L536" s="7"/>
      <c r="M536" s="7"/>
      <c r="N536" s="7"/>
      <c r="O536" s="7"/>
      <c r="P536" s="7"/>
      <c r="Q536" s="7"/>
      <c r="R536" s="7"/>
      <c r="S536" s="7"/>
      <c r="T536" s="7"/>
      <c r="U536" s="7"/>
      <c r="V536" s="7"/>
      <c r="W536" s="7"/>
      <c r="X536" s="7"/>
      <c r="Y536" s="7"/>
    </row>
    <row r="537" spans="1:25" x14ac:dyDescent="0.2">
      <c r="A537" s="459"/>
      <c r="B537" s="458"/>
      <c r="C537" s="459"/>
      <c r="D537" s="459"/>
      <c r="E537" s="459"/>
      <c r="F537" s="7"/>
      <c r="G537" s="7"/>
      <c r="H537" s="7"/>
      <c r="I537" s="7"/>
      <c r="J537" s="7"/>
      <c r="K537" s="7"/>
      <c r="L537" s="7"/>
      <c r="M537" s="7"/>
      <c r="N537" s="7"/>
      <c r="O537" s="7"/>
      <c r="P537" s="7"/>
      <c r="Q537" s="7"/>
      <c r="R537" s="7"/>
      <c r="S537" s="7"/>
      <c r="T537" s="7"/>
      <c r="U537" s="7"/>
      <c r="V537" s="7"/>
      <c r="W537" s="7"/>
      <c r="X537" s="7"/>
      <c r="Y537" s="7"/>
    </row>
    <row r="538" spans="1:25" x14ac:dyDescent="0.2">
      <c r="A538" s="459"/>
      <c r="B538" s="461"/>
      <c r="C538" s="438"/>
      <c r="D538" s="438"/>
      <c r="E538" s="459"/>
      <c r="F538" s="7"/>
      <c r="G538" s="7"/>
      <c r="H538" s="7"/>
      <c r="I538" s="7"/>
      <c r="J538" s="7"/>
      <c r="K538" s="7"/>
      <c r="L538" s="7"/>
      <c r="M538" s="7"/>
      <c r="N538" s="7"/>
      <c r="O538" s="7"/>
      <c r="P538" s="7"/>
      <c r="Q538" s="7"/>
      <c r="R538" s="7"/>
      <c r="S538" s="7"/>
      <c r="T538" s="7"/>
      <c r="U538" s="7"/>
      <c r="V538" s="7"/>
      <c r="W538" s="7"/>
      <c r="X538" s="7"/>
      <c r="Y538" s="7"/>
    </row>
    <row r="539" spans="1:25" x14ac:dyDescent="0.2">
      <c r="A539" s="459"/>
      <c r="B539" s="438"/>
      <c r="C539" s="438"/>
      <c r="D539" s="438"/>
      <c r="E539" s="459"/>
      <c r="F539" s="7"/>
      <c r="G539" s="7"/>
      <c r="H539" s="7"/>
      <c r="I539" s="7"/>
      <c r="J539" s="7"/>
      <c r="K539" s="7"/>
      <c r="L539" s="7"/>
      <c r="M539" s="7"/>
      <c r="N539" s="7"/>
      <c r="O539" s="7"/>
      <c r="P539" s="7"/>
      <c r="Q539" s="7"/>
      <c r="R539" s="7"/>
      <c r="S539" s="7"/>
      <c r="T539" s="7"/>
      <c r="U539" s="7"/>
      <c r="V539" s="7"/>
      <c r="W539" s="7"/>
      <c r="X539" s="7"/>
      <c r="Y539" s="7"/>
    </row>
    <row r="540" spans="1:25" x14ac:dyDescent="0.2">
      <c r="A540" s="1132"/>
      <c r="B540" s="1142"/>
      <c r="C540" s="1142"/>
      <c r="D540" s="1142"/>
      <c r="E540" s="459"/>
      <c r="F540" s="7"/>
      <c r="G540" s="7"/>
      <c r="H540" s="7"/>
      <c r="I540" s="7"/>
      <c r="J540" s="7"/>
      <c r="K540" s="7"/>
      <c r="L540" s="7"/>
      <c r="M540" s="7"/>
      <c r="N540" s="7"/>
      <c r="O540" s="7"/>
      <c r="P540" s="7"/>
      <c r="Q540" s="7"/>
      <c r="R540" s="7"/>
      <c r="S540" s="7"/>
      <c r="T540" s="7"/>
      <c r="U540" s="7"/>
      <c r="V540" s="7"/>
      <c r="W540" s="7"/>
      <c r="X540" s="7"/>
      <c r="Y540" s="7"/>
    </row>
    <row r="541" spans="1:25" x14ac:dyDescent="0.2">
      <c r="A541" s="1132"/>
      <c r="B541" s="1132"/>
      <c r="C541" s="1132"/>
      <c r="D541" s="1132"/>
      <c r="E541" s="459"/>
      <c r="F541" s="7"/>
      <c r="G541" s="7"/>
      <c r="H541" s="7"/>
      <c r="I541" s="7"/>
      <c r="J541" s="7"/>
      <c r="K541" s="7"/>
      <c r="L541" s="7"/>
      <c r="M541" s="7"/>
      <c r="N541" s="7"/>
      <c r="O541" s="7"/>
      <c r="P541" s="7"/>
      <c r="Q541" s="7"/>
      <c r="R541" s="7"/>
      <c r="S541" s="7"/>
      <c r="T541" s="7"/>
      <c r="U541" s="7"/>
      <c r="V541" s="7"/>
      <c r="W541" s="7"/>
      <c r="X541" s="7"/>
      <c r="Y541" s="7"/>
    </row>
    <row r="542" spans="1:25" x14ac:dyDescent="0.2">
      <c r="A542" s="18"/>
      <c r="B542" s="437"/>
      <c r="C542" s="460"/>
      <c r="D542" s="460"/>
      <c r="E542" s="459"/>
      <c r="F542" s="7"/>
      <c r="G542" s="7"/>
      <c r="H542" s="7"/>
      <c r="I542" s="7"/>
      <c r="J542" s="7"/>
      <c r="K542" s="7"/>
      <c r="L542" s="7"/>
      <c r="M542" s="7"/>
      <c r="N542" s="7"/>
      <c r="O542" s="7"/>
      <c r="P542" s="7"/>
      <c r="Q542" s="7"/>
      <c r="R542" s="7"/>
      <c r="S542" s="7"/>
      <c r="T542" s="7"/>
      <c r="U542" s="7"/>
      <c r="V542" s="7"/>
      <c r="W542" s="7"/>
      <c r="X542" s="7"/>
      <c r="Y542" s="7"/>
    </row>
    <row r="543" spans="1:25" x14ac:dyDescent="0.2">
      <c r="A543" s="459"/>
      <c r="B543" s="437"/>
      <c r="C543" s="460"/>
      <c r="D543" s="460"/>
      <c r="E543" s="459"/>
      <c r="F543" s="7"/>
      <c r="G543" s="7"/>
      <c r="H543" s="7"/>
      <c r="I543" s="7"/>
      <c r="J543" s="7"/>
      <c r="K543" s="7"/>
      <c r="L543" s="7"/>
      <c r="M543" s="7"/>
      <c r="N543" s="7"/>
      <c r="O543" s="7"/>
      <c r="P543" s="7"/>
      <c r="Q543" s="7"/>
      <c r="R543" s="7"/>
      <c r="S543" s="7"/>
      <c r="T543" s="7"/>
      <c r="U543" s="7"/>
      <c r="V543" s="7"/>
      <c r="W543" s="7"/>
      <c r="X543" s="7"/>
      <c r="Y543" s="7"/>
    </row>
    <row r="544" spans="1:25" x14ac:dyDescent="0.2">
      <c r="A544" s="18"/>
      <c r="B544" s="437"/>
      <c r="C544" s="460"/>
      <c r="D544" s="460"/>
      <c r="E544" s="459"/>
      <c r="F544" s="7"/>
      <c r="G544" s="7"/>
      <c r="H544" s="7"/>
      <c r="I544" s="7"/>
      <c r="J544" s="7"/>
      <c r="K544" s="7"/>
      <c r="L544" s="7"/>
      <c r="M544" s="7"/>
      <c r="N544" s="7"/>
      <c r="O544" s="7"/>
      <c r="P544" s="7"/>
      <c r="Q544" s="7"/>
      <c r="R544" s="7"/>
      <c r="S544" s="7"/>
      <c r="T544" s="7"/>
      <c r="U544" s="7"/>
      <c r="V544" s="7"/>
      <c r="W544" s="7"/>
      <c r="X544" s="7"/>
      <c r="Y544" s="7"/>
    </row>
    <row r="545" spans="1:25" x14ac:dyDescent="0.2">
      <c r="A545" s="18"/>
      <c r="B545" s="437"/>
      <c r="C545" s="460"/>
      <c r="D545" s="460"/>
      <c r="E545" s="459"/>
      <c r="F545" s="7"/>
      <c r="G545" s="7"/>
      <c r="H545" s="7"/>
      <c r="I545" s="7"/>
      <c r="J545" s="7"/>
      <c r="K545" s="7"/>
      <c r="L545" s="7"/>
      <c r="M545" s="7"/>
      <c r="N545" s="7"/>
      <c r="O545" s="7"/>
      <c r="P545" s="7"/>
      <c r="Q545" s="7"/>
      <c r="R545" s="7"/>
      <c r="S545" s="7"/>
      <c r="T545" s="7"/>
      <c r="U545" s="7"/>
      <c r="V545" s="7"/>
      <c r="W545" s="7"/>
      <c r="X545" s="7"/>
      <c r="Y545" s="7"/>
    </row>
    <row r="546" spans="1:25" x14ac:dyDescent="0.2">
      <c r="A546" s="459"/>
      <c r="B546" s="437"/>
      <c r="C546" s="460"/>
      <c r="D546" s="460"/>
      <c r="E546" s="459"/>
      <c r="F546" s="7"/>
      <c r="G546" s="7"/>
      <c r="H546" s="7"/>
      <c r="I546" s="7"/>
      <c r="J546" s="7"/>
      <c r="K546" s="7"/>
      <c r="L546" s="7"/>
      <c r="M546" s="7"/>
      <c r="N546" s="7"/>
      <c r="O546" s="7"/>
      <c r="P546" s="7"/>
      <c r="Q546" s="7"/>
      <c r="R546" s="7"/>
      <c r="S546" s="7"/>
      <c r="T546" s="7"/>
      <c r="U546" s="7"/>
      <c r="V546" s="7"/>
      <c r="W546" s="7"/>
      <c r="X546" s="7"/>
      <c r="Y546" s="7"/>
    </row>
    <row r="547" spans="1:25" x14ac:dyDescent="0.2">
      <c r="A547" s="459"/>
      <c r="B547" s="437"/>
      <c r="C547" s="460"/>
      <c r="D547" s="460"/>
      <c r="E547" s="459"/>
      <c r="F547" s="7"/>
      <c r="G547" s="7"/>
      <c r="H547" s="7"/>
      <c r="I547" s="7"/>
      <c r="J547" s="7"/>
      <c r="K547" s="7"/>
      <c r="L547" s="7"/>
      <c r="M547" s="7"/>
      <c r="N547" s="7"/>
      <c r="O547" s="7"/>
      <c r="P547" s="7"/>
      <c r="Q547" s="7"/>
      <c r="R547" s="7"/>
      <c r="S547" s="7"/>
      <c r="T547" s="7"/>
      <c r="U547" s="7"/>
      <c r="V547" s="7"/>
      <c r="W547" s="7"/>
      <c r="X547" s="7"/>
      <c r="Y547" s="7"/>
    </row>
    <row r="548" spans="1:25" x14ac:dyDescent="0.2">
      <c r="A548" s="459"/>
      <c r="B548" s="456"/>
      <c r="C548" s="456"/>
      <c r="D548" s="460"/>
      <c r="E548" s="459"/>
      <c r="F548" s="7"/>
      <c r="G548" s="7"/>
      <c r="H548" s="7"/>
      <c r="I548" s="7"/>
      <c r="J548" s="7"/>
      <c r="K548" s="7"/>
      <c r="L548" s="7"/>
      <c r="M548" s="7"/>
      <c r="N548" s="7"/>
      <c r="O548" s="7"/>
      <c r="P548" s="7"/>
      <c r="Q548" s="7"/>
      <c r="R548" s="7"/>
      <c r="S548" s="7"/>
      <c r="T548" s="7"/>
      <c r="U548" s="7"/>
      <c r="V548" s="7"/>
      <c r="W548" s="7"/>
      <c r="X548" s="7"/>
      <c r="Y548" s="7"/>
    </row>
    <row r="549" spans="1:25" x14ac:dyDescent="0.2">
      <c r="A549" s="1132"/>
      <c r="B549" s="1132"/>
      <c r="C549" s="1132"/>
      <c r="D549" s="20"/>
      <c r="E549" s="459"/>
      <c r="F549" s="7"/>
      <c r="G549" s="7"/>
      <c r="H549" s="7"/>
      <c r="I549" s="7"/>
      <c r="J549" s="7"/>
      <c r="K549" s="7"/>
      <c r="L549" s="7"/>
      <c r="M549" s="7"/>
      <c r="N549" s="7"/>
      <c r="O549" s="7"/>
      <c r="P549" s="7"/>
      <c r="Q549" s="7"/>
      <c r="R549" s="7"/>
      <c r="S549" s="7"/>
      <c r="T549" s="7"/>
      <c r="U549" s="7"/>
      <c r="V549" s="7"/>
      <c r="W549" s="7"/>
      <c r="X549" s="7"/>
      <c r="Y549" s="7"/>
    </row>
    <row r="550" spans="1:25" x14ac:dyDescent="0.2">
      <c r="A550" s="1133"/>
      <c r="B550" s="1133"/>
      <c r="C550" s="1133"/>
      <c r="D550" s="1133"/>
      <c r="E550" s="459"/>
      <c r="F550" s="7"/>
      <c r="G550" s="7"/>
      <c r="H550" s="7"/>
      <c r="I550" s="7"/>
      <c r="J550" s="7"/>
      <c r="K550" s="7"/>
      <c r="L550" s="7"/>
      <c r="M550" s="7"/>
      <c r="N550" s="7"/>
      <c r="O550" s="7"/>
      <c r="P550" s="7"/>
      <c r="Q550" s="7"/>
      <c r="R550" s="7"/>
      <c r="S550" s="7"/>
      <c r="T550" s="7"/>
      <c r="U550" s="7"/>
      <c r="V550" s="7"/>
      <c r="W550" s="7"/>
      <c r="X550" s="7"/>
      <c r="Y550" s="7"/>
    </row>
    <row r="551" spans="1:25" x14ac:dyDescent="0.2">
      <c r="A551" s="456"/>
      <c r="B551" s="457"/>
      <c r="C551" s="457"/>
      <c r="D551" s="20"/>
      <c r="E551" s="459"/>
      <c r="F551" s="7"/>
      <c r="G551" s="7"/>
      <c r="H551" s="7"/>
      <c r="I551" s="7"/>
      <c r="J551" s="7"/>
      <c r="K551" s="7"/>
      <c r="L551" s="7"/>
      <c r="M551" s="7"/>
      <c r="N551" s="7"/>
      <c r="O551" s="7"/>
      <c r="P551" s="7"/>
      <c r="Q551" s="7"/>
      <c r="R551" s="7"/>
      <c r="S551" s="7"/>
      <c r="T551" s="7"/>
      <c r="U551" s="7"/>
      <c r="V551" s="7"/>
      <c r="W551" s="7"/>
      <c r="X551" s="7"/>
      <c r="Y551" s="7"/>
    </row>
    <row r="552" spans="1:25" x14ac:dyDescent="0.2">
      <c r="A552" s="459"/>
      <c r="B552" s="459"/>
      <c r="C552" s="459"/>
      <c r="D552" s="459"/>
      <c r="E552" s="459"/>
      <c r="F552" s="7"/>
      <c r="G552" s="7"/>
      <c r="H552" s="7"/>
      <c r="I552" s="7"/>
      <c r="J552" s="7"/>
      <c r="K552" s="7"/>
      <c r="L552" s="7"/>
      <c r="M552" s="7"/>
      <c r="N552" s="7"/>
      <c r="O552" s="7"/>
      <c r="P552" s="7"/>
      <c r="Q552" s="7"/>
      <c r="R552" s="7"/>
      <c r="S552" s="7"/>
      <c r="T552" s="7"/>
      <c r="U552" s="7"/>
      <c r="V552" s="7"/>
      <c r="W552" s="7"/>
      <c r="X552" s="7"/>
      <c r="Y552" s="7"/>
    </row>
    <row r="553" spans="1:25" x14ac:dyDescent="0.2">
      <c r="A553" s="459"/>
      <c r="B553" s="459"/>
      <c r="C553" s="459"/>
      <c r="D553" s="459"/>
      <c r="E553" s="459"/>
      <c r="F553" s="7"/>
      <c r="G553" s="7"/>
      <c r="H553" s="7"/>
      <c r="I553" s="7"/>
      <c r="J553" s="7"/>
      <c r="K553" s="7"/>
      <c r="L553" s="7"/>
      <c r="M553" s="7"/>
      <c r="N553" s="7"/>
      <c r="O553" s="7"/>
      <c r="P553" s="7"/>
      <c r="Q553" s="7"/>
      <c r="R553" s="7"/>
      <c r="S553" s="7"/>
      <c r="T553" s="7"/>
      <c r="U553" s="7"/>
      <c r="V553" s="7"/>
      <c r="W553" s="7"/>
      <c r="X553" s="7"/>
      <c r="Y553" s="7"/>
    </row>
    <row r="554" spans="1:25" x14ac:dyDescent="0.2">
      <c r="A554" s="456"/>
      <c r="B554" s="458"/>
      <c r="C554" s="458"/>
      <c r="D554" s="458"/>
      <c r="E554" s="459"/>
      <c r="F554" s="7"/>
      <c r="G554" s="7"/>
      <c r="H554" s="7"/>
      <c r="I554" s="7"/>
      <c r="J554" s="7"/>
      <c r="K554" s="7"/>
      <c r="L554" s="7"/>
      <c r="M554" s="7"/>
      <c r="N554" s="7"/>
      <c r="O554" s="7"/>
      <c r="P554" s="7"/>
      <c r="Q554" s="7"/>
      <c r="R554" s="7"/>
      <c r="S554" s="7"/>
      <c r="T554" s="7"/>
      <c r="U554" s="7"/>
      <c r="V554" s="7"/>
      <c r="W554" s="7"/>
      <c r="X554" s="7"/>
      <c r="Y554" s="7"/>
    </row>
    <row r="555" spans="1:25" x14ac:dyDescent="0.2">
      <c r="A555" s="1134"/>
      <c r="B555" s="1135"/>
      <c r="C555" s="1136"/>
      <c r="D555" s="1136"/>
      <c r="E555" s="22"/>
      <c r="F555" s="7"/>
      <c r="G555" s="7"/>
      <c r="H555" s="7"/>
      <c r="I555" s="7"/>
      <c r="J555" s="7"/>
      <c r="K555" s="7"/>
      <c r="L555" s="7"/>
      <c r="M555" s="7"/>
      <c r="N555" s="7"/>
      <c r="O555" s="7"/>
      <c r="P555" s="7"/>
      <c r="Q555" s="7"/>
      <c r="R555" s="7"/>
      <c r="S555" s="7"/>
      <c r="T555" s="7"/>
      <c r="U555" s="7"/>
      <c r="V555" s="7"/>
      <c r="W555" s="7"/>
      <c r="X555" s="7"/>
      <c r="Y555" s="7"/>
    </row>
    <row r="556" spans="1:25" x14ac:dyDescent="0.2">
      <c r="A556" s="1134"/>
      <c r="B556" s="1134"/>
      <c r="C556" s="1134"/>
      <c r="D556" s="1134"/>
      <c r="E556" s="22"/>
      <c r="F556" s="7"/>
      <c r="G556" s="7"/>
      <c r="H556" s="7"/>
      <c r="I556" s="7"/>
      <c r="J556" s="7"/>
      <c r="K556" s="7"/>
      <c r="L556" s="7"/>
      <c r="M556" s="7"/>
      <c r="N556" s="7"/>
      <c r="O556" s="7"/>
      <c r="P556" s="7"/>
      <c r="Q556" s="7"/>
      <c r="R556" s="7"/>
      <c r="S556" s="7"/>
      <c r="T556" s="7"/>
      <c r="U556" s="7"/>
      <c r="V556" s="7"/>
      <c r="W556" s="7"/>
      <c r="X556" s="7"/>
      <c r="Y556" s="7"/>
    </row>
    <row r="557" spans="1:25" x14ac:dyDescent="0.2">
      <c r="A557" s="1132"/>
      <c r="B557" s="1132"/>
      <c r="C557" s="1132"/>
      <c r="D557" s="20"/>
      <c r="E557" s="459"/>
      <c r="F557" s="7"/>
      <c r="G557" s="7"/>
      <c r="H557" s="7"/>
      <c r="I557" s="7"/>
      <c r="J557" s="7"/>
      <c r="K557" s="7"/>
      <c r="L557" s="7"/>
      <c r="M557" s="7"/>
      <c r="N557" s="7"/>
      <c r="O557" s="7"/>
      <c r="P557" s="7"/>
      <c r="Q557" s="7"/>
      <c r="R557" s="7"/>
      <c r="S557" s="7"/>
      <c r="T557" s="7"/>
      <c r="U557" s="7"/>
      <c r="V557" s="7"/>
      <c r="W557" s="7"/>
      <c r="X557" s="7"/>
      <c r="Y557" s="7"/>
    </row>
    <row r="558" spans="1:25" x14ac:dyDescent="0.2">
      <c r="A558" s="1133"/>
      <c r="B558" s="1133"/>
      <c r="C558" s="1133"/>
      <c r="D558" s="1133"/>
      <c r="E558" s="459"/>
      <c r="F558" s="7"/>
      <c r="G558" s="7"/>
      <c r="H558" s="7"/>
      <c r="I558" s="7"/>
      <c r="J558" s="7"/>
      <c r="K558" s="7"/>
      <c r="L558" s="7"/>
      <c r="M558" s="7"/>
      <c r="N558" s="7"/>
      <c r="O558" s="7"/>
      <c r="P558" s="7"/>
      <c r="Q558" s="7"/>
      <c r="R558" s="7"/>
      <c r="S558" s="7"/>
      <c r="T558" s="7"/>
      <c r="U558" s="7"/>
      <c r="V558" s="7"/>
      <c r="W558" s="7"/>
      <c r="X558" s="7"/>
      <c r="Y558" s="7"/>
    </row>
    <row r="559" spans="1:25" x14ac:dyDescent="0.2">
      <c r="A559" s="1132"/>
      <c r="B559" s="1132"/>
      <c r="C559" s="1132"/>
      <c r="D559" s="20"/>
      <c r="E559" s="459"/>
      <c r="F559" s="7"/>
      <c r="G559" s="7"/>
      <c r="H559" s="7"/>
      <c r="I559" s="7"/>
      <c r="J559" s="7"/>
      <c r="K559" s="7"/>
      <c r="L559" s="7"/>
      <c r="M559" s="7"/>
      <c r="N559" s="7"/>
      <c r="O559" s="7"/>
      <c r="P559" s="7"/>
      <c r="Q559" s="7"/>
      <c r="R559" s="7"/>
      <c r="S559" s="7"/>
      <c r="T559" s="7"/>
      <c r="U559" s="7"/>
      <c r="V559" s="7"/>
      <c r="W559" s="7"/>
      <c r="X559" s="7"/>
      <c r="Y559" s="7"/>
    </row>
    <row r="560" spans="1:25" x14ac:dyDescent="0.2">
      <c r="A560" s="459"/>
      <c r="B560" s="459"/>
      <c r="C560" s="459"/>
      <c r="D560" s="459"/>
      <c r="E560" s="459"/>
      <c r="F560" s="7"/>
      <c r="G560" s="7"/>
      <c r="H560" s="7"/>
      <c r="I560" s="7"/>
      <c r="J560" s="7"/>
      <c r="K560" s="7"/>
      <c r="L560" s="7"/>
      <c r="M560" s="7"/>
      <c r="N560" s="7"/>
      <c r="O560" s="7"/>
      <c r="P560" s="7"/>
      <c r="Q560" s="7"/>
      <c r="R560" s="7"/>
      <c r="S560" s="7"/>
      <c r="T560" s="7"/>
      <c r="U560" s="7"/>
      <c r="V560" s="7"/>
      <c r="W560" s="7"/>
      <c r="X560" s="7"/>
      <c r="Y560" s="7"/>
    </row>
    <row r="561" spans="1:25" x14ac:dyDescent="0.2">
      <c r="A561" s="459"/>
      <c r="B561" s="459"/>
      <c r="C561" s="459"/>
      <c r="D561" s="459"/>
      <c r="E561" s="459"/>
      <c r="F561" s="7"/>
      <c r="G561" s="7"/>
      <c r="H561" s="7"/>
      <c r="I561" s="7"/>
      <c r="J561" s="7"/>
      <c r="K561" s="7"/>
      <c r="L561" s="7"/>
      <c r="M561" s="7"/>
      <c r="N561" s="7"/>
      <c r="O561" s="7"/>
      <c r="P561" s="7"/>
      <c r="Q561" s="7"/>
      <c r="R561" s="7"/>
      <c r="S561" s="7"/>
      <c r="T561" s="7"/>
      <c r="U561" s="7"/>
      <c r="V561" s="7"/>
      <c r="W561" s="7"/>
      <c r="X561" s="7"/>
      <c r="Y561" s="7"/>
    </row>
    <row r="562" spans="1:25" x14ac:dyDescent="0.2">
      <c r="A562" s="1132"/>
      <c r="B562" s="1132"/>
      <c r="C562" s="1137"/>
      <c r="D562" s="1137"/>
      <c r="E562" s="459"/>
      <c r="F562" s="7"/>
      <c r="G562" s="7"/>
      <c r="H562" s="7"/>
      <c r="I562" s="7"/>
      <c r="J562" s="7"/>
      <c r="K562" s="7"/>
      <c r="L562" s="7"/>
      <c r="M562" s="7"/>
      <c r="N562" s="7"/>
      <c r="O562" s="7"/>
      <c r="P562" s="7"/>
      <c r="Q562" s="7"/>
      <c r="R562" s="7"/>
      <c r="S562" s="7"/>
      <c r="T562" s="7"/>
      <c r="U562" s="7"/>
      <c r="V562" s="7"/>
      <c r="W562" s="7"/>
      <c r="X562" s="7"/>
      <c r="Y562" s="7"/>
    </row>
    <row r="563" spans="1:25" x14ac:dyDescent="0.2">
      <c r="A563" s="459"/>
      <c r="B563" s="459"/>
      <c r="C563" s="459"/>
      <c r="D563" s="459"/>
      <c r="E563" s="459"/>
      <c r="F563" s="7"/>
      <c r="G563" s="7"/>
      <c r="H563" s="7"/>
      <c r="I563" s="7"/>
      <c r="J563" s="7"/>
      <c r="K563" s="7"/>
      <c r="L563" s="7"/>
      <c r="M563" s="7"/>
      <c r="N563" s="7"/>
      <c r="O563" s="7"/>
      <c r="P563" s="7"/>
      <c r="Q563" s="7"/>
      <c r="R563" s="7"/>
      <c r="S563" s="7"/>
      <c r="T563" s="7"/>
      <c r="U563" s="7"/>
      <c r="V563" s="7"/>
      <c r="W563" s="7"/>
      <c r="X563" s="7"/>
      <c r="Y563" s="7"/>
    </row>
    <row r="564" spans="1:25" x14ac:dyDescent="0.2">
      <c r="A564" s="1138"/>
      <c r="B564" s="1138"/>
      <c r="C564" s="1139"/>
      <c r="D564" s="1139"/>
      <c r="E564" s="459"/>
      <c r="F564" s="7"/>
      <c r="G564" s="7"/>
      <c r="H564" s="7"/>
      <c r="I564" s="7"/>
      <c r="J564" s="7"/>
      <c r="K564" s="7"/>
      <c r="L564" s="7"/>
      <c r="M564" s="7"/>
      <c r="N564" s="7"/>
      <c r="O564" s="7"/>
      <c r="P564" s="7"/>
      <c r="Q564" s="7"/>
      <c r="R564" s="7"/>
      <c r="S564" s="7"/>
      <c r="T564" s="7"/>
      <c r="U564" s="7"/>
      <c r="V564" s="7"/>
      <c r="W564" s="7"/>
      <c r="X564" s="7"/>
      <c r="Y564" s="7"/>
    </row>
    <row r="565" spans="1:25" x14ac:dyDescent="0.2">
      <c r="A565" s="1138"/>
      <c r="B565" s="1138"/>
      <c r="C565" s="1139"/>
      <c r="D565" s="1139"/>
      <c r="E565" s="459"/>
      <c r="F565" s="7"/>
      <c r="G565" s="7"/>
      <c r="H565" s="7"/>
      <c r="I565" s="7"/>
      <c r="J565" s="7"/>
      <c r="K565" s="7"/>
      <c r="L565" s="7"/>
      <c r="M565" s="7"/>
      <c r="N565" s="7"/>
      <c r="O565" s="7"/>
      <c r="P565" s="7"/>
      <c r="Q565" s="7"/>
      <c r="R565" s="7"/>
      <c r="S565" s="7"/>
      <c r="T565" s="7"/>
      <c r="U565" s="7"/>
      <c r="V565" s="7"/>
      <c r="W565" s="7"/>
      <c r="X565" s="7"/>
      <c r="Y565" s="7"/>
    </row>
    <row r="566" spans="1:25" ht="14.25" x14ac:dyDescent="0.2">
      <c r="A566" s="459"/>
      <c r="B566" s="23"/>
      <c r="C566" s="1139"/>
      <c r="D566" s="1139"/>
      <c r="E566" s="459"/>
      <c r="F566" s="7"/>
      <c r="G566" s="7"/>
      <c r="H566" s="7"/>
      <c r="I566" s="7"/>
      <c r="J566" s="7"/>
      <c r="K566" s="7"/>
      <c r="L566" s="7"/>
      <c r="M566" s="7"/>
      <c r="N566" s="7"/>
      <c r="O566" s="7"/>
      <c r="P566" s="7"/>
      <c r="Q566" s="7"/>
      <c r="R566" s="7"/>
      <c r="S566" s="7"/>
      <c r="T566" s="7"/>
      <c r="U566" s="7"/>
      <c r="V566" s="7"/>
      <c r="W566" s="7"/>
      <c r="X566" s="7"/>
      <c r="Y566" s="7"/>
    </row>
    <row r="567" spans="1:25" x14ac:dyDescent="0.2">
      <c r="A567" s="459"/>
      <c r="B567" s="24"/>
      <c r="C567" s="1139"/>
      <c r="D567" s="1139"/>
      <c r="E567" s="459"/>
      <c r="F567" s="7"/>
      <c r="G567" s="7"/>
      <c r="H567" s="7"/>
      <c r="I567" s="7"/>
      <c r="J567" s="7"/>
      <c r="K567" s="7"/>
      <c r="L567" s="7"/>
      <c r="M567" s="7"/>
      <c r="N567" s="7"/>
      <c r="O567" s="7"/>
      <c r="P567" s="7"/>
      <c r="Q567" s="7"/>
      <c r="R567" s="7"/>
      <c r="S567" s="7"/>
      <c r="T567" s="7"/>
      <c r="U567" s="7"/>
      <c r="V567" s="7"/>
      <c r="W567" s="7"/>
      <c r="X567" s="7"/>
      <c r="Y567" s="7"/>
    </row>
    <row r="568" spans="1:25" x14ac:dyDescent="0.2">
      <c r="A568" s="1138"/>
      <c r="B568" s="1138"/>
      <c r="C568" s="1139"/>
      <c r="D568" s="1139"/>
      <c r="E568" s="459"/>
      <c r="F568" s="7"/>
      <c r="G568" s="7"/>
      <c r="H568" s="7"/>
      <c r="I568" s="7"/>
      <c r="J568" s="7"/>
      <c r="K568" s="7"/>
      <c r="L568" s="7"/>
      <c r="M568" s="7"/>
      <c r="N568" s="7"/>
      <c r="O568" s="7"/>
      <c r="P568" s="7"/>
      <c r="Q568" s="7"/>
      <c r="R568" s="7"/>
      <c r="S568" s="7"/>
      <c r="T568" s="7"/>
      <c r="U568" s="7"/>
      <c r="V568" s="7"/>
      <c r="W568" s="7"/>
      <c r="X568" s="7"/>
      <c r="Y568" s="7"/>
    </row>
    <row r="569" spans="1:25" x14ac:dyDescent="0.2">
      <c r="A569" s="1138"/>
      <c r="B569" s="1138"/>
      <c r="C569" s="1139"/>
      <c r="D569" s="1139"/>
      <c r="E569" s="459"/>
      <c r="F569" s="7"/>
      <c r="G569" s="7"/>
      <c r="H569" s="7"/>
      <c r="I569" s="7"/>
      <c r="J569" s="7"/>
      <c r="K569" s="7"/>
      <c r="L569" s="7"/>
      <c r="M569" s="7"/>
      <c r="N569" s="7"/>
      <c r="O569" s="7"/>
      <c r="P569" s="7"/>
      <c r="Q569" s="7"/>
      <c r="R569" s="7"/>
      <c r="S569" s="7"/>
      <c r="T569" s="7"/>
      <c r="U569" s="7"/>
      <c r="V569" s="7"/>
      <c r="W569" s="7"/>
      <c r="X569" s="7"/>
      <c r="Y569" s="7"/>
    </row>
    <row r="570" spans="1:25" x14ac:dyDescent="0.2">
      <c r="A570" s="1138"/>
      <c r="B570" s="1138"/>
      <c r="C570" s="1139"/>
      <c r="D570" s="1139"/>
      <c r="E570" s="459"/>
      <c r="F570" s="7"/>
      <c r="G570" s="7"/>
      <c r="H570" s="7"/>
      <c r="I570" s="7"/>
      <c r="J570" s="7"/>
      <c r="K570" s="7"/>
      <c r="L570" s="7"/>
      <c r="M570" s="7"/>
      <c r="N570" s="7"/>
      <c r="O570" s="7"/>
      <c r="P570" s="7"/>
      <c r="Q570" s="7"/>
      <c r="R570" s="7"/>
      <c r="S570" s="7"/>
      <c r="T570" s="7"/>
      <c r="U570" s="7"/>
      <c r="V570" s="7"/>
      <c r="W570" s="7"/>
      <c r="X570" s="7"/>
      <c r="Y570" s="7"/>
    </row>
    <row r="571" spans="1:25" x14ac:dyDescent="0.2">
      <c r="A571" s="1138"/>
      <c r="B571" s="1138"/>
      <c r="C571" s="1139"/>
      <c r="D571" s="1139"/>
      <c r="E571" s="459"/>
      <c r="F571" s="7"/>
      <c r="G571" s="7"/>
      <c r="H571" s="7"/>
      <c r="I571" s="7"/>
      <c r="J571" s="7"/>
      <c r="K571" s="7"/>
      <c r="L571" s="7"/>
      <c r="M571" s="7"/>
      <c r="N571" s="7"/>
      <c r="O571" s="7"/>
      <c r="P571" s="7"/>
      <c r="Q571" s="7"/>
      <c r="R571" s="7"/>
      <c r="S571" s="7"/>
      <c r="T571" s="7"/>
      <c r="U571" s="7"/>
      <c r="V571" s="7"/>
      <c r="W571" s="7"/>
      <c r="X571" s="7"/>
      <c r="Y571" s="7"/>
    </row>
    <row r="572" spans="1:25" x14ac:dyDescent="0.2">
      <c r="A572" s="1138"/>
      <c r="B572" s="1138"/>
      <c r="C572" s="1139"/>
      <c r="D572" s="1139"/>
      <c r="E572" s="459"/>
      <c r="F572" s="7"/>
      <c r="G572" s="7"/>
      <c r="H572" s="7"/>
      <c r="I572" s="7"/>
      <c r="J572" s="7"/>
      <c r="K572" s="7"/>
      <c r="L572" s="7"/>
      <c r="M572" s="7"/>
      <c r="N572" s="7"/>
      <c r="O572" s="7"/>
      <c r="P572" s="7"/>
      <c r="Q572" s="7"/>
      <c r="R572" s="7"/>
      <c r="S572" s="7"/>
      <c r="T572" s="7"/>
      <c r="U572" s="7"/>
      <c r="V572" s="7"/>
      <c r="W572" s="7"/>
      <c r="X572" s="7"/>
      <c r="Y572" s="7"/>
    </row>
    <row r="573" spans="1:25" x14ac:dyDescent="0.2">
      <c r="A573" s="1138"/>
      <c r="B573" s="1138"/>
      <c r="C573" s="1138"/>
      <c r="D573" s="1138"/>
      <c r="E573" s="459"/>
      <c r="F573" s="7"/>
      <c r="G573" s="7"/>
      <c r="H573" s="7"/>
      <c r="I573" s="7"/>
      <c r="J573" s="7"/>
      <c r="K573" s="7"/>
      <c r="L573" s="7"/>
      <c r="M573" s="7"/>
      <c r="N573" s="7"/>
      <c r="O573" s="7"/>
      <c r="P573" s="7"/>
      <c r="Q573" s="7"/>
      <c r="R573" s="7"/>
      <c r="S573" s="7"/>
      <c r="T573" s="7"/>
      <c r="U573" s="7"/>
      <c r="V573" s="7"/>
      <c r="W573" s="7"/>
      <c r="X573" s="7"/>
      <c r="Y573" s="7"/>
    </row>
    <row r="574" spans="1:25" x14ac:dyDescent="0.2">
      <c r="A574" s="1138"/>
      <c r="B574" s="1138"/>
      <c r="C574" s="1138"/>
      <c r="D574" s="1138"/>
      <c r="E574" s="459"/>
      <c r="F574" s="7"/>
      <c r="G574" s="7"/>
      <c r="H574" s="7"/>
      <c r="I574" s="7"/>
      <c r="J574" s="7"/>
      <c r="K574" s="7"/>
      <c r="L574" s="7"/>
      <c r="M574" s="7"/>
      <c r="N574" s="7"/>
      <c r="O574" s="7"/>
      <c r="P574" s="7"/>
      <c r="Q574" s="7"/>
      <c r="R574" s="7"/>
      <c r="S574" s="7"/>
      <c r="T574" s="7"/>
      <c r="U574" s="7"/>
      <c r="V574" s="7"/>
      <c r="W574" s="7"/>
      <c r="X574" s="7"/>
      <c r="Y574" s="7"/>
    </row>
    <row r="575" spans="1:25" x14ac:dyDescent="0.2">
      <c r="A575" s="1138"/>
      <c r="B575" s="1138"/>
      <c r="C575" s="1138"/>
      <c r="D575" s="1138"/>
      <c r="E575" s="459"/>
      <c r="F575" s="7"/>
      <c r="G575" s="7"/>
      <c r="H575" s="7"/>
      <c r="I575" s="7"/>
      <c r="J575" s="7"/>
      <c r="K575" s="7"/>
      <c r="L575" s="7"/>
      <c r="M575" s="7"/>
      <c r="N575" s="7"/>
      <c r="O575" s="7"/>
      <c r="P575" s="7"/>
      <c r="Q575" s="7"/>
      <c r="R575" s="7"/>
      <c r="S575" s="7"/>
      <c r="T575" s="7"/>
      <c r="U575" s="7"/>
      <c r="V575" s="7"/>
      <c r="W575" s="7"/>
      <c r="X575" s="7"/>
      <c r="Y575" s="7"/>
    </row>
    <row r="576" spans="1:25" x14ac:dyDescent="0.2">
      <c r="A576" s="1138"/>
      <c r="B576" s="1138"/>
      <c r="C576" s="1138"/>
      <c r="D576" s="1138"/>
      <c r="E576" s="459"/>
      <c r="F576" s="7"/>
      <c r="G576" s="7"/>
      <c r="H576" s="7"/>
      <c r="I576" s="7"/>
      <c r="J576" s="7"/>
      <c r="K576" s="7"/>
      <c r="L576" s="7"/>
      <c r="M576" s="7"/>
      <c r="N576" s="7"/>
      <c r="O576" s="7"/>
      <c r="P576" s="7"/>
      <c r="Q576" s="7"/>
      <c r="R576" s="7"/>
      <c r="S576" s="7"/>
      <c r="T576" s="7"/>
      <c r="U576" s="7"/>
      <c r="V576" s="7"/>
      <c r="W576" s="7"/>
      <c r="X576" s="7"/>
      <c r="Y576" s="7"/>
    </row>
    <row r="577" spans="1:25" x14ac:dyDescent="0.2">
      <c r="A577" s="1138"/>
      <c r="B577" s="1138"/>
      <c r="C577" s="1138"/>
      <c r="D577" s="1138"/>
      <c r="E577" s="459"/>
      <c r="F577" s="7"/>
      <c r="G577" s="7"/>
      <c r="H577" s="7"/>
      <c r="I577" s="7"/>
      <c r="J577" s="7"/>
      <c r="K577" s="7"/>
      <c r="L577" s="7"/>
      <c r="M577" s="7"/>
      <c r="N577" s="7"/>
      <c r="O577" s="7"/>
      <c r="P577" s="7"/>
      <c r="Q577" s="7"/>
      <c r="R577" s="7"/>
      <c r="S577" s="7"/>
      <c r="T577" s="7"/>
      <c r="U577" s="7"/>
      <c r="V577" s="7"/>
      <c r="W577" s="7"/>
      <c r="X577" s="7"/>
      <c r="Y577" s="7"/>
    </row>
    <row r="578" spans="1:25" x14ac:dyDescent="0.2">
      <c r="A578" s="456"/>
      <c r="B578" s="456"/>
      <c r="C578" s="677"/>
      <c r="D578" s="677"/>
      <c r="E578" s="459"/>
      <c r="F578" s="7"/>
      <c r="G578" s="7"/>
      <c r="H578" s="7"/>
      <c r="I578" s="7"/>
      <c r="J578" s="7"/>
      <c r="K578" s="7"/>
      <c r="L578" s="7"/>
      <c r="M578" s="7"/>
      <c r="N578" s="7"/>
      <c r="O578" s="7"/>
      <c r="P578" s="7"/>
      <c r="Q578" s="7"/>
      <c r="R578" s="7"/>
      <c r="S578" s="7"/>
      <c r="T578" s="7"/>
      <c r="U578" s="7"/>
      <c r="V578" s="7"/>
      <c r="W578" s="7"/>
      <c r="X578" s="7"/>
      <c r="Y578" s="7"/>
    </row>
    <row r="579" spans="1:25" x14ac:dyDescent="0.2">
      <c r="A579" s="1132"/>
      <c r="B579" s="1132"/>
      <c r="C579" s="1139"/>
      <c r="D579" s="1139"/>
      <c r="E579" s="459"/>
      <c r="F579" s="7"/>
      <c r="G579" s="7"/>
      <c r="H579" s="7"/>
      <c r="I579" s="7"/>
      <c r="J579" s="7"/>
      <c r="K579" s="7"/>
      <c r="L579" s="7"/>
      <c r="M579" s="7"/>
      <c r="N579" s="7"/>
      <c r="O579" s="7"/>
      <c r="P579" s="7"/>
      <c r="Q579" s="7"/>
      <c r="R579" s="7"/>
      <c r="S579" s="7"/>
      <c r="T579" s="7"/>
      <c r="U579" s="7"/>
      <c r="V579" s="7"/>
      <c r="W579" s="7"/>
      <c r="X579" s="7"/>
      <c r="Y579" s="7"/>
    </row>
    <row r="580" spans="1:25" x14ac:dyDescent="0.2">
      <c r="A580" s="459"/>
      <c r="B580" s="459"/>
      <c r="C580" s="437"/>
      <c r="D580" s="437"/>
      <c r="E580" s="459"/>
      <c r="F580" s="7"/>
      <c r="G580" s="7"/>
      <c r="H580" s="7"/>
      <c r="I580" s="7"/>
      <c r="J580" s="7"/>
      <c r="K580" s="7"/>
      <c r="L580" s="7"/>
      <c r="M580" s="7"/>
      <c r="N580" s="7"/>
      <c r="O580" s="7"/>
      <c r="P580" s="7"/>
      <c r="Q580" s="7"/>
      <c r="R580" s="7"/>
      <c r="S580" s="7"/>
      <c r="T580" s="7"/>
      <c r="U580" s="7"/>
      <c r="V580" s="7"/>
      <c r="W580" s="7"/>
      <c r="X580" s="7"/>
      <c r="Y580" s="7"/>
    </row>
    <row r="581" spans="1:25" x14ac:dyDescent="0.2">
      <c r="A581" s="1140"/>
      <c r="B581" s="1140"/>
      <c r="C581" s="1137"/>
      <c r="D581" s="1137"/>
      <c r="E581" s="459"/>
      <c r="F581" s="7"/>
      <c r="G581" s="7"/>
      <c r="H581" s="7"/>
      <c r="I581" s="7"/>
      <c r="J581" s="7"/>
      <c r="K581" s="7"/>
      <c r="L581" s="7"/>
      <c r="M581" s="7"/>
      <c r="N581" s="7"/>
      <c r="O581" s="7"/>
      <c r="P581" s="7"/>
      <c r="Q581" s="7"/>
      <c r="R581" s="7"/>
      <c r="S581" s="7"/>
      <c r="T581" s="7"/>
      <c r="U581" s="7"/>
      <c r="V581" s="7"/>
      <c r="W581" s="7"/>
      <c r="X581" s="7"/>
      <c r="Y581" s="7"/>
    </row>
    <row r="582" spans="1:25" x14ac:dyDescent="0.2">
      <c r="A582" s="459"/>
      <c r="B582" s="459"/>
      <c r="C582" s="437"/>
      <c r="D582" s="437"/>
      <c r="E582" s="459"/>
      <c r="F582" s="7"/>
      <c r="G582" s="7"/>
      <c r="H582" s="7"/>
      <c r="I582" s="7"/>
      <c r="J582" s="7"/>
      <c r="K582" s="7"/>
      <c r="L582" s="7"/>
      <c r="M582" s="7"/>
      <c r="N582" s="7"/>
      <c r="O582" s="7"/>
      <c r="P582" s="7"/>
      <c r="Q582" s="7"/>
      <c r="R582" s="7"/>
      <c r="S582" s="7"/>
      <c r="T582" s="7"/>
      <c r="U582" s="7"/>
      <c r="V582" s="7"/>
      <c r="W582" s="7"/>
      <c r="X582" s="7"/>
      <c r="Y582" s="7"/>
    </row>
    <row r="583" spans="1:25" x14ac:dyDescent="0.2">
      <c r="A583" s="1132"/>
      <c r="B583" s="1132"/>
      <c r="C583" s="1139"/>
      <c r="D583" s="1139"/>
      <c r="E583" s="459"/>
      <c r="F583" s="7"/>
      <c r="G583" s="7"/>
      <c r="H583" s="7"/>
      <c r="I583" s="7"/>
      <c r="J583" s="7"/>
      <c r="K583" s="7"/>
      <c r="L583" s="7"/>
      <c r="M583" s="7"/>
      <c r="N583" s="7"/>
      <c r="O583" s="7"/>
      <c r="P583" s="7"/>
      <c r="Q583" s="7"/>
      <c r="R583" s="7"/>
      <c r="S583" s="7"/>
      <c r="T583" s="7"/>
      <c r="U583" s="7"/>
      <c r="V583" s="7"/>
      <c r="W583" s="7"/>
      <c r="X583" s="7"/>
      <c r="Y583" s="7"/>
    </row>
    <row r="584" spans="1:25" x14ac:dyDescent="0.2">
      <c r="A584" s="456"/>
      <c r="B584" s="459"/>
      <c r="C584" s="25"/>
      <c r="D584" s="25"/>
      <c r="E584" s="459"/>
      <c r="F584" s="7"/>
      <c r="G584" s="7"/>
      <c r="H584" s="7"/>
      <c r="I584" s="7"/>
      <c r="J584" s="7"/>
      <c r="K584" s="7"/>
      <c r="L584" s="7"/>
      <c r="M584" s="7"/>
      <c r="N584" s="7"/>
      <c r="O584" s="7"/>
      <c r="P584" s="7"/>
      <c r="Q584" s="7"/>
      <c r="R584" s="7"/>
      <c r="S584" s="7"/>
      <c r="T584" s="7"/>
      <c r="U584" s="7"/>
      <c r="V584" s="7"/>
      <c r="W584" s="7"/>
      <c r="X584" s="7"/>
      <c r="Y584" s="7"/>
    </row>
    <row r="585" spans="1:25" x14ac:dyDescent="0.2">
      <c r="A585" s="1141"/>
      <c r="B585" s="1141"/>
      <c r="C585" s="1139"/>
      <c r="D585" s="1139"/>
      <c r="E585" s="459"/>
      <c r="F585" s="7"/>
      <c r="G585" s="7"/>
      <c r="H585" s="7"/>
      <c r="I585" s="7"/>
      <c r="J585" s="7"/>
      <c r="K585" s="7"/>
      <c r="L585" s="7"/>
      <c r="M585" s="7"/>
      <c r="N585" s="7"/>
      <c r="O585" s="7"/>
      <c r="P585" s="7"/>
      <c r="Q585" s="7"/>
      <c r="R585" s="7"/>
      <c r="S585" s="7"/>
      <c r="T585" s="7"/>
      <c r="U585" s="7"/>
      <c r="V585" s="7"/>
      <c r="W585" s="7"/>
      <c r="X585" s="7"/>
      <c r="Y585" s="7"/>
    </row>
    <row r="586" spans="1:25" x14ac:dyDescent="0.2">
      <c r="A586" s="459"/>
      <c r="B586" s="25"/>
      <c r="C586" s="459"/>
      <c r="D586" s="25"/>
      <c r="E586" s="25"/>
      <c r="F586" s="7"/>
      <c r="G586" s="7"/>
      <c r="H586" s="7"/>
      <c r="I586" s="7"/>
      <c r="J586" s="7"/>
      <c r="K586" s="7"/>
      <c r="L586" s="7"/>
      <c r="M586" s="7"/>
      <c r="N586" s="7"/>
      <c r="O586" s="7"/>
      <c r="P586" s="7"/>
      <c r="Q586" s="7"/>
      <c r="R586" s="7"/>
      <c r="S586" s="7"/>
      <c r="T586" s="7"/>
      <c r="U586" s="7"/>
      <c r="V586" s="7"/>
      <c r="W586" s="7"/>
      <c r="X586" s="7"/>
      <c r="Y586" s="7"/>
    </row>
    <row r="587" spans="1:25" x14ac:dyDescent="0.2">
      <c r="A587" s="1132"/>
      <c r="B587" s="1132"/>
      <c r="C587" s="1137"/>
      <c r="D587" s="1137"/>
      <c r="E587" s="459"/>
      <c r="F587" s="7"/>
      <c r="G587" s="7"/>
      <c r="H587" s="7"/>
      <c r="I587" s="7"/>
      <c r="J587" s="7"/>
      <c r="K587" s="7"/>
      <c r="L587" s="7"/>
      <c r="M587" s="7"/>
      <c r="N587" s="7"/>
      <c r="O587" s="7"/>
      <c r="P587" s="7"/>
      <c r="Q587" s="7"/>
      <c r="R587" s="7"/>
      <c r="S587" s="7"/>
      <c r="T587" s="7"/>
      <c r="U587" s="7"/>
      <c r="V587" s="7"/>
      <c r="W587" s="7"/>
      <c r="X587" s="7"/>
      <c r="Y587" s="7"/>
    </row>
    <row r="588" spans="1:25" x14ac:dyDescent="0.2">
      <c r="A588" s="459"/>
      <c r="B588" s="459"/>
      <c r="C588" s="459"/>
      <c r="D588" s="459"/>
      <c r="E588" s="459"/>
      <c r="F588" s="7"/>
      <c r="G588" s="7"/>
      <c r="H588" s="7"/>
      <c r="I588" s="7"/>
      <c r="J588" s="7"/>
      <c r="K588" s="7"/>
      <c r="L588" s="7"/>
      <c r="M588" s="7"/>
      <c r="N588" s="7"/>
      <c r="O588" s="7"/>
      <c r="P588" s="7"/>
      <c r="Q588" s="7"/>
      <c r="R588" s="7"/>
      <c r="S588" s="7"/>
      <c r="T588" s="7"/>
      <c r="U588" s="7"/>
      <c r="V588" s="7"/>
      <c r="W588" s="7"/>
      <c r="X588" s="7"/>
      <c r="Y588" s="7"/>
    </row>
    <row r="589" spans="1:25" x14ac:dyDescent="0.2">
      <c r="A589" s="1138"/>
      <c r="B589" s="1138"/>
      <c r="C589" s="1139"/>
      <c r="D589" s="1139"/>
      <c r="E589" s="459"/>
      <c r="F589" s="7"/>
      <c r="G589" s="7"/>
      <c r="H589" s="7"/>
      <c r="I589" s="7"/>
      <c r="J589" s="7"/>
      <c r="K589" s="7"/>
      <c r="L589" s="7"/>
      <c r="M589" s="7"/>
      <c r="N589" s="7"/>
      <c r="O589" s="7"/>
      <c r="P589" s="7"/>
      <c r="Q589" s="7"/>
      <c r="R589" s="7"/>
      <c r="S589" s="7"/>
      <c r="T589" s="7"/>
      <c r="U589" s="7"/>
      <c r="V589" s="7"/>
      <c r="W589" s="7"/>
      <c r="X589" s="7"/>
      <c r="Y589" s="7"/>
    </row>
    <row r="590" spans="1:25" x14ac:dyDescent="0.2">
      <c r="A590" s="1138"/>
      <c r="B590" s="1138"/>
      <c r="C590" s="1139"/>
      <c r="D590" s="1139"/>
      <c r="E590" s="459"/>
      <c r="F590" s="7"/>
      <c r="G590" s="7"/>
      <c r="H590" s="7"/>
      <c r="I590" s="7"/>
      <c r="J590" s="7"/>
      <c r="K590" s="7"/>
      <c r="L590" s="7"/>
      <c r="M590" s="7"/>
      <c r="N590" s="7"/>
      <c r="O590" s="7"/>
      <c r="P590" s="7"/>
      <c r="Q590" s="7"/>
      <c r="R590" s="7"/>
      <c r="S590" s="7"/>
      <c r="T590" s="7"/>
      <c r="U590" s="7"/>
      <c r="V590" s="7"/>
      <c r="W590" s="7"/>
      <c r="X590" s="7"/>
      <c r="Y590" s="7"/>
    </row>
    <row r="591" spans="1:25" x14ac:dyDescent="0.2">
      <c r="A591" s="456"/>
      <c r="B591" s="459"/>
      <c r="C591" s="460"/>
      <c r="D591" s="460"/>
      <c r="E591" s="459"/>
      <c r="F591" s="7"/>
      <c r="G591" s="7"/>
      <c r="H591" s="7"/>
      <c r="I591" s="7"/>
      <c r="J591" s="7"/>
      <c r="K591" s="7"/>
      <c r="L591" s="7"/>
      <c r="M591" s="7"/>
      <c r="N591" s="7"/>
      <c r="O591" s="7"/>
      <c r="P591" s="7"/>
      <c r="Q591" s="7"/>
      <c r="R591" s="7"/>
      <c r="S591" s="7"/>
      <c r="T591" s="7"/>
      <c r="U591" s="7"/>
      <c r="V591" s="7"/>
      <c r="W591" s="7"/>
      <c r="X591" s="7"/>
      <c r="Y591" s="7"/>
    </row>
    <row r="592" spans="1:25" x14ac:dyDescent="0.2">
      <c r="A592" s="456"/>
      <c r="B592" s="459"/>
      <c r="C592" s="1139"/>
      <c r="D592" s="1139"/>
      <c r="E592" s="459"/>
      <c r="F592" s="7"/>
      <c r="G592" s="7"/>
      <c r="H592" s="7"/>
      <c r="I592" s="7"/>
      <c r="J592" s="7"/>
      <c r="K592" s="7"/>
      <c r="L592" s="7"/>
      <c r="M592" s="7"/>
      <c r="N592" s="7"/>
      <c r="O592" s="7"/>
      <c r="P592" s="7"/>
      <c r="Q592" s="7"/>
      <c r="R592" s="7"/>
      <c r="S592" s="7"/>
      <c r="T592" s="7"/>
      <c r="U592" s="7"/>
      <c r="V592" s="7"/>
      <c r="W592" s="7"/>
      <c r="X592" s="7"/>
      <c r="Y592" s="7"/>
    </row>
    <row r="593" spans="1:25" x14ac:dyDescent="0.2">
      <c r="A593" s="459"/>
      <c r="B593" s="459"/>
      <c r="C593" s="459"/>
      <c r="D593" s="459"/>
      <c r="E593" s="459"/>
      <c r="F593" s="7"/>
      <c r="G593" s="7"/>
      <c r="H593" s="7"/>
      <c r="I593" s="7"/>
      <c r="J593" s="7"/>
      <c r="K593" s="7"/>
      <c r="L593" s="7"/>
      <c r="M593" s="7"/>
      <c r="N593" s="7"/>
      <c r="O593" s="7"/>
      <c r="P593" s="7"/>
      <c r="Q593" s="7"/>
      <c r="R593" s="7"/>
      <c r="S593" s="7"/>
      <c r="T593" s="7"/>
      <c r="U593" s="7"/>
      <c r="V593" s="7"/>
      <c r="W593" s="7"/>
      <c r="X593" s="7"/>
      <c r="Y593" s="7"/>
    </row>
    <row r="594" spans="1:25" x14ac:dyDescent="0.2">
      <c r="A594" s="456"/>
      <c r="B594" s="457"/>
      <c r="C594" s="1139"/>
      <c r="D594" s="1139"/>
      <c r="E594" s="459"/>
      <c r="F594" s="7"/>
      <c r="G594" s="7"/>
      <c r="H594" s="7"/>
      <c r="I594" s="7"/>
      <c r="J594" s="7"/>
      <c r="K594" s="7"/>
      <c r="L594" s="7"/>
      <c r="M594" s="7"/>
      <c r="N594" s="7"/>
      <c r="O594" s="7"/>
      <c r="P594" s="7"/>
      <c r="Q594" s="7"/>
      <c r="R594" s="7"/>
      <c r="S594" s="7"/>
      <c r="T594" s="7"/>
      <c r="U594" s="7"/>
      <c r="V594" s="7"/>
      <c r="W594" s="7"/>
      <c r="X594" s="7"/>
      <c r="Y594" s="7"/>
    </row>
    <row r="595" spans="1:25" x14ac:dyDescent="0.2">
      <c r="A595" s="459"/>
      <c r="B595" s="459"/>
      <c r="C595" s="459"/>
      <c r="D595" s="459"/>
      <c r="E595" s="459"/>
      <c r="F595" s="7"/>
      <c r="G595" s="7"/>
      <c r="H595" s="7"/>
      <c r="I595" s="7"/>
      <c r="J595" s="7"/>
      <c r="K595" s="7"/>
      <c r="L595" s="7"/>
      <c r="M595" s="7"/>
      <c r="N595" s="7"/>
      <c r="O595" s="7"/>
      <c r="P595" s="7"/>
      <c r="Q595" s="7"/>
      <c r="R595" s="7"/>
      <c r="S595" s="7"/>
      <c r="T595" s="7"/>
      <c r="U595" s="7"/>
      <c r="V595" s="7"/>
      <c r="W595" s="7"/>
      <c r="X595" s="7"/>
      <c r="Y595" s="7"/>
    </row>
    <row r="596" spans="1:25" x14ac:dyDescent="0.2">
      <c r="A596" s="3"/>
      <c r="B596" s="677"/>
      <c r="C596" s="677"/>
      <c r="D596" s="437"/>
      <c r="E596" s="437"/>
      <c r="F596" s="7"/>
      <c r="G596" s="7"/>
      <c r="H596" s="7"/>
      <c r="I596" s="7"/>
      <c r="J596" s="7"/>
      <c r="K596" s="7"/>
      <c r="L596" s="7"/>
      <c r="M596" s="7"/>
      <c r="N596" s="7"/>
      <c r="O596" s="7"/>
      <c r="P596" s="7"/>
      <c r="Q596" s="7"/>
      <c r="R596" s="7"/>
      <c r="S596" s="7"/>
      <c r="T596" s="7"/>
      <c r="U596" s="7"/>
      <c r="V596" s="7"/>
      <c r="W596" s="7"/>
      <c r="X596" s="7"/>
      <c r="Y596" s="7"/>
    </row>
    <row r="597" spans="1:25" x14ac:dyDescent="0.2">
      <c r="A597" s="3"/>
      <c r="B597" s="1139"/>
      <c r="C597" s="1139"/>
      <c r="D597" s="26"/>
      <c r="E597" s="460"/>
      <c r="F597" s="7"/>
      <c r="G597" s="7"/>
      <c r="H597" s="7"/>
      <c r="I597" s="7"/>
      <c r="J597" s="7"/>
      <c r="K597" s="7"/>
      <c r="L597" s="7"/>
      <c r="M597" s="7"/>
      <c r="N597" s="7"/>
      <c r="O597" s="7"/>
      <c r="P597" s="7"/>
      <c r="Q597" s="7"/>
      <c r="R597" s="7"/>
      <c r="S597" s="7"/>
      <c r="T597" s="7"/>
      <c r="U597" s="7"/>
      <c r="V597" s="7"/>
      <c r="W597" s="7"/>
      <c r="X597" s="7"/>
      <c r="Y597" s="7"/>
    </row>
    <row r="598" spans="1:25" x14ac:dyDescent="0.2">
      <c r="A598" s="3"/>
      <c r="B598" s="1139"/>
      <c r="C598" s="1139"/>
      <c r="D598" s="26"/>
      <c r="E598" s="460"/>
      <c r="F598" s="7"/>
      <c r="G598" s="7"/>
      <c r="H598" s="7"/>
      <c r="I598" s="7"/>
      <c r="J598" s="7"/>
      <c r="K598" s="7"/>
      <c r="L598" s="7"/>
      <c r="M598" s="7"/>
      <c r="N598" s="7"/>
      <c r="O598" s="7"/>
      <c r="P598" s="7"/>
      <c r="Q598" s="7"/>
      <c r="R598" s="7"/>
      <c r="S598" s="7"/>
      <c r="T598" s="7"/>
      <c r="U598" s="7"/>
      <c r="V598" s="7"/>
      <c r="W598" s="7"/>
      <c r="X598" s="7"/>
      <c r="Y598" s="7"/>
    </row>
    <row r="599" spans="1:25" x14ac:dyDescent="0.2">
      <c r="A599" s="3"/>
      <c r="B599" s="1139"/>
      <c r="C599" s="1139"/>
      <c r="D599" s="26"/>
      <c r="E599" s="460"/>
      <c r="F599" s="7"/>
      <c r="G599" s="7"/>
      <c r="H599" s="7"/>
      <c r="I599" s="7"/>
      <c r="J599" s="7"/>
      <c r="K599" s="7"/>
      <c r="L599" s="7"/>
      <c r="M599" s="7"/>
      <c r="N599" s="7"/>
      <c r="O599" s="7"/>
      <c r="P599" s="7"/>
      <c r="Q599" s="7"/>
      <c r="R599" s="7"/>
      <c r="S599" s="7"/>
      <c r="T599" s="7"/>
      <c r="U599" s="7"/>
      <c r="V599" s="7"/>
      <c r="W599" s="7"/>
      <c r="X599" s="7"/>
      <c r="Y599" s="7"/>
    </row>
    <row r="600" spans="1:25" x14ac:dyDescent="0.2">
      <c r="A600" s="3"/>
      <c r="B600" s="677"/>
      <c r="C600" s="677"/>
      <c r="D600" s="460"/>
      <c r="E600" s="460"/>
      <c r="F600" s="7"/>
      <c r="G600" s="7"/>
      <c r="H600" s="7"/>
      <c r="I600" s="7"/>
      <c r="J600" s="7"/>
      <c r="K600" s="7"/>
      <c r="L600" s="7"/>
      <c r="M600" s="7"/>
      <c r="N600" s="7"/>
      <c r="O600" s="7"/>
      <c r="P600" s="7"/>
      <c r="Q600" s="7"/>
      <c r="R600" s="7"/>
      <c r="S600" s="7"/>
      <c r="T600" s="7"/>
      <c r="U600" s="7"/>
      <c r="V600" s="7"/>
      <c r="W600" s="7"/>
      <c r="X600" s="7"/>
      <c r="Y600" s="7"/>
    </row>
    <row r="601" spans="1:25" x14ac:dyDescent="0.2">
      <c r="A601" s="3"/>
      <c r="B601" s="1139"/>
      <c r="C601" s="1139"/>
      <c r="D601" s="459"/>
      <c r="E601" s="459"/>
      <c r="F601" s="7"/>
      <c r="G601" s="7"/>
      <c r="H601" s="7"/>
      <c r="I601" s="7"/>
      <c r="J601" s="7"/>
      <c r="K601" s="7"/>
      <c r="L601" s="7"/>
      <c r="M601" s="7"/>
      <c r="N601" s="7"/>
      <c r="O601" s="7"/>
      <c r="P601" s="7"/>
      <c r="Q601" s="7"/>
      <c r="R601" s="7"/>
      <c r="S601" s="7"/>
      <c r="T601" s="7"/>
      <c r="U601" s="7"/>
      <c r="V601" s="7"/>
      <c r="W601" s="7"/>
      <c r="X601" s="7"/>
      <c r="Y601" s="7"/>
    </row>
    <row r="602" spans="1:25" x14ac:dyDescent="0.2">
      <c r="A602" s="459"/>
      <c r="B602" s="459"/>
      <c r="C602" s="459"/>
      <c r="D602" s="27"/>
      <c r="E602" s="27"/>
      <c r="F602" s="7"/>
      <c r="G602" s="7"/>
      <c r="H602" s="7"/>
      <c r="I602" s="7"/>
      <c r="J602" s="7"/>
      <c r="K602" s="7"/>
      <c r="L602" s="7"/>
      <c r="M602" s="7"/>
      <c r="N602" s="7"/>
      <c r="O602" s="7"/>
      <c r="P602" s="7"/>
      <c r="Q602" s="7"/>
      <c r="R602" s="7"/>
      <c r="S602" s="7"/>
      <c r="T602" s="7"/>
      <c r="U602" s="7"/>
      <c r="V602" s="7"/>
      <c r="W602" s="7"/>
      <c r="X602" s="7"/>
      <c r="Y602" s="7"/>
    </row>
    <row r="603" spans="1:25" x14ac:dyDescent="0.2">
      <c r="A603" s="1138"/>
      <c r="B603" s="1138"/>
      <c r="C603" s="1138"/>
      <c r="D603" s="26"/>
      <c r="E603" s="460"/>
      <c r="F603" s="7"/>
      <c r="G603" s="7"/>
      <c r="H603" s="7"/>
      <c r="I603" s="7"/>
      <c r="J603" s="7"/>
      <c r="K603" s="7"/>
      <c r="L603" s="7"/>
      <c r="M603" s="7"/>
      <c r="N603" s="7"/>
      <c r="O603" s="7"/>
      <c r="P603" s="7"/>
      <c r="Q603" s="7"/>
      <c r="R603" s="7"/>
      <c r="S603" s="7"/>
      <c r="T603" s="7"/>
      <c r="U603" s="7"/>
      <c r="V603" s="7"/>
      <c r="W603" s="7"/>
      <c r="X603" s="7"/>
      <c r="Y603" s="7"/>
    </row>
    <row r="604" spans="1:25" x14ac:dyDescent="0.2">
      <c r="A604" s="459"/>
      <c r="B604" s="459"/>
      <c r="C604" s="459"/>
      <c r="D604" s="459"/>
      <c r="E604" s="459"/>
      <c r="F604" s="7"/>
      <c r="G604" s="7"/>
      <c r="H604" s="7"/>
      <c r="I604" s="7"/>
      <c r="J604" s="7"/>
      <c r="K604" s="7"/>
      <c r="L604" s="7"/>
      <c r="M604" s="7"/>
      <c r="N604" s="7"/>
      <c r="O604" s="7"/>
      <c r="P604" s="7"/>
      <c r="Q604" s="7"/>
      <c r="R604" s="7"/>
      <c r="S604" s="7"/>
      <c r="T604" s="7"/>
      <c r="U604" s="7"/>
      <c r="V604" s="7"/>
      <c r="W604" s="7"/>
      <c r="X604" s="7"/>
      <c r="Y604" s="7"/>
    </row>
    <row r="605" spans="1:25" x14ac:dyDescent="0.2">
      <c r="A605" s="459"/>
      <c r="B605" s="1139"/>
      <c r="C605" s="1139"/>
      <c r="D605" s="459"/>
      <c r="E605" s="459"/>
      <c r="F605" s="7"/>
      <c r="G605" s="7"/>
      <c r="H605" s="7"/>
      <c r="I605" s="7"/>
      <c r="J605" s="7"/>
      <c r="K605" s="7"/>
      <c r="L605" s="7"/>
      <c r="M605" s="7"/>
      <c r="N605" s="7"/>
      <c r="O605" s="7"/>
      <c r="P605" s="7"/>
      <c r="Q605" s="7"/>
      <c r="R605" s="7"/>
      <c r="S605" s="7"/>
      <c r="T605" s="7"/>
      <c r="U605" s="7"/>
      <c r="V605" s="7"/>
      <c r="W605" s="7"/>
      <c r="X605" s="7"/>
      <c r="Y605" s="7"/>
    </row>
    <row r="606" spans="1:25" x14ac:dyDescent="0.2">
      <c r="A606" s="459"/>
      <c r="B606" s="459"/>
      <c r="C606" s="459"/>
      <c r="D606" s="459"/>
      <c r="E606" s="459"/>
      <c r="F606" s="7"/>
      <c r="G606" s="7"/>
      <c r="H606" s="7"/>
      <c r="I606" s="7"/>
      <c r="J606" s="7"/>
      <c r="K606" s="7"/>
      <c r="L606" s="7"/>
      <c r="M606" s="7"/>
      <c r="N606" s="7"/>
      <c r="O606" s="7"/>
      <c r="P606" s="7"/>
      <c r="Q606" s="7"/>
      <c r="R606" s="7"/>
      <c r="S606" s="7"/>
      <c r="T606" s="7"/>
      <c r="U606" s="7"/>
      <c r="V606" s="7"/>
      <c r="W606" s="7"/>
      <c r="X606" s="7"/>
      <c r="Y606" s="7"/>
    </row>
    <row r="607" spans="1:25" x14ac:dyDescent="0.2">
      <c r="A607" s="1138"/>
      <c r="B607" s="1138"/>
      <c r="C607" s="1138"/>
      <c r="D607" s="437"/>
      <c r="E607" s="460"/>
      <c r="F607" s="7"/>
      <c r="G607" s="7"/>
      <c r="H607" s="7"/>
      <c r="I607" s="7"/>
      <c r="J607" s="7"/>
      <c r="K607" s="7"/>
      <c r="L607" s="7"/>
      <c r="M607" s="7"/>
      <c r="N607" s="7"/>
      <c r="O607" s="7"/>
      <c r="P607" s="7"/>
      <c r="Q607" s="7"/>
      <c r="R607" s="7"/>
      <c r="S607" s="7"/>
      <c r="T607" s="7"/>
      <c r="U607" s="7"/>
      <c r="V607" s="7"/>
      <c r="W607" s="7"/>
      <c r="X607" s="7"/>
      <c r="Y607" s="7"/>
    </row>
    <row r="608" spans="1:25" x14ac:dyDescent="0.2">
      <c r="A608" s="459"/>
      <c r="B608" s="459"/>
      <c r="C608" s="459"/>
      <c r="D608" s="459"/>
      <c r="E608" s="459"/>
      <c r="F608" s="7"/>
      <c r="G608" s="7"/>
      <c r="H608" s="7"/>
      <c r="I608" s="7"/>
      <c r="J608" s="7"/>
      <c r="K608" s="7"/>
      <c r="L608" s="7"/>
      <c r="M608" s="7"/>
      <c r="N608" s="7"/>
      <c r="O608" s="7"/>
      <c r="P608" s="7"/>
      <c r="Q608" s="7"/>
      <c r="R608" s="7"/>
      <c r="S608" s="7"/>
      <c r="T608" s="7"/>
      <c r="U608" s="7"/>
      <c r="V608" s="7"/>
      <c r="W608" s="7"/>
      <c r="X608" s="7"/>
      <c r="Y608" s="7"/>
    </row>
    <row r="609" spans="1:25" x14ac:dyDescent="0.2">
      <c r="A609" s="1132"/>
      <c r="B609" s="1132"/>
      <c r="C609" s="1132"/>
      <c r="D609" s="437"/>
      <c r="E609" s="20"/>
      <c r="F609" s="7"/>
      <c r="G609" s="7"/>
      <c r="H609" s="7"/>
      <c r="I609" s="7"/>
      <c r="J609" s="7"/>
      <c r="K609" s="7"/>
      <c r="L609" s="7"/>
      <c r="M609" s="7"/>
      <c r="N609" s="7"/>
      <c r="O609" s="7"/>
      <c r="P609" s="7"/>
      <c r="Q609" s="7"/>
      <c r="R609" s="7"/>
      <c r="S609" s="7"/>
      <c r="T609" s="7"/>
      <c r="U609" s="7"/>
      <c r="V609" s="7"/>
      <c r="W609" s="7"/>
      <c r="X609" s="7"/>
      <c r="Y609" s="7"/>
    </row>
    <row r="610" spans="1:25" x14ac:dyDescent="0.2">
      <c r="A610" s="459"/>
      <c r="B610" s="459"/>
      <c r="C610" s="459"/>
      <c r="D610" s="459"/>
      <c r="E610" s="459"/>
      <c r="F610" s="7"/>
      <c r="G610" s="7"/>
      <c r="H610" s="7"/>
      <c r="I610" s="7"/>
      <c r="J610" s="7"/>
      <c r="K610" s="7"/>
      <c r="L610" s="7"/>
      <c r="M610" s="7"/>
      <c r="N610" s="7"/>
      <c r="O610" s="7"/>
      <c r="P610" s="7"/>
      <c r="Q610" s="7"/>
      <c r="R610" s="7"/>
      <c r="S610" s="7"/>
      <c r="T610" s="7"/>
      <c r="U610" s="7"/>
      <c r="V610" s="7"/>
      <c r="W610" s="7"/>
      <c r="X610" s="7"/>
      <c r="Y610" s="7"/>
    </row>
    <row r="611" spans="1:25" x14ac:dyDescent="0.2">
      <c r="A611" s="459"/>
      <c r="B611" s="459"/>
      <c r="C611" s="459"/>
      <c r="D611" s="459"/>
      <c r="E611" s="459"/>
      <c r="F611" s="7"/>
      <c r="G611" s="7"/>
      <c r="H611" s="7"/>
      <c r="I611" s="7"/>
      <c r="J611" s="7"/>
      <c r="K611" s="7"/>
      <c r="L611" s="7"/>
      <c r="M611" s="7"/>
      <c r="N611" s="7"/>
      <c r="O611" s="7"/>
      <c r="P611" s="7"/>
      <c r="Q611" s="7"/>
      <c r="R611" s="7"/>
      <c r="S611" s="7"/>
      <c r="T611" s="7"/>
      <c r="U611" s="7"/>
      <c r="V611" s="7"/>
      <c r="W611" s="7"/>
      <c r="X611" s="7"/>
      <c r="Y611" s="7"/>
    </row>
    <row r="612" spans="1:25" x14ac:dyDescent="0.2">
      <c r="A612" s="459"/>
      <c r="B612" s="459"/>
      <c r="C612" s="459"/>
      <c r="D612" s="459"/>
      <c r="E612" s="459"/>
      <c r="F612" s="7"/>
      <c r="G612" s="7"/>
      <c r="H612" s="7"/>
      <c r="I612" s="7"/>
      <c r="J612" s="7"/>
      <c r="K612" s="7"/>
      <c r="L612" s="7"/>
      <c r="M612" s="7"/>
      <c r="N612" s="7"/>
      <c r="O612" s="7"/>
      <c r="P612" s="7"/>
      <c r="Q612" s="7"/>
      <c r="R612" s="7"/>
      <c r="S612" s="7"/>
      <c r="T612" s="7"/>
      <c r="U612" s="7"/>
      <c r="V612" s="7"/>
      <c r="W612" s="7"/>
      <c r="X612" s="7"/>
      <c r="Y612" s="7"/>
    </row>
    <row r="613" spans="1:25" x14ac:dyDescent="0.2">
      <c r="A613" s="459"/>
      <c r="B613" s="459"/>
      <c r="C613" s="459"/>
      <c r="D613" s="459"/>
      <c r="E613" s="459"/>
      <c r="F613" s="7"/>
      <c r="G613" s="7"/>
      <c r="H613" s="7"/>
      <c r="I613" s="7"/>
      <c r="J613" s="7"/>
      <c r="K613" s="7"/>
      <c r="L613" s="7"/>
      <c r="M613" s="7"/>
      <c r="N613" s="7"/>
      <c r="O613" s="7"/>
      <c r="P613" s="7"/>
      <c r="Q613" s="7"/>
      <c r="R613" s="7"/>
      <c r="S613" s="7"/>
      <c r="T613" s="7"/>
      <c r="U613" s="7"/>
      <c r="V613" s="7"/>
      <c r="W613" s="7"/>
      <c r="X613" s="7"/>
      <c r="Y613" s="7"/>
    </row>
    <row r="614" spans="1:25" x14ac:dyDescent="0.2">
      <c r="A614" s="459"/>
      <c r="B614" s="459"/>
      <c r="C614" s="459"/>
      <c r="D614" s="459"/>
      <c r="E614" s="459"/>
      <c r="F614" s="7"/>
      <c r="G614" s="7"/>
      <c r="H614" s="7"/>
      <c r="I614" s="7"/>
      <c r="J614" s="7"/>
      <c r="K614" s="7"/>
      <c r="L614" s="7"/>
      <c r="M614" s="7"/>
      <c r="N614" s="7"/>
      <c r="O614" s="7"/>
      <c r="P614" s="7"/>
      <c r="Q614" s="7"/>
      <c r="R614" s="7"/>
      <c r="S614" s="7"/>
      <c r="T614" s="7"/>
      <c r="U614" s="7"/>
      <c r="V614" s="7"/>
      <c r="W614" s="7"/>
      <c r="X614" s="7"/>
      <c r="Y614" s="7"/>
    </row>
    <row r="615" spans="1:25" x14ac:dyDescent="0.2">
      <c r="A615" s="459"/>
      <c r="B615" s="459"/>
      <c r="C615" s="459"/>
      <c r="D615" s="459"/>
      <c r="E615" s="459"/>
      <c r="F615" s="7"/>
      <c r="G615" s="7"/>
      <c r="H615" s="7"/>
      <c r="I615" s="7"/>
      <c r="J615" s="7"/>
      <c r="K615" s="7"/>
      <c r="L615" s="7"/>
      <c r="M615" s="7"/>
      <c r="N615" s="7"/>
      <c r="O615" s="7"/>
      <c r="P615" s="7"/>
      <c r="Q615" s="7"/>
      <c r="R615" s="7"/>
      <c r="S615" s="7"/>
      <c r="T615" s="7"/>
      <c r="U615" s="7"/>
      <c r="V615" s="7"/>
      <c r="W615" s="7"/>
      <c r="X615" s="7"/>
      <c r="Y615" s="7"/>
    </row>
    <row r="616" spans="1:25" x14ac:dyDescent="0.2">
      <c r="A616" s="7"/>
      <c r="B616" s="7"/>
      <c r="C616" s="7"/>
      <c r="D616" s="7"/>
      <c r="E616" s="7"/>
      <c r="F616" s="7"/>
      <c r="G616" s="7"/>
      <c r="H616" s="7"/>
      <c r="I616" s="7"/>
      <c r="J616" s="7"/>
      <c r="K616" s="7"/>
      <c r="L616" s="7"/>
      <c r="M616" s="7"/>
      <c r="N616" s="7"/>
      <c r="O616" s="7"/>
      <c r="P616" s="7"/>
      <c r="Q616" s="7"/>
      <c r="R616" s="7"/>
      <c r="S616" s="7"/>
      <c r="T616" s="7"/>
      <c r="U616" s="7"/>
      <c r="V616" s="7"/>
      <c r="W616" s="7"/>
      <c r="X616" s="7"/>
      <c r="Y616" s="7"/>
    </row>
    <row r="617" spans="1:25" x14ac:dyDescent="0.2">
      <c r="A617" s="7"/>
      <c r="B617" s="7"/>
      <c r="C617" s="7"/>
      <c r="D617" s="7"/>
      <c r="E617" s="7"/>
      <c r="F617" s="7"/>
      <c r="G617" s="7"/>
      <c r="H617" s="7"/>
      <c r="I617" s="7"/>
      <c r="J617" s="7"/>
      <c r="K617" s="7"/>
      <c r="L617" s="7"/>
      <c r="M617" s="7"/>
      <c r="N617" s="7"/>
      <c r="O617" s="7"/>
      <c r="P617" s="7"/>
      <c r="Q617" s="7"/>
      <c r="R617" s="7"/>
      <c r="S617" s="7"/>
      <c r="T617" s="7"/>
      <c r="U617" s="7"/>
      <c r="V617" s="7"/>
      <c r="W617" s="7"/>
      <c r="X617" s="7"/>
      <c r="Y617" s="7"/>
    </row>
    <row r="618" spans="1:25" x14ac:dyDescent="0.2">
      <c r="A618" s="7"/>
      <c r="B618" s="7"/>
      <c r="C618" s="7"/>
      <c r="D618" s="7"/>
      <c r="E618" s="7"/>
      <c r="F618" s="7"/>
      <c r="G618" s="7"/>
      <c r="H618" s="7"/>
      <c r="I618" s="7"/>
      <c r="J618" s="7"/>
      <c r="K618" s="7"/>
      <c r="L618" s="7"/>
      <c r="M618" s="7"/>
      <c r="N618" s="7"/>
      <c r="O618" s="7"/>
      <c r="P618" s="7"/>
      <c r="Q618" s="7"/>
      <c r="R618" s="7"/>
      <c r="S618" s="7"/>
      <c r="T618" s="7"/>
      <c r="U618" s="7"/>
      <c r="V618" s="7"/>
      <c r="W618" s="7"/>
      <c r="X618" s="7"/>
      <c r="Y618" s="7"/>
    </row>
    <row r="619" spans="1:25" x14ac:dyDescent="0.2">
      <c r="A619" s="7"/>
      <c r="B619" s="7"/>
      <c r="C619" s="7"/>
      <c r="D619" s="7"/>
      <c r="E619" s="7"/>
      <c r="F619" s="7"/>
      <c r="G619" s="7"/>
      <c r="H619" s="7"/>
      <c r="I619" s="7"/>
      <c r="J619" s="7"/>
      <c r="K619" s="7"/>
      <c r="L619" s="7"/>
      <c r="M619" s="7"/>
      <c r="N619" s="7"/>
      <c r="O619" s="7"/>
      <c r="P619" s="7"/>
      <c r="Q619" s="7"/>
      <c r="R619" s="7"/>
      <c r="S619" s="7"/>
      <c r="T619" s="7"/>
      <c r="U619" s="7"/>
      <c r="V619" s="7"/>
      <c r="W619" s="7"/>
      <c r="X619" s="7"/>
      <c r="Y619" s="7"/>
    </row>
    <row r="620" spans="1:25" x14ac:dyDescent="0.2">
      <c r="A620" s="7"/>
      <c r="B620" s="7"/>
      <c r="C620" s="7"/>
      <c r="D620" s="7"/>
      <c r="E620" s="7"/>
      <c r="F620" s="7"/>
      <c r="G620" s="7"/>
      <c r="H620" s="7"/>
      <c r="I620" s="7"/>
      <c r="J620" s="7"/>
      <c r="K620" s="7"/>
      <c r="L620" s="7"/>
      <c r="M620" s="7"/>
      <c r="N620" s="7"/>
      <c r="O620" s="7"/>
      <c r="P620" s="7"/>
      <c r="Q620" s="7"/>
      <c r="R620" s="7"/>
      <c r="S620" s="7"/>
      <c r="T620" s="7"/>
      <c r="U620" s="7"/>
      <c r="V620" s="7"/>
      <c r="W620" s="7"/>
      <c r="X620" s="7"/>
      <c r="Y620" s="7"/>
    </row>
    <row r="621" spans="1:25" x14ac:dyDescent="0.2">
      <c r="A621" s="1137"/>
      <c r="B621" s="1137"/>
      <c r="C621" s="1137"/>
      <c r="D621" s="1137"/>
      <c r="E621" s="459"/>
      <c r="F621" s="7"/>
      <c r="G621" s="7"/>
      <c r="H621" s="7"/>
      <c r="I621" s="7"/>
      <c r="J621" s="7"/>
      <c r="K621" s="7"/>
      <c r="L621" s="7"/>
      <c r="M621" s="7"/>
      <c r="N621" s="7"/>
      <c r="O621" s="7"/>
      <c r="P621" s="7"/>
      <c r="Q621" s="7"/>
      <c r="R621" s="7"/>
      <c r="S621" s="7"/>
      <c r="T621" s="7"/>
      <c r="U621" s="7"/>
      <c r="V621" s="7"/>
      <c r="W621" s="7"/>
      <c r="X621" s="7"/>
      <c r="Y621" s="7"/>
    </row>
    <row r="622" spans="1:25" x14ac:dyDescent="0.2">
      <c r="A622" s="459"/>
      <c r="B622" s="459"/>
      <c r="C622" s="459"/>
      <c r="D622" s="459"/>
      <c r="E622" s="459"/>
      <c r="F622" s="7"/>
      <c r="G622" s="7"/>
      <c r="H622" s="7"/>
      <c r="I622" s="7"/>
      <c r="J622" s="7"/>
      <c r="K622" s="7"/>
      <c r="L622" s="7"/>
      <c r="M622" s="7"/>
      <c r="N622" s="7"/>
      <c r="O622" s="7"/>
      <c r="P622" s="7"/>
      <c r="Q622" s="7"/>
      <c r="R622" s="7"/>
      <c r="S622" s="7"/>
      <c r="T622" s="7"/>
      <c r="U622" s="7"/>
      <c r="V622" s="7"/>
      <c r="W622" s="7"/>
      <c r="X622" s="7"/>
      <c r="Y622" s="7"/>
    </row>
    <row r="623" spans="1:25" x14ac:dyDescent="0.2">
      <c r="A623" s="459"/>
      <c r="B623" s="459"/>
      <c r="C623" s="459"/>
      <c r="D623" s="459"/>
      <c r="E623" s="459"/>
      <c r="F623" s="7"/>
      <c r="G623" s="7"/>
      <c r="H623" s="7"/>
      <c r="I623" s="7"/>
      <c r="J623" s="7"/>
      <c r="K623" s="7"/>
      <c r="L623" s="7"/>
      <c r="M623" s="7"/>
      <c r="N623" s="7"/>
      <c r="O623" s="7"/>
      <c r="P623" s="7"/>
      <c r="Q623" s="7"/>
      <c r="R623" s="7"/>
      <c r="S623" s="7"/>
      <c r="T623" s="7"/>
      <c r="U623" s="7"/>
      <c r="V623" s="7"/>
      <c r="W623" s="7"/>
      <c r="X623" s="7"/>
      <c r="Y623" s="7"/>
    </row>
    <row r="624" spans="1:25" x14ac:dyDescent="0.2">
      <c r="A624" s="459"/>
      <c r="B624" s="459"/>
      <c r="C624" s="459"/>
      <c r="D624" s="459"/>
      <c r="E624" s="459"/>
      <c r="F624" s="7"/>
      <c r="G624" s="7"/>
      <c r="H624" s="7"/>
      <c r="I624" s="7"/>
      <c r="J624" s="7"/>
      <c r="K624" s="7"/>
      <c r="L624" s="7"/>
      <c r="M624" s="7"/>
      <c r="N624" s="7"/>
      <c r="O624" s="7"/>
      <c r="P624" s="7"/>
      <c r="Q624" s="7"/>
      <c r="R624" s="7"/>
      <c r="S624" s="7"/>
      <c r="T624" s="7"/>
      <c r="U624" s="7"/>
      <c r="V624" s="7"/>
      <c r="W624" s="7"/>
      <c r="X624" s="7"/>
      <c r="Y624" s="7"/>
    </row>
    <row r="625" spans="1:25" x14ac:dyDescent="0.2">
      <c r="A625" s="459"/>
      <c r="B625" s="459"/>
      <c r="C625" s="459"/>
      <c r="D625" s="459"/>
      <c r="E625" s="459"/>
      <c r="F625" s="7"/>
      <c r="G625" s="7"/>
      <c r="H625" s="7"/>
      <c r="I625" s="7"/>
      <c r="J625" s="7"/>
      <c r="K625" s="7"/>
      <c r="L625" s="7"/>
      <c r="M625" s="7"/>
      <c r="N625" s="7"/>
      <c r="O625" s="7"/>
      <c r="P625" s="7"/>
      <c r="Q625" s="7"/>
      <c r="R625" s="7"/>
      <c r="S625" s="7"/>
      <c r="T625" s="7"/>
      <c r="U625" s="7"/>
      <c r="V625" s="7"/>
      <c r="W625" s="7"/>
      <c r="X625" s="7"/>
      <c r="Y625" s="7"/>
    </row>
    <row r="626" spans="1:25" x14ac:dyDescent="0.2">
      <c r="A626" s="1141"/>
      <c r="B626" s="1141"/>
      <c r="C626" s="459"/>
      <c r="D626" s="459"/>
      <c r="E626" s="459"/>
      <c r="F626" s="7"/>
      <c r="G626" s="7"/>
      <c r="H626" s="7"/>
      <c r="I626" s="7"/>
      <c r="J626" s="7"/>
      <c r="K626" s="7"/>
      <c r="L626" s="7"/>
      <c r="M626" s="7"/>
      <c r="N626" s="7"/>
      <c r="O626" s="7"/>
      <c r="P626" s="7"/>
      <c r="Q626" s="7"/>
      <c r="R626" s="7"/>
      <c r="S626" s="7"/>
      <c r="T626" s="7"/>
      <c r="U626" s="7"/>
      <c r="V626" s="7"/>
      <c r="W626" s="7"/>
      <c r="X626" s="7"/>
      <c r="Y626" s="7"/>
    </row>
    <row r="627" spans="1:25" x14ac:dyDescent="0.2">
      <c r="A627" s="459"/>
      <c r="B627" s="458"/>
      <c r="C627" s="459"/>
      <c r="D627" s="459"/>
      <c r="E627" s="459"/>
      <c r="F627" s="7"/>
      <c r="G627" s="7"/>
      <c r="H627" s="7"/>
      <c r="I627" s="7"/>
      <c r="J627" s="7"/>
      <c r="K627" s="7"/>
      <c r="L627" s="7"/>
      <c r="M627" s="7"/>
      <c r="N627" s="7"/>
      <c r="O627" s="7"/>
      <c r="P627" s="7"/>
      <c r="Q627" s="7"/>
      <c r="R627" s="7"/>
      <c r="S627" s="7"/>
      <c r="T627" s="7"/>
      <c r="U627" s="7"/>
      <c r="V627" s="7"/>
      <c r="W627" s="7"/>
      <c r="X627" s="7"/>
      <c r="Y627" s="7"/>
    </row>
    <row r="628" spans="1:25" x14ac:dyDescent="0.2">
      <c r="A628" s="459"/>
      <c r="B628" s="461"/>
      <c r="C628" s="438"/>
      <c r="D628" s="438"/>
      <c r="E628" s="459"/>
      <c r="F628" s="7"/>
      <c r="G628" s="7"/>
      <c r="H628" s="7"/>
      <c r="I628" s="7"/>
      <c r="J628" s="7"/>
      <c r="K628" s="7"/>
      <c r="L628" s="7"/>
      <c r="M628" s="7"/>
      <c r="N628" s="7"/>
      <c r="O628" s="7"/>
      <c r="P628" s="7"/>
      <c r="Q628" s="7"/>
      <c r="R628" s="7"/>
      <c r="S628" s="7"/>
      <c r="T628" s="7"/>
      <c r="U628" s="7"/>
      <c r="V628" s="7"/>
      <c r="W628" s="7"/>
      <c r="X628" s="7"/>
      <c r="Y628" s="7"/>
    </row>
    <row r="629" spans="1:25" x14ac:dyDescent="0.2">
      <c r="A629" s="459"/>
      <c r="B629" s="438"/>
      <c r="C629" s="438"/>
      <c r="D629" s="438"/>
      <c r="E629" s="459"/>
      <c r="F629" s="7"/>
      <c r="G629" s="7"/>
      <c r="H629" s="7"/>
      <c r="I629" s="7"/>
      <c r="J629" s="7"/>
      <c r="K629" s="7"/>
      <c r="L629" s="7"/>
      <c r="M629" s="7"/>
      <c r="N629" s="7"/>
      <c r="O629" s="7"/>
      <c r="P629" s="7"/>
      <c r="Q629" s="7"/>
      <c r="R629" s="7"/>
      <c r="S629" s="7"/>
      <c r="T629" s="7"/>
      <c r="U629" s="7"/>
      <c r="V629" s="7"/>
      <c r="W629" s="7"/>
      <c r="X629" s="7"/>
      <c r="Y629" s="7"/>
    </row>
    <row r="630" spans="1:25" x14ac:dyDescent="0.2">
      <c r="A630" s="1132"/>
      <c r="B630" s="1142"/>
      <c r="C630" s="1142"/>
      <c r="D630" s="1142"/>
      <c r="E630" s="459"/>
      <c r="F630" s="7"/>
      <c r="G630" s="7"/>
      <c r="H630" s="7"/>
      <c r="I630" s="7"/>
      <c r="J630" s="7"/>
      <c r="K630" s="7"/>
      <c r="L630" s="7"/>
      <c r="M630" s="7"/>
      <c r="N630" s="7"/>
      <c r="O630" s="7"/>
      <c r="P630" s="7"/>
      <c r="Q630" s="7"/>
      <c r="R630" s="7"/>
      <c r="S630" s="7"/>
      <c r="T630" s="7"/>
      <c r="U630" s="7"/>
      <c r="V630" s="7"/>
      <c r="W630" s="7"/>
      <c r="X630" s="7"/>
      <c r="Y630" s="7"/>
    </row>
    <row r="631" spans="1:25" x14ac:dyDescent="0.2">
      <c r="A631" s="1132"/>
      <c r="B631" s="1132"/>
      <c r="C631" s="1132"/>
      <c r="D631" s="1132"/>
      <c r="E631" s="459"/>
      <c r="F631" s="7"/>
      <c r="G631" s="7"/>
      <c r="H631" s="7"/>
      <c r="I631" s="7"/>
      <c r="J631" s="7"/>
      <c r="K631" s="7"/>
      <c r="L631" s="7"/>
      <c r="M631" s="7"/>
      <c r="N631" s="7"/>
      <c r="O631" s="7"/>
      <c r="P631" s="7"/>
      <c r="Q631" s="7"/>
      <c r="R631" s="7"/>
      <c r="S631" s="7"/>
      <c r="T631" s="7"/>
      <c r="U631" s="7"/>
      <c r="V631" s="7"/>
      <c r="W631" s="7"/>
      <c r="X631" s="7"/>
      <c r="Y631" s="7"/>
    </row>
    <row r="632" spans="1:25" x14ac:dyDescent="0.2">
      <c r="A632" s="18"/>
      <c r="B632" s="437"/>
      <c r="C632" s="460"/>
      <c r="D632" s="460"/>
      <c r="E632" s="459"/>
      <c r="F632" s="7"/>
      <c r="G632" s="7"/>
      <c r="H632" s="7"/>
      <c r="I632" s="7"/>
      <c r="J632" s="7"/>
      <c r="K632" s="7"/>
      <c r="L632" s="7"/>
      <c r="M632" s="7"/>
      <c r="N632" s="7"/>
      <c r="O632" s="7"/>
      <c r="P632" s="7"/>
      <c r="Q632" s="7"/>
      <c r="R632" s="7"/>
      <c r="S632" s="7"/>
      <c r="T632" s="7"/>
      <c r="U632" s="7"/>
      <c r="V632" s="7"/>
      <c r="W632" s="7"/>
      <c r="X632" s="7"/>
      <c r="Y632" s="7"/>
    </row>
    <row r="633" spans="1:25" x14ac:dyDescent="0.2">
      <c r="A633" s="459"/>
      <c r="B633" s="437"/>
      <c r="C633" s="460"/>
      <c r="D633" s="460"/>
      <c r="E633" s="459"/>
      <c r="F633" s="7"/>
      <c r="G633" s="7"/>
      <c r="H633" s="7"/>
      <c r="I633" s="7"/>
      <c r="J633" s="7"/>
      <c r="K633" s="7"/>
      <c r="L633" s="7"/>
      <c r="M633" s="7"/>
      <c r="N633" s="7"/>
      <c r="O633" s="7"/>
      <c r="P633" s="7"/>
      <c r="Q633" s="7"/>
      <c r="R633" s="7"/>
      <c r="S633" s="7"/>
      <c r="T633" s="7"/>
      <c r="U633" s="7"/>
      <c r="V633" s="7"/>
      <c r="W633" s="7"/>
      <c r="X633" s="7"/>
      <c r="Y633" s="7"/>
    </row>
    <row r="634" spans="1:25" x14ac:dyDescent="0.2">
      <c r="A634" s="18"/>
      <c r="B634" s="437"/>
      <c r="C634" s="460"/>
      <c r="D634" s="460"/>
      <c r="E634" s="459"/>
      <c r="F634" s="7"/>
      <c r="G634" s="7"/>
      <c r="H634" s="7"/>
      <c r="I634" s="7"/>
      <c r="J634" s="7"/>
      <c r="K634" s="7"/>
      <c r="L634" s="7"/>
      <c r="M634" s="7"/>
      <c r="N634" s="7"/>
      <c r="O634" s="7"/>
      <c r="P634" s="7"/>
      <c r="Q634" s="7"/>
      <c r="R634" s="7"/>
      <c r="S634" s="7"/>
      <c r="T634" s="7"/>
      <c r="U634" s="7"/>
      <c r="V634" s="7"/>
      <c r="W634" s="7"/>
      <c r="X634" s="7"/>
      <c r="Y634" s="7"/>
    </row>
    <row r="635" spans="1:25" x14ac:dyDescent="0.2">
      <c r="A635" s="18"/>
      <c r="B635" s="437"/>
      <c r="C635" s="460"/>
      <c r="D635" s="460"/>
      <c r="E635" s="459"/>
      <c r="F635" s="7"/>
      <c r="G635" s="7"/>
      <c r="H635" s="7"/>
      <c r="I635" s="7"/>
      <c r="J635" s="7"/>
      <c r="K635" s="7"/>
      <c r="L635" s="7"/>
      <c r="M635" s="7"/>
      <c r="N635" s="7"/>
      <c r="O635" s="7"/>
      <c r="P635" s="7"/>
      <c r="Q635" s="7"/>
      <c r="R635" s="7"/>
      <c r="S635" s="7"/>
      <c r="T635" s="7"/>
      <c r="U635" s="7"/>
      <c r="V635" s="7"/>
      <c r="W635" s="7"/>
      <c r="X635" s="7"/>
      <c r="Y635" s="7"/>
    </row>
    <row r="636" spans="1:25" x14ac:dyDescent="0.2">
      <c r="A636" s="459"/>
      <c r="B636" s="437"/>
      <c r="C636" s="460"/>
      <c r="D636" s="460"/>
      <c r="E636" s="459"/>
      <c r="F636" s="7"/>
      <c r="G636" s="7"/>
      <c r="H636" s="7"/>
      <c r="I636" s="7"/>
      <c r="J636" s="7"/>
      <c r="K636" s="7"/>
      <c r="L636" s="7"/>
      <c r="M636" s="7"/>
      <c r="N636" s="7"/>
      <c r="O636" s="7"/>
      <c r="P636" s="7"/>
      <c r="Q636" s="7"/>
      <c r="R636" s="7"/>
      <c r="S636" s="7"/>
      <c r="T636" s="7"/>
      <c r="U636" s="7"/>
      <c r="V636" s="7"/>
      <c r="W636" s="7"/>
      <c r="X636" s="7"/>
      <c r="Y636" s="7"/>
    </row>
    <row r="637" spans="1:25" x14ac:dyDescent="0.2">
      <c r="A637" s="459"/>
      <c r="B637" s="437"/>
      <c r="C637" s="460"/>
      <c r="D637" s="460"/>
      <c r="E637" s="459"/>
      <c r="F637" s="7"/>
      <c r="G637" s="7"/>
      <c r="H637" s="7"/>
      <c r="I637" s="7"/>
      <c r="J637" s="7"/>
      <c r="K637" s="7"/>
      <c r="L637" s="7"/>
      <c r="M637" s="7"/>
      <c r="N637" s="7"/>
      <c r="O637" s="7"/>
      <c r="P637" s="7"/>
      <c r="Q637" s="7"/>
      <c r="R637" s="7"/>
      <c r="S637" s="7"/>
      <c r="T637" s="7"/>
      <c r="U637" s="7"/>
      <c r="V637" s="7"/>
      <c r="W637" s="7"/>
      <c r="X637" s="7"/>
      <c r="Y637" s="7"/>
    </row>
    <row r="638" spans="1:25" x14ac:dyDescent="0.2">
      <c r="A638" s="459"/>
      <c r="B638" s="456"/>
      <c r="C638" s="456"/>
      <c r="D638" s="460"/>
      <c r="E638" s="459"/>
      <c r="F638" s="7"/>
      <c r="G638" s="7"/>
      <c r="H638" s="7"/>
      <c r="I638" s="7"/>
      <c r="J638" s="7"/>
      <c r="K638" s="7"/>
      <c r="L638" s="7"/>
      <c r="M638" s="7"/>
      <c r="N638" s="7"/>
      <c r="O638" s="7"/>
      <c r="P638" s="7"/>
      <c r="Q638" s="7"/>
      <c r="R638" s="7"/>
      <c r="S638" s="7"/>
      <c r="T638" s="7"/>
      <c r="U638" s="7"/>
      <c r="V638" s="7"/>
      <c r="W638" s="7"/>
      <c r="X638" s="7"/>
      <c r="Y638" s="7"/>
    </row>
    <row r="639" spans="1:25" x14ac:dyDescent="0.2">
      <c r="A639" s="1132"/>
      <c r="B639" s="1132"/>
      <c r="C639" s="1132"/>
      <c r="D639" s="20"/>
      <c r="E639" s="459"/>
      <c r="F639" s="7"/>
      <c r="G639" s="7"/>
      <c r="H639" s="7"/>
      <c r="I639" s="7"/>
      <c r="J639" s="7"/>
      <c r="K639" s="7"/>
      <c r="L639" s="7"/>
      <c r="M639" s="7"/>
      <c r="N639" s="7"/>
      <c r="O639" s="7"/>
      <c r="P639" s="7"/>
      <c r="Q639" s="7"/>
      <c r="R639" s="7"/>
      <c r="S639" s="7"/>
      <c r="T639" s="7"/>
      <c r="U639" s="7"/>
      <c r="V639" s="7"/>
      <c r="W639" s="7"/>
      <c r="X639" s="7"/>
      <c r="Y639" s="7"/>
    </row>
    <row r="640" spans="1:25" x14ac:dyDescent="0.2">
      <c r="A640" s="1133"/>
      <c r="B640" s="1133"/>
      <c r="C640" s="1133"/>
      <c r="D640" s="1133"/>
      <c r="E640" s="459"/>
      <c r="F640" s="7"/>
      <c r="G640" s="7"/>
      <c r="H640" s="7"/>
      <c r="I640" s="7"/>
      <c r="J640" s="7"/>
      <c r="K640" s="7"/>
      <c r="L640" s="7"/>
      <c r="M640" s="7"/>
      <c r="N640" s="7"/>
      <c r="O640" s="7"/>
      <c r="P640" s="7"/>
      <c r="Q640" s="7"/>
      <c r="R640" s="7"/>
      <c r="S640" s="7"/>
      <c r="T640" s="7"/>
      <c r="U640" s="7"/>
      <c r="V640" s="7"/>
      <c r="W640" s="7"/>
      <c r="X640" s="7"/>
      <c r="Y640" s="7"/>
    </row>
    <row r="641" spans="1:25" x14ac:dyDescent="0.2">
      <c r="A641" s="456"/>
      <c r="B641" s="457"/>
      <c r="C641" s="457"/>
      <c r="D641" s="20"/>
      <c r="E641" s="459"/>
      <c r="F641" s="7"/>
      <c r="G641" s="7"/>
      <c r="H641" s="7"/>
      <c r="I641" s="7"/>
      <c r="J641" s="7"/>
      <c r="K641" s="7"/>
      <c r="L641" s="7"/>
      <c r="M641" s="7"/>
      <c r="N641" s="7"/>
      <c r="O641" s="7"/>
      <c r="P641" s="7"/>
      <c r="Q641" s="7"/>
      <c r="R641" s="7"/>
      <c r="S641" s="7"/>
      <c r="T641" s="7"/>
      <c r="U641" s="7"/>
      <c r="V641" s="7"/>
      <c r="W641" s="7"/>
      <c r="X641" s="7"/>
      <c r="Y641" s="7"/>
    </row>
    <row r="642" spans="1:25" x14ac:dyDescent="0.2">
      <c r="A642" s="459"/>
      <c r="B642" s="459"/>
      <c r="C642" s="459"/>
      <c r="D642" s="459"/>
      <c r="E642" s="459"/>
      <c r="F642" s="7"/>
      <c r="G642" s="7"/>
      <c r="H642" s="7"/>
      <c r="I642" s="7"/>
      <c r="J642" s="7"/>
      <c r="K642" s="7"/>
      <c r="L642" s="7"/>
      <c r="M642" s="7"/>
      <c r="N642" s="7"/>
      <c r="O642" s="7"/>
      <c r="P642" s="7"/>
      <c r="Q642" s="7"/>
      <c r="R642" s="7"/>
      <c r="S642" s="7"/>
      <c r="T642" s="7"/>
      <c r="U642" s="7"/>
      <c r="V642" s="7"/>
      <c r="W642" s="7"/>
      <c r="X642" s="7"/>
      <c r="Y642" s="7"/>
    </row>
    <row r="643" spans="1:25" x14ac:dyDescent="0.2">
      <c r="A643" s="459"/>
      <c r="B643" s="459"/>
      <c r="C643" s="459"/>
      <c r="D643" s="459"/>
      <c r="E643" s="459"/>
      <c r="F643" s="7"/>
      <c r="G643" s="7"/>
      <c r="H643" s="7"/>
      <c r="I643" s="7"/>
      <c r="J643" s="7"/>
      <c r="K643" s="7"/>
      <c r="L643" s="7"/>
      <c r="M643" s="7"/>
      <c r="N643" s="7"/>
      <c r="O643" s="7"/>
      <c r="P643" s="7"/>
      <c r="Q643" s="7"/>
      <c r="R643" s="7"/>
      <c r="S643" s="7"/>
      <c r="T643" s="7"/>
      <c r="U643" s="7"/>
      <c r="V643" s="7"/>
      <c r="W643" s="7"/>
      <c r="X643" s="7"/>
      <c r="Y643" s="7"/>
    </row>
    <row r="644" spans="1:25" x14ac:dyDescent="0.2">
      <c r="A644" s="456"/>
      <c r="B644" s="458"/>
      <c r="C644" s="458"/>
      <c r="D644" s="458"/>
      <c r="E644" s="459"/>
      <c r="F644" s="7"/>
      <c r="G644" s="7"/>
      <c r="H644" s="7"/>
      <c r="I644" s="7"/>
      <c r="J644" s="7"/>
      <c r="K644" s="7"/>
      <c r="L644" s="7"/>
      <c r="M644" s="7"/>
      <c r="N644" s="7"/>
      <c r="O644" s="7"/>
      <c r="P644" s="7"/>
      <c r="Q644" s="7"/>
      <c r="R644" s="7"/>
      <c r="S644" s="7"/>
      <c r="T644" s="7"/>
      <c r="U644" s="7"/>
      <c r="V644" s="7"/>
      <c r="W644" s="7"/>
      <c r="X644" s="7"/>
      <c r="Y644" s="7"/>
    </row>
    <row r="645" spans="1:25" x14ac:dyDescent="0.2">
      <c r="A645" s="1134"/>
      <c r="B645" s="1135"/>
      <c r="C645" s="1136"/>
      <c r="D645" s="1136"/>
      <c r="E645" s="22"/>
      <c r="F645" s="7"/>
      <c r="G645" s="7"/>
      <c r="H645" s="7"/>
      <c r="I645" s="7"/>
      <c r="J645" s="7"/>
      <c r="K645" s="7"/>
      <c r="L645" s="7"/>
      <c r="M645" s="7"/>
      <c r="N645" s="7"/>
      <c r="O645" s="7"/>
      <c r="P645" s="7"/>
      <c r="Q645" s="7"/>
      <c r="R645" s="7"/>
      <c r="S645" s="7"/>
      <c r="T645" s="7"/>
      <c r="U645" s="7"/>
      <c r="V645" s="7"/>
      <c r="W645" s="7"/>
      <c r="X645" s="7"/>
      <c r="Y645" s="7"/>
    </row>
    <row r="646" spans="1:25" x14ac:dyDescent="0.2">
      <c r="A646" s="1134"/>
      <c r="B646" s="1134"/>
      <c r="C646" s="1134"/>
      <c r="D646" s="1134"/>
      <c r="E646" s="22"/>
      <c r="F646" s="7"/>
      <c r="G646" s="7"/>
      <c r="H646" s="7"/>
      <c r="I646" s="7"/>
      <c r="J646" s="7"/>
      <c r="K646" s="7"/>
      <c r="L646" s="7"/>
      <c r="M646" s="7"/>
      <c r="N646" s="7"/>
      <c r="O646" s="7"/>
      <c r="P646" s="7"/>
      <c r="Q646" s="7"/>
      <c r="R646" s="7"/>
      <c r="S646" s="7"/>
      <c r="T646" s="7"/>
      <c r="U646" s="7"/>
      <c r="V646" s="7"/>
      <c r="W646" s="7"/>
      <c r="X646" s="7"/>
      <c r="Y646" s="7"/>
    </row>
    <row r="647" spans="1:25" x14ac:dyDescent="0.2">
      <c r="A647" s="1132"/>
      <c r="B647" s="1132"/>
      <c r="C647" s="1132"/>
      <c r="D647" s="20"/>
      <c r="E647" s="459"/>
      <c r="F647" s="7"/>
      <c r="G647" s="7"/>
      <c r="H647" s="7"/>
      <c r="I647" s="7"/>
      <c r="J647" s="7"/>
      <c r="K647" s="7"/>
      <c r="L647" s="7"/>
      <c r="M647" s="7"/>
      <c r="N647" s="7"/>
      <c r="O647" s="7"/>
      <c r="P647" s="7"/>
      <c r="Q647" s="7"/>
      <c r="R647" s="7"/>
      <c r="S647" s="7"/>
      <c r="T647" s="7"/>
      <c r="U647" s="7"/>
      <c r="V647" s="7"/>
      <c r="W647" s="7"/>
      <c r="X647" s="7"/>
      <c r="Y647" s="7"/>
    </row>
    <row r="648" spans="1:25" x14ac:dyDescent="0.2">
      <c r="A648" s="1133"/>
      <c r="B648" s="1133"/>
      <c r="C648" s="1133"/>
      <c r="D648" s="1133"/>
      <c r="E648" s="459"/>
      <c r="F648" s="7"/>
      <c r="G648" s="7"/>
      <c r="H648" s="7"/>
      <c r="I648" s="7"/>
      <c r="J648" s="7"/>
      <c r="K648" s="7"/>
      <c r="L648" s="7"/>
      <c r="M648" s="7"/>
      <c r="N648" s="7"/>
      <c r="O648" s="7"/>
      <c r="P648" s="7"/>
      <c r="Q648" s="7"/>
      <c r="R648" s="7"/>
      <c r="S648" s="7"/>
      <c r="T648" s="7"/>
      <c r="U648" s="7"/>
      <c r="V648" s="7"/>
      <c r="W648" s="7"/>
      <c r="X648" s="7"/>
      <c r="Y648" s="7"/>
    </row>
    <row r="649" spans="1:25" x14ac:dyDescent="0.2">
      <c r="A649" s="1132"/>
      <c r="B649" s="1132"/>
      <c r="C649" s="1132"/>
      <c r="D649" s="20"/>
      <c r="E649" s="459"/>
      <c r="F649" s="7"/>
      <c r="G649" s="7"/>
      <c r="H649" s="7"/>
      <c r="I649" s="7"/>
      <c r="J649" s="7"/>
      <c r="K649" s="7"/>
      <c r="L649" s="7"/>
      <c r="M649" s="7"/>
      <c r="N649" s="7"/>
      <c r="O649" s="7"/>
      <c r="P649" s="7"/>
      <c r="Q649" s="7"/>
      <c r="R649" s="7"/>
      <c r="S649" s="7"/>
      <c r="T649" s="7"/>
      <c r="U649" s="7"/>
      <c r="V649" s="7"/>
      <c r="W649" s="7"/>
      <c r="X649" s="7"/>
      <c r="Y649" s="7"/>
    </row>
    <row r="650" spans="1:25" x14ac:dyDescent="0.2">
      <c r="A650" s="459"/>
      <c r="B650" s="459"/>
      <c r="C650" s="459"/>
      <c r="D650" s="459"/>
      <c r="E650" s="459"/>
      <c r="F650" s="7"/>
      <c r="G650" s="7"/>
      <c r="H650" s="7"/>
      <c r="I650" s="7"/>
      <c r="J650" s="7"/>
      <c r="K650" s="7"/>
      <c r="L650" s="7"/>
      <c r="M650" s="7"/>
      <c r="N650" s="7"/>
      <c r="O650" s="7"/>
      <c r="P650" s="7"/>
      <c r="Q650" s="7"/>
      <c r="R650" s="7"/>
      <c r="S650" s="7"/>
      <c r="T650" s="7"/>
      <c r="U650" s="7"/>
      <c r="V650" s="7"/>
      <c r="W650" s="7"/>
      <c r="X650" s="7"/>
      <c r="Y650" s="7"/>
    </row>
    <row r="651" spans="1:25" x14ac:dyDescent="0.2">
      <c r="A651" s="459"/>
      <c r="B651" s="459"/>
      <c r="C651" s="459"/>
      <c r="D651" s="459"/>
      <c r="E651" s="459"/>
      <c r="F651" s="7"/>
      <c r="G651" s="7"/>
      <c r="H651" s="7"/>
      <c r="I651" s="7"/>
      <c r="J651" s="7"/>
      <c r="K651" s="7"/>
      <c r="L651" s="7"/>
      <c r="M651" s="7"/>
      <c r="N651" s="7"/>
      <c r="O651" s="7"/>
      <c r="P651" s="7"/>
      <c r="Q651" s="7"/>
      <c r="R651" s="7"/>
      <c r="S651" s="7"/>
      <c r="T651" s="7"/>
      <c r="U651" s="7"/>
      <c r="V651" s="7"/>
      <c r="W651" s="7"/>
      <c r="X651" s="7"/>
      <c r="Y651" s="7"/>
    </row>
    <row r="652" spans="1:25" x14ac:dyDescent="0.2">
      <c r="A652" s="1132"/>
      <c r="B652" s="1132"/>
      <c r="C652" s="1137"/>
      <c r="D652" s="1137"/>
      <c r="E652" s="459"/>
      <c r="F652" s="7"/>
      <c r="G652" s="7"/>
      <c r="H652" s="7"/>
      <c r="I652" s="7"/>
      <c r="J652" s="7"/>
      <c r="K652" s="7"/>
      <c r="L652" s="7"/>
      <c r="M652" s="7"/>
      <c r="N652" s="7"/>
      <c r="O652" s="7"/>
      <c r="P652" s="7"/>
      <c r="Q652" s="7"/>
      <c r="R652" s="7"/>
      <c r="S652" s="7"/>
      <c r="T652" s="7"/>
      <c r="U652" s="7"/>
      <c r="V652" s="7"/>
      <c r="W652" s="7"/>
      <c r="X652" s="7"/>
      <c r="Y652" s="7"/>
    </row>
    <row r="653" spans="1:25" x14ac:dyDescent="0.2">
      <c r="A653" s="459"/>
      <c r="B653" s="459"/>
      <c r="C653" s="459"/>
      <c r="D653" s="459"/>
      <c r="E653" s="459"/>
      <c r="F653" s="7"/>
      <c r="G653" s="7"/>
      <c r="H653" s="7"/>
      <c r="I653" s="7"/>
      <c r="J653" s="7"/>
      <c r="K653" s="7"/>
      <c r="L653" s="7"/>
      <c r="M653" s="7"/>
      <c r="N653" s="7"/>
      <c r="O653" s="7"/>
      <c r="P653" s="7"/>
      <c r="Q653" s="7"/>
      <c r="R653" s="7"/>
      <c r="S653" s="7"/>
      <c r="T653" s="7"/>
      <c r="U653" s="7"/>
      <c r="V653" s="7"/>
      <c r="W653" s="7"/>
      <c r="X653" s="7"/>
      <c r="Y653" s="7"/>
    </row>
    <row r="654" spans="1:25" x14ac:dyDescent="0.2">
      <c r="A654" s="1138"/>
      <c r="B654" s="1138"/>
      <c r="C654" s="1139"/>
      <c r="D654" s="1139"/>
      <c r="E654" s="459"/>
      <c r="F654" s="7"/>
      <c r="G654" s="7"/>
      <c r="H654" s="7"/>
      <c r="I654" s="7"/>
      <c r="J654" s="7"/>
      <c r="K654" s="7"/>
      <c r="L654" s="7"/>
      <c r="M654" s="7"/>
      <c r="N654" s="7"/>
      <c r="O654" s="7"/>
      <c r="P654" s="7"/>
      <c r="Q654" s="7"/>
      <c r="R654" s="7"/>
      <c r="S654" s="7"/>
      <c r="T654" s="7"/>
      <c r="U654" s="7"/>
      <c r="V654" s="7"/>
      <c r="W654" s="7"/>
      <c r="X654" s="7"/>
      <c r="Y654" s="7"/>
    </row>
    <row r="655" spans="1:25" x14ac:dyDescent="0.2">
      <c r="A655" s="1138"/>
      <c r="B655" s="1138"/>
      <c r="C655" s="1139"/>
      <c r="D655" s="1139"/>
      <c r="E655" s="459"/>
      <c r="F655" s="7"/>
      <c r="G655" s="7"/>
      <c r="H655" s="7"/>
      <c r="I655" s="7"/>
      <c r="J655" s="7"/>
      <c r="K655" s="7"/>
      <c r="L655" s="7"/>
      <c r="M655" s="7"/>
      <c r="N655" s="7"/>
      <c r="O655" s="7"/>
      <c r="P655" s="7"/>
      <c r="Q655" s="7"/>
      <c r="R655" s="7"/>
      <c r="S655" s="7"/>
      <c r="T655" s="7"/>
      <c r="U655" s="7"/>
      <c r="V655" s="7"/>
      <c r="W655" s="7"/>
      <c r="X655" s="7"/>
      <c r="Y655" s="7"/>
    </row>
    <row r="656" spans="1:25" ht="14.25" x14ac:dyDescent="0.2">
      <c r="A656" s="459"/>
      <c r="B656" s="23"/>
      <c r="C656" s="1139"/>
      <c r="D656" s="1139"/>
      <c r="E656" s="459"/>
      <c r="F656" s="7"/>
      <c r="G656" s="7"/>
      <c r="H656" s="7"/>
      <c r="I656" s="7"/>
      <c r="J656" s="7"/>
      <c r="K656" s="7"/>
      <c r="L656" s="7"/>
      <c r="M656" s="7"/>
      <c r="N656" s="7"/>
      <c r="O656" s="7"/>
      <c r="P656" s="7"/>
      <c r="Q656" s="7"/>
      <c r="R656" s="7"/>
      <c r="S656" s="7"/>
      <c r="T656" s="7"/>
      <c r="U656" s="7"/>
      <c r="V656" s="7"/>
      <c r="W656" s="7"/>
      <c r="X656" s="7"/>
      <c r="Y656" s="7"/>
    </row>
    <row r="657" spans="1:25" x14ac:dyDescent="0.2">
      <c r="A657" s="459"/>
      <c r="B657" s="24"/>
      <c r="C657" s="1139"/>
      <c r="D657" s="1139"/>
      <c r="E657" s="459"/>
      <c r="F657" s="7"/>
      <c r="G657" s="7"/>
      <c r="H657" s="7"/>
      <c r="I657" s="7"/>
      <c r="J657" s="7"/>
      <c r="K657" s="7"/>
      <c r="L657" s="7"/>
      <c r="M657" s="7"/>
      <c r="N657" s="7"/>
      <c r="O657" s="7"/>
      <c r="P657" s="7"/>
      <c r="Q657" s="7"/>
      <c r="R657" s="7"/>
      <c r="S657" s="7"/>
      <c r="T657" s="7"/>
      <c r="U657" s="7"/>
      <c r="V657" s="7"/>
      <c r="W657" s="7"/>
      <c r="X657" s="7"/>
      <c r="Y657" s="7"/>
    </row>
    <row r="658" spans="1:25" x14ac:dyDescent="0.2">
      <c r="A658" s="1138"/>
      <c r="B658" s="1138"/>
      <c r="C658" s="1139"/>
      <c r="D658" s="1139"/>
      <c r="E658" s="459"/>
      <c r="F658" s="7"/>
      <c r="G658" s="7"/>
      <c r="H658" s="7"/>
      <c r="I658" s="7"/>
      <c r="J658" s="7"/>
      <c r="K658" s="7"/>
      <c r="L658" s="7"/>
      <c r="M658" s="7"/>
      <c r="N658" s="7"/>
      <c r="O658" s="7"/>
      <c r="P658" s="7"/>
      <c r="Q658" s="7"/>
      <c r="R658" s="7"/>
      <c r="S658" s="7"/>
      <c r="T658" s="7"/>
      <c r="U658" s="7"/>
      <c r="V658" s="7"/>
      <c r="W658" s="7"/>
      <c r="X658" s="7"/>
      <c r="Y658" s="7"/>
    </row>
    <row r="659" spans="1:25" x14ac:dyDescent="0.2">
      <c r="A659" s="1138"/>
      <c r="B659" s="1138"/>
      <c r="C659" s="1139"/>
      <c r="D659" s="1139"/>
      <c r="E659" s="459"/>
      <c r="F659" s="7"/>
      <c r="G659" s="7"/>
      <c r="H659" s="7"/>
      <c r="I659" s="7"/>
      <c r="J659" s="7"/>
      <c r="K659" s="7"/>
      <c r="L659" s="7"/>
      <c r="M659" s="7"/>
      <c r="N659" s="7"/>
      <c r="O659" s="7"/>
      <c r="P659" s="7"/>
      <c r="Q659" s="7"/>
      <c r="R659" s="7"/>
      <c r="S659" s="7"/>
      <c r="T659" s="7"/>
      <c r="U659" s="7"/>
      <c r="V659" s="7"/>
      <c r="W659" s="7"/>
      <c r="X659" s="7"/>
      <c r="Y659" s="7"/>
    </row>
    <row r="660" spans="1:25" x14ac:dyDescent="0.2">
      <c r="A660" s="1138"/>
      <c r="B660" s="1138"/>
      <c r="C660" s="1139"/>
      <c r="D660" s="1139"/>
      <c r="E660" s="459"/>
      <c r="F660" s="7"/>
      <c r="G660" s="7"/>
      <c r="H660" s="7"/>
      <c r="I660" s="7"/>
      <c r="J660" s="7"/>
      <c r="K660" s="7"/>
      <c r="L660" s="7"/>
      <c r="M660" s="7"/>
      <c r="N660" s="7"/>
      <c r="O660" s="7"/>
      <c r="P660" s="7"/>
      <c r="Q660" s="7"/>
      <c r="R660" s="7"/>
      <c r="S660" s="7"/>
      <c r="T660" s="7"/>
      <c r="U660" s="7"/>
      <c r="V660" s="7"/>
      <c r="W660" s="7"/>
      <c r="X660" s="7"/>
      <c r="Y660" s="7"/>
    </row>
    <row r="661" spans="1:25" x14ac:dyDescent="0.2">
      <c r="A661" s="1138"/>
      <c r="B661" s="1138"/>
      <c r="C661" s="1139"/>
      <c r="D661" s="1139"/>
      <c r="E661" s="459"/>
      <c r="F661" s="7"/>
      <c r="G661" s="7"/>
      <c r="H661" s="7"/>
      <c r="I661" s="7"/>
      <c r="J661" s="7"/>
      <c r="K661" s="7"/>
      <c r="L661" s="7"/>
      <c r="M661" s="7"/>
      <c r="N661" s="7"/>
      <c r="O661" s="7"/>
      <c r="P661" s="7"/>
      <c r="Q661" s="7"/>
      <c r="R661" s="7"/>
      <c r="S661" s="7"/>
      <c r="T661" s="7"/>
      <c r="U661" s="7"/>
      <c r="V661" s="7"/>
      <c r="W661" s="7"/>
      <c r="X661" s="7"/>
      <c r="Y661" s="7"/>
    </row>
    <row r="662" spans="1:25" x14ac:dyDescent="0.2">
      <c r="A662" s="1138"/>
      <c r="B662" s="1138"/>
      <c r="C662" s="1139"/>
      <c r="D662" s="1139"/>
      <c r="E662" s="459"/>
      <c r="F662" s="7"/>
      <c r="G662" s="7"/>
      <c r="H662" s="7"/>
      <c r="I662" s="7"/>
      <c r="J662" s="7"/>
      <c r="K662" s="7"/>
      <c r="L662" s="7"/>
      <c r="M662" s="7"/>
      <c r="N662" s="7"/>
      <c r="O662" s="7"/>
      <c r="P662" s="7"/>
      <c r="Q662" s="7"/>
      <c r="R662" s="7"/>
      <c r="S662" s="7"/>
      <c r="T662" s="7"/>
      <c r="U662" s="7"/>
      <c r="V662" s="7"/>
      <c r="W662" s="7"/>
      <c r="X662" s="7"/>
      <c r="Y662" s="7"/>
    </row>
    <row r="663" spans="1:25" x14ac:dyDescent="0.2">
      <c r="A663" s="1138"/>
      <c r="B663" s="1138"/>
      <c r="C663" s="1138"/>
      <c r="D663" s="1138"/>
      <c r="E663" s="459"/>
      <c r="F663" s="7"/>
      <c r="G663" s="7"/>
      <c r="H663" s="7"/>
      <c r="I663" s="7"/>
      <c r="J663" s="7"/>
      <c r="K663" s="7"/>
      <c r="L663" s="7"/>
      <c r="M663" s="7"/>
      <c r="N663" s="7"/>
      <c r="O663" s="7"/>
      <c r="P663" s="7"/>
      <c r="Q663" s="7"/>
      <c r="R663" s="7"/>
      <c r="S663" s="7"/>
      <c r="T663" s="7"/>
      <c r="U663" s="7"/>
      <c r="V663" s="7"/>
      <c r="W663" s="7"/>
      <c r="X663" s="7"/>
      <c r="Y663" s="7"/>
    </row>
    <row r="664" spans="1:25" x14ac:dyDescent="0.2">
      <c r="A664" s="1138"/>
      <c r="B664" s="1138"/>
      <c r="C664" s="1138"/>
      <c r="D664" s="1138"/>
      <c r="E664" s="459"/>
      <c r="F664" s="7"/>
      <c r="G664" s="7"/>
      <c r="H664" s="7"/>
      <c r="I664" s="7"/>
      <c r="J664" s="7"/>
      <c r="K664" s="7"/>
      <c r="L664" s="7"/>
      <c r="M664" s="7"/>
      <c r="N664" s="7"/>
      <c r="O664" s="7"/>
      <c r="P664" s="7"/>
      <c r="Q664" s="7"/>
      <c r="R664" s="7"/>
      <c r="S664" s="7"/>
      <c r="T664" s="7"/>
      <c r="U664" s="7"/>
      <c r="V664" s="7"/>
      <c r="W664" s="7"/>
      <c r="X664" s="7"/>
      <c r="Y664" s="7"/>
    </row>
    <row r="665" spans="1:25" x14ac:dyDescent="0.2">
      <c r="A665" s="1138"/>
      <c r="B665" s="1138"/>
      <c r="C665" s="1138"/>
      <c r="D665" s="1138"/>
      <c r="E665" s="459"/>
      <c r="F665" s="7"/>
      <c r="G665" s="7"/>
      <c r="H665" s="7"/>
      <c r="I665" s="7"/>
      <c r="J665" s="7"/>
      <c r="K665" s="7"/>
      <c r="L665" s="7"/>
      <c r="M665" s="7"/>
      <c r="N665" s="7"/>
      <c r="O665" s="7"/>
      <c r="P665" s="7"/>
      <c r="Q665" s="7"/>
      <c r="R665" s="7"/>
      <c r="S665" s="7"/>
      <c r="T665" s="7"/>
      <c r="U665" s="7"/>
      <c r="V665" s="7"/>
      <c r="W665" s="7"/>
      <c r="X665" s="7"/>
      <c r="Y665" s="7"/>
    </row>
    <row r="666" spans="1:25" x14ac:dyDescent="0.2">
      <c r="A666" s="1138"/>
      <c r="B666" s="1138"/>
      <c r="C666" s="1138"/>
      <c r="D666" s="1138"/>
      <c r="E666" s="459"/>
      <c r="F666" s="7"/>
      <c r="G666" s="7"/>
      <c r="H666" s="7"/>
      <c r="I666" s="7"/>
      <c r="J666" s="7"/>
      <c r="K666" s="7"/>
      <c r="L666" s="7"/>
      <c r="M666" s="7"/>
      <c r="N666" s="7"/>
      <c r="O666" s="7"/>
      <c r="P666" s="7"/>
      <c r="Q666" s="7"/>
      <c r="R666" s="7"/>
      <c r="S666" s="7"/>
      <c r="T666" s="7"/>
      <c r="U666" s="7"/>
      <c r="V666" s="7"/>
      <c r="W666" s="7"/>
      <c r="X666" s="7"/>
      <c r="Y666" s="7"/>
    </row>
    <row r="667" spans="1:25" x14ac:dyDescent="0.2">
      <c r="A667" s="1138"/>
      <c r="B667" s="1138"/>
      <c r="C667" s="1138"/>
      <c r="D667" s="1138"/>
      <c r="E667" s="459"/>
      <c r="F667" s="7"/>
      <c r="G667" s="7"/>
      <c r="H667" s="7"/>
      <c r="I667" s="7"/>
      <c r="J667" s="7"/>
      <c r="K667" s="7"/>
      <c r="L667" s="7"/>
      <c r="M667" s="7"/>
      <c r="N667" s="7"/>
      <c r="O667" s="7"/>
      <c r="P667" s="7"/>
      <c r="Q667" s="7"/>
      <c r="R667" s="7"/>
      <c r="S667" s="7"/>
      <c r="T667" s="7"/>
      <c r="U667" s="7"/>
      <c r="V667" s="7"/>
      <c r="W667" s="7"/>
      <c r="X667" s="7"/>
      <c r="Y667" s="7"/>
    </row>
    <row r="668" spans="1:25" x14ac:dyDescent="0.2">
      <c r="A668" s="456"/>
      <c r="B668" s="456"/>
      <c r="C668" s="677"/>
      <c r="D668" s="677"/>
      <c r="E668" s="459"/>
      <c r="F668" s="7"/>
      <c r="G668" s="7"/>
      <c r="H668" s="7"/>
      <c r="I668" s="7"/>
      <c r="J668" s="7"/>
      <c r="K668" s="7"/>
      <c r="L668" s="7"/>
      <c r="M668" s="7"/>
      <c r="N668" s="7"/>
      <c r="O668" s="7"/>
      <c r="P668" s="7"/>
      <c r="Q668" s="7"/>
      <c r="R668" s="7"/>
      <c r="S668" s="7"/>
      <c r="T668" s="7"/>
      <c r="U668" s="7"/>
      <c r="V668" s="7"/>
      <c r="W668" s="7"/>
      <c r="X668" s="7"/>
      <c r="Y668" s="7"/>
    </row>
    <row r="669" spans="1:25" x14ac:dyDescent="0.2">
      <c r="A669" s="1132"/>
      <c r="B669" s="1132"/>
      <c r="C669" s="1139"/>
      <c r="D669" s="1139"/>
      <c r="E669" s="459"/>
      <c r="F669" s="7"/>
      <c r="G669" s="7"/>
      <c r="H669" s="7"/>
      <c r="I669" s="7"/>
      <c r="J669" s="7"/>
      <c r="K669" s="7"/>
      <c r="L669" s="7"/>
      <c r="M669" s="7"/>
      <c r="N669" s="7"/>
      <c r="O669" s="7"/>
      <c r="P669" s="7"/>
      <c r="Q669" s="7"/>
      <c r="R669" s="7"/>
      <c r="S669" s="7"/>
      <c r="T669" s="7"/>
      <c r="U669" s="7"/>
      <c r="V669" s="7"/>
      <c r="W669" s="7"/>
      <c r="X669" s="7"/>
      <c r="Y669" s="7"/>
    </row>
    <row r="670" spans="1:25" x14ac:dyDescent="0.2">
      <c r="A670" s="459"/>
      <c r="B670" s="459"/>
      <c r="C670" s="437"/>
      <c r="D670" s="437"/>
      <c r="E670" s="459"/>
      <c r="F670" s="7"/>
      <c r="G670" s="7"/>
      <c r="H670" s="7"/>
      <c r="I670" s="7"/>
      <c r="J670" s="7"/>
      <c r="K670" s="7"/>
      <c r="L670" s="7"/>
      <c r="M670" s="7"/>
      <c r="N670" s="7"/>
      <c r="O670" s="7"/>
      <c r="P670" s="7"/>
      <c r="Q670" s="7"/>
      <c r="R670" s="7"/>
      <c r="S670" s="7"/>
      <c r="T670" s="7"/>
      <c r="U670" s="7"/>
      <c r="V670" s="7"/>
      <c r="W670" s="7"/>
      <c r="X670" s="7"/>
      <c r="Y670" s="7"/>
    </row>
    <row r="671" spans="1:25" x14ac:dyDescent="0.2">
      <c r="A671" s="1140"/>
      <c r="B671" s="1140"/>
      <c r="C671" s="1137"/>
      <c r="D671" s="1137"/>
      <c r="E671" s="459"/>
      <c r="F671" s="7"/>
      <c r="G671" s="7"/>
      <c r="H671" s="7"/>
      <c r="I671" s="7"/>
      <c r="J671" s="7"/>
      <c r="K671" s="7"/>
      <c r="L671" s="7"/>
      <c r="M671" s="7"/>
      <c r="N671" s="7"/>
      <c r="O671" s="7"/>
      <c r="P671" s="7"/>
      <c r="Q671" s="7"/>
      <c r="R671" s="7"/>
      <c r="S671" s="7"/>
      <c r="T671" s="7"/>
      <c r="U671" s="7"/>
      <c r="V671" s="7"/>
      <c r="W671" s="7"/>
      <c r="X671" s="7"/>
      <c r="Y671" s="7"/>
    </row>
    <row r="672" spans="1:25" x14ac:dyDescent="0.2">
      <c r="A672" s="459"/>
      <c r="B672" s="459"/>
      <c r="C672" s="437"/>
      <c r="D672" s="437"/>
      <c r="E672" s="459"/>
      <c r="F672" s="7"/>
      <c r="G672" s="7"/>
      <c r="H672" s="7"/>
      <c r="I672" s="7"/>
      <c r="J672" s="7"/>
      <c r="K672" s="7"/>
      <c r="L672" s="7"/>
      <c r="M672" s="7"/>
      <c r="N672" s="7"/>
      <c r="O672" s="7"/>
      <c r="P672" s="7"/>
      <c r="Q672" s="7"/>
      <c r="R672" s="7"/>
      <c r="S672" s="7"/>
      <c r="T672" s="7"/>
      <c r="U672" s="7"/>
      <c r="V672" s="7"/>
      <c r="W672" s="7"/>
      <c r="X672" s="7"/>
      <c r="Y672" s="7"/>
    </row>
    <row r="673" spans="1:25" x14ac:dyDescent="0.2">
      <c r="A673" s="1132"/>
      <c r="B673" s="1132"/>
      <c r="C673" s="1139"/>
      <c r="D673" s="1139"/>
      <c r="E673" s="459"/>
      <c r="F673" s="7"/>
      <c r="G673" s="7"/>
      <c r="H673" s="7"/>
      <c r="I673" s="7"/>
      <c r="J673" s="7"/>
      <c r="K673" s="7"/>
      <c r="L673" s="7"/>
      <c r="M673" s="7"/>
      <c r="N673" s="7"/>
      <c r="O673" s="7"/>
      <c r="P673" s="7"/>
      <c r="Q673" s="7"/>
      <c r="R673" s="7"/>
      <c r="S673" s="7"/>
      <c r="T673" s="7"/>
      <c r="U673" s="7"/>
      <c r="V673" s="7"/>
      <c r="W673" s="7"/>
      <c r="X673" s="7"/>
      <c r="Y673" s="7"/>
    </row>
    <row r="674" spans="1:25" x14ac:dyDescent="0.2">
      <c r="A674" s="456"/>
      <c r="B674" s="459"/>
      <c r="C674" s="25"/>
      <c r="D674" s="25"/>
      <c r="E674" s="459"/>
      <c r="F674" s="7"/>
      <c r="G674" s="7"/>
      <c r="H674" s="7"/>
      <c r="I674" s="7"/>
      <c r="J674" s="7"/>
      <c r="K674" s="7"/>
      <c r="L674" s="7"/>
      <c r="M674" s="7"/>
      <c r="N674" s="7"/>
      <c r="O674" s="7"/>
      <c r="P674" s="7"/>
      <c r="Q674" s="7"/>
      <c r="R674" s="7"/>
      <c r="S674" s="7"/>
      <c r="T674" s="7"/>
      <c r="U674" s="7"/>
      <c r="V674" s="7"/>
      <c r="W674" s="7"/>
      <c r="X674" s="7"/>
      <c r="Y674" s="7"/>
    </row>
    <row r="675" spans="1:25" x14ac:dyDescent="0.2">
      <c r="A675" s="1141"/>
      <c r="B675" s="1141"/>
      <c r="C675" s="1139"/>
      <c r="D675" s="1139"/>
      <c r="E675" s="459"/>
      <c r="F675" s="7"/>
      <c r="G675" s="7"/>
      <c r="H675" s="7"/>
      <c r="I675" s="7"/>
      <c r="J675" s="7"/>
      <c r="K675" s="7"/>
      <c r="L675" s="7"/>
      <c r="M675" s="7"/>
      <c r="N675" s="7"/>
      <c r="O675" s="7"/>
      <c r="P675" s="7"/>
      <c r="Q675" s="7"/>
      <c r="R675" s="7"/>
      <c r="S675" s="7"/>
      <c r="T675" s="7"/>
      <c r="U675" s="7"/>
      <c r="V675" s="7"/>
      <c r="W675" s="7"/>
      <c r="X675" s="7"/>
      <c r="Y675" s="7"/>
    </row>
    <row r="676" spans="1:25" x14ac:dyDescent="0.2">
      <c r="A676" s="459"/>
      <c r="B676" s="25"/>
      <c r="C676" s="459"/>
      <c r="D676" s="25"/>
      <c r="E676" s="25"/>
      <c r="F676" s="7"/>
      <c r="G676" s="7"/>
      <c r="H676" s="7"/>
      <c r="I676" s="7"/>
      <c r="J676" s="7"/>
      <c r="K676" s="7"/>
      <c r="L676" s="7"/>
      <c r="M676" s="7"/>
      <c r="N676" s="7"/>
      <c r="O676" s="7"/>
      <c r="P676" s="7"/>
      <c r="Q676" s="7"/>
      <c r="R676" s="7"/>
      <c r="S676" s="7"/>
      <c r="T676" s="7"/>
      <c r="U676" s="7"/>
      <c r="V676" s="7"/>
      <c r="W676" s="7"/>
      <c r="X676" s="7"/>
      <c r="Y676" s="7"/>
    </row>
    <row r="677" spans="1:25" x14ac:dyDescent="0.2">
      <c r="A677" s="1132"/>
      <c r="B677" s="1132"/>
      <c r="C677" s="1137"/>
      <c r="D677" s="1137"/>
      <c r="E677" s="459"/>
      <c r="F677" s="7"/>
      <c r="G677" s="7"/>
      <c r="H677" s="7"/>
      <c r="I677" s="7"/>
      <c r="J677" s="7"/>
      <c r="K677" s="7"/>
      <c r="L677" s="7"/>
      <c r="M677" s="7"/>
      <c r="N677" s="7"/>
      <c r="O677" s="7"/>
      <c r="P677" s="7"/>
      <c r="Q677" s="7"/>
      <c r="R677" s="7"/>
      <c r="S677" s="7"/>
      <c r="T677" s="7"/>
      <c r="U677" s="7"/>
      <c r="V677" s="7"/>
      <c r="W677" s="7"/>
      <c r="X677" s="7"/>
      <c r="Y677" s="7"/>
    </row>
    <row r="678" spans="1:25" x14ac:dyDescent="0.2">
      <c r="A678" s="459"/>
      <c r="B678" s="459"/>
      <c r="C678" s="459"/>
      <c r="D678" s="459"/>
      <c r="E678" s="459"/>
      <c r="F678" s="7"/>
      <c r="G678" s="7"/>
      <c r="H678" s="7"/>
      <c r="I678" s="7"/>
      <c r="J678" s="7"/>
      <c r="K678" s="7"/>
      <c r="L678" s="7"/>
      <c r="M678" s="7"/>
      <c r="N678" s="7"/>
      <c r="O678" s="7"/>
      <c r="P678" s="7"/>
      <c r="Q678" s="7"/>
      <c r="R678" s="7"/>
      <c r="S678" s="7"/>
      <c r="T678" s="7"/>
      <c r="U678" s="7"/>
      <c r="V678" s="7"/>
      <c r="W678" s="7"/>
      <c r="X678" s="7"/>
      <c r="Y678" s="7"/>
    </row>
    <row r="679" spans="1:25" x14ac:dyDescent="0.2">
      <c r="A679" s="1138"/>
      <c r="B679" s="1138"/>
      <c r="C679" s="1139"/>
      <c r="D679" s="1139"/>
      <c r="E679" s="459"/>
      <c r="F679" s="7"/>
      <c r="G679" s="7"/>
      <c r="H679" s="7"/>
      <c r="I679" s="7"/>
      <c r="J679" s="7"/>
      <c r="K679" s="7"/>
      <c r="L679" s="7"/>
      <c r="M679" s="7"/>
      <c r="N679" s="7"/>
      <c r="O679" s="7"/>
      <c r="P679" s="7"/>
      <c r="Q679" s="7"/>
      <c r="R679" s="7"/>
      <c r="S679" s="7"/>
      <c r="T679" s="7"/>
      <c r="U679" s="7"/>
      <c r="V679" s="7"/>
      <c r="W679" s="7"/>
      <c r="X679" s="7"/>
      <c r="Y679" s="7"/>
    </row>
    <row r="680" spans="1:25" x14ac:dyDescent="0.2">
      <c r="A680" s="1138"/>
      <c r="B680" s="1138"/>
      <c r="C680" s="1139"/>
      <c r="D680" s="1139"/>
      <c r="E680" s="459"/>
      <c r="F680" s="7"/>
      <c r="G680" s="7"/>
      <c r="H680" s="7"/>
      <c r="I680" s="7"/>
      <c r="J680" s="7"/>
      <c r="K680" s="7"/>
      <c r="L680" s="7"/>
      <c r="M680" s="7"/>
      <c r="N680" s="7"/>
      <c r="O680" s="7"/>
      <c r="P680" s="7"/>
      <c r="Q680" s="7"/>
      <c r="R680" s="7"/>
      <c r="S680" s="7"/>
      <c r="T680" s="7"/>
      <c r="U680" s="7"/>
      <c r="V680" s="7"/>
      <c r="W680" s="7"/>
      <c r="X680" s="7"/>
      <c r="Y680" s="7"/>
    </row>
    <row r="681" spans="1:25" x14ac:dyDescent="0.2">
      <c r="A681" s="456"/>
      <c r="B681" s="459"/>
      <c r="C681" s="460"/>
      <c r="D681" s="460"/>
      <c r="E681" s="459"/>
      <c r="F681" s="7"/>
      <c r="G681" s="7"/>
      <c r="H681" s="7"/>
      <c r="I681" s="7"/>
      <c r="J681" s="7"/>
      <c r="K681" s="7"/>
      <c r="L681" s="7"/>
      <c r="M681" s="7"/>
      <c r="N681" s="7"/>
      <c r="O681" s="7"/>
      <c r="P681" s="7"/>
      <c r="Q681" s="7"/>
      <c r="R681" s="7"/>
      <c r="S681" s="7"/>
      <c r="T681" s="7"/>
      <c r="U681" s="7"/>
      <c r="V681" s="7"/>
      <c r="W681" s="7"/>
      <c r="X681" s="7"/>
      <c r="Y681" s="7"/>
    </row>
    <row r="682" spans="1:25" x14ac:dyDescent="0.2">
      <c r="A682" s="456"/>
      <c r="B682" s="459"/>
      <c r="C682" s="1139"/>
      <c r="D682" s="1139"/>
      <c r="E682" s="459"/>
      <c r="F682" s="7"/>
      <c r="G682" s="7"/>
      <c r="H682" s="7"/>
      <c r="I682" s="7"/>
      <c r="J682" s="7"/>
      <c r="K682" s="7"/>
      <c r="L682" s="7"/>
      <c r="M682" s="7"/>
      <c r="N682" s="7"/>
      <c r="O682" s="7"/>
      <c r="P682" s="7"/>
      <c r="Q682" s="7"/>
      <c r="R682" s="7"/>
      <c r="S682" s="7"/>
      <c r="T682" s="7"/>
      <c r="U682" s="7"/>
      <c r="V682" s="7"/>
      <c r="W682" s="7"/>
      <c r="X682" s="7"/>
      <c r="Y682" s="7"/>
    </row>
    <row r="683" spans="1:25" x14ac:dyDescent="0.2">
      <c r="A683" s="459"/>
      <c r="B683" s="459"/>
      <c r="C683" s="459"/>
      <c r="D683" s="459"/>
      <c r="E683" s="459"/>
      <c r="F683" s="7"/>
      <c r="G683" s="7"/>
      <c r="H683" s="7"/>
      <c r="I683" s="7"/>
      <c r="J683" s="7"/>
      <c r="K683" s="7"/>
      <c r="L683" s="7"/>
      <c r="M683" s="7"/>
      <c r="N683" s="7"/>
      <c r="O683" s="7"/>
      <c r="P683" s="7"/>
      <c r="Q683" s="7"/>
      <c r="R683" s="7"/>
      <c r="S683" s="7"/>
      <c r="T683" s="7"/>
      <c r="U683" s="7"/>
      <c r="V683" s="7"/>
      <c r="W683" s="7"/>
      <c r="X683" s="7"/>
      <c r="Y683" s="7"/>
    </row>
    <row r="684" spans="1:25" x14ac:dyDescent="0.2">
      <c r="A684" s="456"/>
      <c r="B684" s="457"/>
      <c r="C684" s="1139"/>
      <c r="D684" s="1139"/>
      <c r="E684" s="459"/>
      <c r="F684" s="7"/>
      <c r="G684" s="7"/>
      <c r="H684" s="7"/>
      <c r="I684" s="7"/>
      <c r="J684" s="7"/>
      <c r="K684" s="7"/>
      <c r="L684" s="7"/>
      <c r="M684" s="7"/>
      <c r="N684" s="7"/>
      <c r="O684" s="7"/>
      <c r="P684" s="7"/>
      <c r="Q684" s="7"/>
      <c r="R684" s="7"/>
      <c r="S684" s="7"/>
      <c r="T684" s="7"/>
      <c r="U684" s="7"/>
      <c r="V684" s="7"/>
      <c r="W684" s="7"/>
      <c r="X684" s="7"/>
      <c r="Y684" s="7"/>
    </row>
    <row r="685" spans="1:25" x14ac:dyDescent="0.2">
      <c r="A685" s="459"/>
      <c r="B685" s="459"/>
      <c r="C685" s="459"/>
      <c r="D685" s="459"/>
      <c r="E685" s="459"/>
      <c r="F685" s="7"/>
      <c r="G685" s="7"/>
      <c r="H685" s="7"/>
      <c r="I685" s="7"/>
      <c r="J685" s="7"/>
      <c r="K685" s="7"/>
      <c r="L685" s="7"/>
      <c r="M685" s="7"/>
      <c r="N685" s="7"/>
      <c r="O685" s="7"/>
      <c r="P685" s="7"/>
      <c r="Q685" s="7"/>
      <c r="R685" s="7"/>
      <c r="S685" s="7"/>
      <c r="T685" s="7"/>
      <c r="U685" s="7"/>
      <c r="V685" s="7"/>
      <c r="W685" s="7"/>
      <c r="X685" s="7"/>
      <c r="Y685" s="7"/>
    </row>
    <row r="686" spans="1:25" x14ac:dyDescent="0.2">
      <c r="A686" s="3"/>
      <c r="B686" s="677"/>
      <c r="C686" s="677"/>
      <c r="D686" s="437"/>
      <c r="E686" s="437"/>
      <c r="F686" s="7"/>
      <c r="G686" s="7"/>
      <c r="H686" s="7"/>
      <c r="I686" s="7"/>
      <c r="J686" s="7"/>
      <c r="K686" s="7"/>
      <c r="L686" s="7"/>
      <c r="M686" s="7"/>
      <c r="N686" s="7"/>
      <c r="O686" s="7"/>
      <c r="P686" s="7"/>
      <c r="Q686" s="7"/>
      <c r="R686" s="7"/>
      <c r="S686" s="7"/>
      <c r="T686" s="7"/>
      <c r="U686" s="7"/>
      <c r="V686" s="7"/>
      <c r="W686" s="7"/>
      <c r="X686" s="7"/>
      <c r="Y686" s="7"/>
    </row>
    <row r="687" spans="1:25" x14ac:dyDescent="0.2">
      <c r="A687" s="3"/>
      <c r="B687" s="1139"/>
      <c r="C687" s="1139"/>
      <c r="D687" s="26"/>
      <c r="E687" s="460"/>
      <c r="F687" s="7"/>
      <c r="G687" s="7"/>
      <c r="H687" s="7"/>
      <c r="I687" s="7"/>
      <c r="J687" s="7"/>
      <c r="K687" s="7"/>
      <c r="L687" s="7"/>
      <c r="M687" s="7"/>
      <c r="N687" s="7"/>
      <c r="O687" s="7"/>
      <c r="P687" s="7"/>
      <c r="Q687" s="7"/>
      <c r="R687" s="7"/>
      <c r="S687" s="7"/>
      <c r="T687" s="7"/>
      <c r="U687" s="7"/>
      <c r="V687" s="7"/>
      <c r="W687" s="7"/>
      <c r="X687" s="7"/>
      <c r="Y687" s="7"/>
    </row>
    <row r="688" spans="1:25" x14ac:dyDescent="0.2">
      <c r="A688" s="3"/>
      <c r="B688" s="1139"/>
      <c r="C688" s="1139"/>
      <c r="D688" s="26"/>
      <c r="E688" s="460"/>
      <c r="F688" s="7"/>
      <c r="G688" s="7"/>
      <c r="H688" s="7"/>
      <c r="I688" s="7"/>
      <c r="J688" s="7"/>
      <c r="K688" s="7"/>
      <c r="L688" s="7"/>
      <c r="M688" s="7"/>
      <c r="N688" s="7"/>
      <c r="O688" s="7"/>
      <c r="P688" s="7"/>
      <c r="Q688" s="7"/>
      <c r="R688" s="7"/>
      <c r="S688" s="7"/>
      <c r="T688" s="7"/>
      <c r="U688" s="7"/>
      <c r="V688" s="7"/>
      <c r="W688" s="7"/>
      <c r="X688" s="7"/>
      <c r="Y688" s="7"/>
    </row>
    <row r="689" spans="1:25" x14ac:dyDescent="0.2">
      <c r="A689" s="3"/>
      <c r="B689" s="1139"/>
      <c r="C689" s="1139"/>
      <c r="D689" s="26"/>
      <c r="E689" s="460"/>
      <c r="F689" s="7"/>
      <c r="G689" s="7"/>
      <c r="H689" s="7"/>
      <c r="I689" s="7"/>
      <c r="J689" s="7"/>
      <c r="K689" s="7"/>
      <c r="L689" s="7"/>
      <c r="M689" s="7"/>
      <c r="N689" s="7"/>
      <c r="O689" s="7"/>
      <c r="P689" s="7"/>
      <c r="Q689" s="7"/>
      <c r="R689" s="7"/>
      <c r="S689" s="7"/>
      <c r="T689" s="7"/>
      <c r="U689" s="7"/>
      <c r="V689" s="7"/>
      <c r="W689" s="7"/>
      <c r="X689" s="7"/>
      <c r="Y689" s="7"/>
    </row>
    <row r="690" spans="1:25" x14ac:dyDescent="0.2">
      <c r="A690" s="3"/>
      <c r="B690" s="677"/>
      <c r="C690" s="677"/>
      <c r="D690" s="460"/>
      <c r="E690" s="460"/>
      <c r="F690" s="7"/>
      <c r="G690" s="7"/>
      <c r="H690" s="7"/>
      <c r="I690" s="7"/>
      <c r="J690" s="7"/>
      <c r="K690" s="7"/>
      <c r="L690" s="7"/>
      <c r="M690" s="7"/>
      <c r="N690" s="7"/>
      <c r="O690" s="7"/>
      <c r="P690" s="7"/>
      <c r="Q690" s="7"/>
      <c r="R690" s="7"/>
      <c r="S690" s="7"/>
      <c r="T690" s="7"/>
      <c r="U690" s="7"/>
      <c r="V690" s="7"/>
      <c r="W690" s="7"/>
      <c r="X690" s="7"/>
      <c r="Y690" s="7"/>
    </row>
    <row r="691" spans="1:25" x14ac:dyDescent="0.2">
      <c r="A691" s="3"/>
      <c r="B691" s="1139"/>
      <c r="C691" s="1139"/>
      <c r="D691" s="459"/>
      <c r="E691" s="459"/>
      <c r="F691" s="7"/>
      <c r="G691" s="7"/>
      <c r="H691" s="7"/>
      <c r="I691" s="7"/>
      <c r="J691" s="7"/>
      <c r="K691" s="7"/>
      <c r="L691" s="7"/>
      <c r="M691" s="7"/>
      <c r="N691" s="7"/>
      <c r="O691" s="7"/>
      <c r="P691" s="7"/>
      <c r="Q691" s="7"/>
      <c r="R691" s="7"/>
      <c r="S691" s="7"/>
      <c r="T691" s="7"/>
      <c r="U691" s="7"/>
      <c r="V691" s="7"/>
      <c r="W691" s="7"/>
      <c r="X691" s="7"/>
      <c r="Y691" s="7"/>
    </row>
    <row r="692" spans="1:25" x14ac:dyDescent="0.2">
      <c r="A692" s="459"/>
      <c r="B692" s="459"/>
      <c r="C692" s="459"/>
      <c r="D692" s="27"/>
      <c r="E692" s="27"/>
      <c r="F692" s="7"/>
      <c r="G692" s="7"/>
      <c r="H692" s="7"/>
      <c r="I692" s="7"/>
      <c r="J692" s="7"/>
      <c r="K692" s="7"/>
      <c r="L692" s="7"/>
      <c r="M692" s="7"/>
      <c r="N692" s="7"/>
      <c r="O692" s="7"/>
      <c r="P692" s="7"/>
      <c r="Q692" s="7"/>
      <c r="R692" s="7"/>
      <c r="S692" s="7"/>
      <c r="T692" s="7"/>
      <c r="U692" s="7"/>
      <c r="V692" s="7"/>
      <c r="W692" s="7"/>
      <c r="X692" s="7"/>
      <c r="Y692" s="7"/>
    </row>
    <row r="693" spans="1:25" x14ac:dyDescent="0.2">
      <c r="A693" s="1138"/>
      <c r="B693" s="1138"/>
      <c r="C693" s="1138"/>
      <c r="D693" s="26"/>
      <c r="E693" s="460"/>
      <c r="F693" s="7"/>
      <c r="G693" s="7"/>
      <c r="H693" s="7"/>
      <c r="I693" s="7"/>
      <c r="J693" s="7"/>
      <c r="K693" s="7"/>
      <c r="L693" s="7"/>
      <c r="M693" s="7"/>
      <c r="N693" s="7"/>
      <c r="O693" s="7"/>
      <c r="P693" s="7"/>
      <c r="Q693" s="7"/>
      <c r="R693" s="7"/>
      <c r="S693" s="7"/>
      <c r="T693" s="7"/>
      <c r="U693" s="7"/>
      <c r="V693" s="7"/>
      <c r="W693" s="7"/>
      <c r="X693" s="7"/>
      <c r="Y693" s="7"/>
    </row>
    <row r="694" spans="1:25" x14ac:dyDescent="0.2">
      <c r="A694" s="459"/>
      <c r="B694" s="459"/>
      <c r="C694" s="459"/>
      <c r="D694" s="459"/>
      <c r="E694" s="459"/>
      <c r="F694" s="7"/>
      <c r="G694" s="7"/>
      <c r="H694" s="7"/>
      <c r="I694" s="7"/>
      <c r="J694" s="7"/>
      <c r="K694" s="7"/>
      <c r="L694" s="7"/>
      <c r="M694" s="7"/>
      <c r="N694" s="7"/>
      <c r="O694" s="7"/>
      <c r="P694" s="7"/>
      <c r="Q694" s="7"/>
      <c r="R694" s="7"/>
      <c r="S694" s="7"/>
      <c r="T694" s="7"/>
      <c r="U694" s="7"/>
      <c r="V694" s="7"/>
      <c r="W694" s="7"/>
      <c r="X694" s="7"/>
      <c r="Y694" s="7"/>
    </row>
    <row r="695" spans="1:25" x14ac:dyDescent="0.2">
      <c r="A695" s="459"/>
      <c r="B695" s="1139"/>
      <c r="C695" s="1139"/>
      <c r="D695" s="459"/>
      <c r="E695" s="459"/>
      <c r="F695" s="7"/>
      <c r="G695" s="7"/>
      <c r="H695" s="7"/>
      <c r="I695" s="7"/>
      <c r="J695" s="7"/>
      <c r="K695" s="7"/>
      <c r="L695" s="7"/>
      <c r="M695" s="7"/>
      <c r="N695" s="7"/>
      <c r="O695" s="7"/>
      <c r="P695" s="7"/>
      <c r="Q695" s="7"/>
      <c r="R695" s="7"/>
      <c r="S695" s="7"/>
      <c r="T695" s="7"/>
      <c r="U695" s="7"/>
      <c r="V695" s="7"/>
      <c r="W695" s="7"/>
      <c r="X695" s="7"/>
      <c r="Y695" s="7"/>
    </row>
    <row r="696" spans="1:25" x14ac:dyDescent="0.2">
      <c r="A696" s="459"/>
      <c r="B696" s="459"/>
      <c r="C696" s="459"/>
      <c r="D696" s="459"/>
      <c r="E696" s="459"/>
      <c r="F696" s="7"/>
      <c r="G696" s="7"/>
      <c r="H696" s="7"/>
      <c r="I696" s="7"/>
      <c r="J696" s="7"/>
      <c r="K696" s="7"/>
      <c r="L696" s="7"/>
      <c r="M696" s="7"/>
      <c r="N696" s="7"/>
      <c r="O696" s="7"/>
      <c r="P696" s="7"/>
      <c r="Q696" s="7"/>
      <c r="R696" s="7"/>
      <c r="S696" s="7"/>
      <c r="T696" s="7"/>
      <c r="U696" s="7"/>
      <c r="V696" s="7"/>
      <c r="W696" s="7"/>
      <c r="X696" s="7"/>
      <c r="Y696" s="7"/>
    </row>
    <row r="697" spans="1:25" x14ac:dyDescent="0.2">
      <c r="A697" s="1138"/>
      <c r="B697" s="1138"/>
      <c r="C697" s="1138"/>
      <c r="D697" s="437"/>
      <c r="E697" s="460"/>
      <c r="F697" s="7"/>
      <c r="G697" s="7"/>
      <c r="H697" s="7"/>
      <c r="I697" s="7"/>
      <c r="J697" s="7"/>
      <c r="K697" s="7"/>
      <c r="L697" s="7"/>
      <c r="M697" s="7"/>
      <c r="N697" s="7"/>
      <c r="O697" s="7"/>
      <c r="P697" s="7"/>
      <c r="Q697" s="7"/>
      <c r="R697" s="7"/>
      <c r="S697" s="7"/>
      <c r="T697" s="7"/>
      <c r="U697" s="7"/>
      <c r="V697" s="7"/>
      <c r="W697" s="7"/>
      <c r="X697" s="7"/>
      <c r="Y697" s="7"/>
    </row>
    <row r="698" spans="1:25" x14ac:dyDescent="0.2">
      <c r="A698" s="459"/>
      <c r="B698" s="459"/>
      <c r="C698" s="459"/>
      <c r="D698" s="459"/>
      <c r="E698" s="459"/>
      <c r="F698" s="7"/>
      <c r="G698" s="7"/>
      <c r="H698" s="7"/>
      <c r="I698" s="7"/>
      <c r="J698" s="7"/>
      <c r="K698" s="7"/>
      <c r="L698" s="7"/>
      <c r="M698" s="7"/>
      <c r="N698" s="7"/>
      <c r="O698" s="7"/>
      <c r="P698" s="7"/>
      <c r="Q698" s="7"/>
      <c r="R698" s="7"/>
      <c r="S698" s="7"/>
      <c r="T698" s="7"/>
      <c r="U698" s="7"/>
      <c r="V698" s="7"/>
      <c r="W698" s="7"/>
      <c r="X698" s="7"/>
      <c r="Y698" s="7"/>
    </row>
    <row r="699" spans="1:25" x14ac:dyDescent="0.2">
      <c r="A699" s="1132"/>
      <c r="B699" s="1132"/>
      <c r="C699" s="1132"/>
      <c r="D699" s="437"/>
      <c r="E699" s="20"/>
      <c r="F699" s="7"/>
      <c r="G699" s="7"/>
      <c r="H699" s="7"/>
      <c r="I699" s="7"/>
      <c r="J699" s="7"/>
      <c r="K699" s="7"/>
      <c r="L699" s="7"/>
      <c r="M699" s="7"/>
      <c r="N699" s="7"/>
      <c r="O699" s="7"/>
      <c r="P699" s="7"/>
      <c r="Q699" s="7"/>
      <c r="R699" s="7"/>
      <c r="S699" s="7"/>
      <c r="T699" s="7"/>
      <c r="U699" s="7"/>
      <c r="V699" s="7"/>
      <c r="W699" s="7"/>
      <c r="X699" s="7"/>
      <c r="Y699" s="7"/>
    </row>
    <row r="700" spans="1:25" x14ac:dyDescent="0.2">
      <c r="A700" s="459"/>
      <c r="B700" s="459"/>
      <c r="C700" s="459"/>
      <c r="D700" s="459"/>
      <c r="E700" s="459"/>
      <c r="F700" s="7"/>
      <c r="G700" s="7"/>
      <c r="H700" s="7"/>
      <c r="I700" s="7"/>
      <c r="J700" s="7"/>
      <c r="K700" s="7"/>
      <c r="L700" s="7"/>
      <c r="M700" s="7"/>
      <c r="N700" s="7"/>
      <c r="O700" s="7"/>
      <c r="P700" s="7"/>
      <c r="Q700" s="7"/>
      <c r="R700" s="7"/>
      <c r="S700" s="7"/>
      <c r="T700" s="7"/>
      <c r="U700" s="7"/>
      <c r="V700" s="7"/>
      <c r="W700" s="7"/>
      <c r="X700" s="7"/>
      <c r="Y700" s="7"/>
    </row>
    <row r="701" spans="1:25" x14ac:dyDescent="0.2">
      <c r="A701" s="459"/>
      <c r="B701" s="459"/>
      <c r="C701" s="459"/>
      <c r="D701" s="459"/>
      <c r="E701" s="459"/>
      <c r="F701" s="7"/>
      <c r="G701" s="7"/>
      <c r="H701" s="7"/>
      <c r="I701" s="7"/>
      <c r="J701" s="7"/>
      <c r="K701" s="7"/>
      <c r="L701" s="7"/>
      <c r="M701" s="7"/>
      <c r="N701" s="7"/>
      <c r="O701" s="7"/>
      <c r="P701" s="7"/>
      <c r="Q701" s="7"/>
      <c r="R701" s="7"/>
      <c r="S701" s="7"/>
      <c r="T701" s="7"/>
      <c r="U701" s="7"/>
      <c r="V701" s="7"/>
      <c r="W701" s="7"/>
      <c r="X701" s="7"/>
      <c r="Y701" s="7"/>
    </row>
    <row r="702" spans="1:25" x14ac:dyDescent="0.2">
      <c r="A702" s="459"/>
      <c r="B702" s="459"/>
      <c r="C702" s="459"/>
      <c r="D702" s="459"/>
      <c r="E702" s="459"/>
      <c r="F702" s="7"/>
      <c r="G702" s="7"/>
      <c r="H702" s="7"/>
      <c r="I702" s="7"/>
      <c r="J702" s="7"/>
      <c r="K702" s="7"/>
      <c r="L702" s="7"/>
      <c r="M702" s="7"/>
      <c r="N702" s="7"/>
      <c r="O702" s="7"/>
      <c r="P702" s="7"/>
      <c r="Q702" s="7"/>
      <c r="R702" s="7"/>
      <c r="S702" s="7"/>
      <c r="T702" s="7"/>
      <c r="U702" s="7"/>
      <c r="V702" s="7"/>
      <c r="W702" s="7"/>
      <c r="X702" s="7"/>
      <c r="Y702" s="7"/>
    </row>
    <row r="703" spans="1:25" x14ac:dyDescent="0.2">
      <c r="A703" s="459"/>
      <c r="B703" s="459"/>
      <c r="C703" s="459"/>
      <c r="D703" s="459"/>
      <c r="E703" s="459"/>
      <c r="F703" s="7"/>
      <c r="G703" s="7"/>
      <c r="H703" s="7"/>
      <c r="I703" s="7"/>
      <c r="J703" s="7"/>
      <c r="K703" s="7"/>
      <c r="L703" s="7"/>
      <c r="M703" s="7"/>
      <c r="N703" s="7"/>
      <c r="O703" s="7"/>
      <c r="P703" s="7"/>
      <c r="Q703" s="7"/>
      <c r="R703" s="7"/>
      <c r="S703" s="7"/>
      <c r="T703" s="7"/>
      <c r="U703" s="7"/>
      <c r="V703" s="7"/>
      <c r="W703" s="7"/>
      <c r="X703" s="7"/>
      <c r="Y703" s="7"/>
    </row>
    <row r="704" spans="1:25" x14ac:dyDescent="0.2">
      <c r="A704" s="459"/>
      <c r="B704" s="459"/>
      <c r="C704" s="459"/>
      <c r="D704" s="459"/>
      <c r="E704" s="459"/>
      <c r="F704" s="7"/>
      <c r="G704" s="7"/>
      <c r="H704" s="7"/>
      <c r="I704" s="7"/>
      <c r="J704" s="7"/>
      <c r="K704" s="7"/>
      <c r="L704" s="7"/>
      <c r="M704" s="7"/>
      <c r="N704" s="7"/>
      <c r="O704" s="7"/>
      <c r="P704" s="7"/>
      <c r="Q704" s="7"/>
      <c r="R704" s="7"/>
      <c r="S704" s="7"/>
      <c r="T704" s="7"/>
      <c r="U704" s="7"/>
      <c r="V704" s="7"/>
      <c r="W704" s="7"/>
      <c r="X704" s="7"/>
      <c r="Y704" s="7"/>
    </row>
    <row r="705" spans="1:25" x14ac:dyDescent="0.2">
      <c r="A705" s="459"/>
      <c r="B705" s="459"/>
      <c r="C705" s="459"/>
      <c r="D705" s="459"/>
      <c r="E705" s="459"/>
      <c r="F705" s="7"/>
      <c r="G705" s="7"/>
      <c r="H705" s="7"/>
      <c r="I705" s="7"/>
      <c r="J705" s="7"/>
      <c r="K705" s="7"/>
      <c r="L705" s="7"/>
      <c r="M705" s="7"/>
      <c r="N705" s="7"/>
      <c r="O705" s="7"/>
      <c r="P705" s="7"/>
      <c r="Q705" s="7"/>
      <c r="R705" s="7"/>
      <c r="S705" s="7"/>
      <c r="T705" s="7"/>
      <c r="U705" s="7"/>
      <c r="V705" s="7"/>
      <c r="W705" s="7"/>
      <c r="X705" s="7"/>
      <c r="Y705" s="7"/>
    </row>
    <row r="706" spans="1:25" x14ac:dyDescent="0.2">
      <c r="A706" s="7"/>
      <c r="B706" s="7"/>
      <c r="C706" s="7"/>
      <c r="D706" s="7"/>
      <c r="E706" s="7"/>
      <c r="F706" s="7"/>
      <c r="G706" s="7"/>
      <c r="H706" s="7"/>
      <c r="I706" s="7"/>
      <c r="J706" s="7"/>
      <c r="K706" s="7"/>
      <c r="L706" s="7"/>
      <c r="M706" s="7"/>
      <c r="N706" s="7"/>
      <c r="O706" s="7"/>
      <c r="P706" s="7"/>
      <c r="Q706" s="7"/>
      <c r="R706" s="7"/>
      <c r="S706" s="7"/>
      <c r="T706" s="7"/>
      <c r="U706" s="7"/>
      <c r="V706" s="7"/>
      <c r="W706" s="7"/>
      <c r="X706" s="7"/>
      <c r="Y706" s="7"/>
    </row>
    <row r="707" spans="1:25" x14ac:dyDescent="0.2">
      <c r="A707" s="7"/>
      <c r="B707" s="7"/>
      <c r="C707" s="7"/>
      <c r="D707" s="7"/>
      <c r="E707" s="7"/>
      <c r="F707" s="7"/>
      <c r="G707" s="7"/>
      <c r="H707" s="7"/>
      <c r="I707" s="7"/>
      <c r="J707" s="7"/>
      <c r="K707" s="7"/>
      <c r="L707" s="7"/>
      <c r="M707" s="7"/>
      <c r="N707" s="7"/>
      <c r="O707" s="7"/>
      <c r="P707" s="7"/>
      <c r="Q707" s="7"/>
      <c r="R707" s="7"/>
      <c r="S707" s="7"/>
      <c r="T707" s="7"/>
      <c r="U707" s="7"/>
      <c r="V707" s="7"/>
      <c r="W707" s="7"/>
      <c r="X707" s="7"/>
      <c r="Y707" s="7"/>
    </row>
    <row r="708" spans="1:25" x14ac:dyDescent="0.2">
      <c r="A708" s="7"/>
      <c r="B708" s="7"/>
      <c r="C708" s="7"/>
      <c r="D708" s="7"/>
      <c r="E708" s="7"/>
      <c r="F708" s="7"/>
      <c r="G708" s="7"/>
      <c r="H708" s="7"/>
      <c r="I708" s="7"/>
      <c r="J708" s="7"/>
      <c r="K708" s="7"/>
      <c r="L708" s="7"/>
      <c r="M708" s="7"/>
      <c r="N708" s="7"/>
      <c r="O708" s="7"/>
      <c r="P708" s="7"/>
      <c r="Q708" s="7"/>
      <c r="R708" s="7"/>
      <c r="S708" s="7"/>
      <c r="T708" s="7"/>
      <c r="U708" s="7"/>
      <c r="V708" s="7"/>
      <c r="W708" s="7"/>
      <c r="X708" s="7"/>
      <c r="Y708" s="7"/>
    </row>
    <row r="709" spans="1:25" x14ac:dyDescent="0.2">
      <c r="A709" s="7"/>
      <c r="B709" s="7"/>
      <c r="C709" s="7"/>
      <c r="D709" s="7"/>
      <c r="E709" s="7"/>
      <c r="F709" s="7"/>
      <c r="G709" s="7"/>
      <c r="H709" s="7"/>
      <c r="I709" s="7"/>
      <c r="J709" s="7"/>
      <c r="K709" s="7"/>
      <c r="L709" s="7"/>
      <c r="M709" s="7"/>
      <c r="N709" s="7"/>
      <c r="O709" s="7"/>
      <c r="P709" s="7"/>
      <c r="Q709" s="7"/>
      <c r="R709" s="7"/>
      <c r="S709" s="7"/>
      <c r="T709" s="7"/>
      <c r="U709" s="7"/>
      <c r="V709" s="7"/>
      <c r="W709" s="7"/>
      <c r="X709" s="7"/>
      <c r="Y709" s="7"/>
    </row>
    <row r="710" spans="1:25" x14ac:dyDescent="0.2">
      <c r="A710" s="1137"/>
      <c r="B710" s="1137"/>
      <c r="C710" s="1137"/>
      <c r="D710" s="1137"/>
      <c r="E710" s="459"/>
      <c r="F710" s="7"/>
      <c r="G710" s="7"/>
      <c r="H710" s="7"/>
      <c r="I710" s="7"/>
      <c r="J710" s="7"/>
      <c r="K710" s="7"/>
      <c r="L710" s="7"/>
      <c r="M710" s="7"/>
      <c r="N710" s="7"/>
      <c r="O710" s="7"/>
      <c r="P710" s="7"/>
      <c r="Q710" s="7"/>
      <c r="R710" s="7"/>
      <c r="S710" s="7"/>
      <c r="T710" s="7"/>
      <c r="U710" s="7"/>
      <c r="V710" s="7"/>
      <c r="W710" s="7"/>
      <c r="X710" s="7"/>
      <c r="Y710" s="7"/>
    </row>
    <row r="711" spans="1:25" x14ac:dyDescent="0.2">
      <c r="A711" s="459"/>
      <c r="B711" s="459"/>
      <c r="C711" s="459"/>
      <c r="D711" s="459"/>
      <c r="E711" s="459"/>
      <c r="F711" s="7"/>
      <c r="G711" s="7"/>
      <c r="H711" s="7"/>
      <c r="I711" s="7"/>
      <c r="J711" s="7"/>
      <c r="K711" s="7"/>
      <c r="L711" s="7"/>
      <c r="M711" s="7"/>
      <c r="N711" s="7"/>
      <c r="O711" s="7"/>
      <c r="P711" s="7"/>
      <c r="Q711" s="7"/>
      <c r="R711" s="7"/>
      <c r="S711" s="7"/>
      <c r="T711" s="7"/>
      <c r="U711" s="7"/>
      <c r="V711" s="7"/>
      <c r="W711" s="7"/>
      <c r="X711" s="7"/>
      <c r="Y711" s="7"/>
    </row>
    <row r="712" spans="1:25" x14ac:dyDescent="0.2">
      <c r="A712" s="459"/>
      <c r="B712" s="459"/>
      <c r="C712" s="459"/>
      <c r="D712" s="459"/>
      <c r="E712" s="459"/>
      <c r="F712" s="7"/>
      <c r="G712" s="7"/>
      <c r="H712" s="7"/>
      <c r="I712" s="7"/>
      <c r="J712" s="7"/>
      <c r="K712" s="7"/>
      <c r="L712" s="7"/>
      <c r="M712" s="7"/>
      <c r="N712" s="7"/>
      <c r="O712" s="7"/>
      <c r="P712" s="7"/>
      <c r="Q712" s="7"/>
      <c r="R712" s="7"/>
      <c r="S712" s="7"/>
      <c r="T712" s="7"/>
      <c r="U712" s="7"/>
      <c r="V712" s="7"/>
      <c r="W712" s="7"/>
      <c r="X712" s="7"/>
      <c r="Y712" s="7"/>
    </row>
    <row r="713" spans="1:25" x14ac:dyDescent="0.2">
      <c r="A713" s="459"/>
      <c r="B713" s="459"/>
      <c r="C713" s="459"/>
      <c r="D713" s="459"/>
      <c r="E713" s="459"/>
      <c r="F713" s="7"/>
      <c r="G713" s="7"/>
      <c r="H713" s="7"/>
      <c r="I713" s="7"/>
      <c r="J713" s="7"/>
      <c r="K713" s="7"/>
      <c r="L713" s="7"/>
      <c r="M713" s="7"/>
      <c r="N713" s="7"/>
      <c r="O713" s="7"/>
      <c r="P713" s="7"/>
      <c r="Q713" s="7"/>
      <c r="R713" s="7"/>
      <c r="S713" s="7"/>
      <c r="T713" s="7"/>
      <c r="U713" s="7"/>
      <c r="V713" s="7"/>
      <c r="W713" s="7"/>
      <c r="X713" s="7"/>
      <c r="Y713" s="7"/>
    </row>
    <row r="714" spans="1:25" x14ac:dyDescent="0.2">
      <c r="A714" s="459"/>
      <c r="B714" s="459"/>
      <c r="C714" s="459"/>
      <c r="D714" s="459"/>
      <c r="E714" s="459"/>
      <c r="F714" s="7"/>
      <c r="G714" s="7"/>
      <c r="H714" s="7"/>
      <c r="I714" s="7"/>
      <c r="J714" s="7"/>
      <c r="K714" s="7"/>
      <c r="L714" s="7"/>
      <c r="M714" s="7"/>
      <c r="N714" s="7"/>
      <c r="O714" s="7"/>
      <c r="P714" s="7"/>
      <c r="Q714" s="7"/>
      <c r="R714" s="7"/>
      <c r="S714" s="7"/>
      <c r="T714" s="7"/>
      <c r="U714" s="7"/>
      <c r="V714" s="7"/>
      <c r="W714" s="7"/>
      <c r="X714" s="7"/>
      <c r="Y714" s="7"/>
    </row>
    <row r="715" spans="1:25" x14ac:dyDescent="0.2">
      <c r="A715" s="1141"/>
      <c r="B715" s="1141"/>
      <c r="C715" s="459"/>
      <c r="D715" s="459"/>
      <c r="E715" s="459"/>
      <c r="F715" s="7"/>
      <c r="G715" s="7"/>
      <c r="H715" s="7"/>
      <c r="I715" s="7"/>
      <c r="J715" s="7"/>
      <c r="K715" s="7"/>
      <c r="L715" s="7"/>
      <c r="M715" s="7"/>
      <c r="N715" s="7"/>
      <c r="O715" s="7"/>
      <c r="P715" s="7"/>
      <c r="Q715" s="7"/>
      <c r="R715" s="7"/>
      <c r="S715" s="7"/>
      <c r="T715" s="7"/>
      <c r="U715" s="7"/>
      <c r="V715" s="7"/>
      <c r="W715" s="7"/>
      <c r="X715" s="7"/>
      <c r="Y715" s="7"/>
    </row>
    <row r="716" spans="1:25" x14ac:dyDescent="0.2">
      <c r="A716" s="459"/>
      <c r="B716" s="458"/>
      <c r="C716" s="459"/>
      <c r="D716" s="459"/>
      <c r="E716" s="459"/>
      <c r="F716" s="7"/>
      <c r="G716" s="7"/>
      <c r="H716" s="7"/>
      <c r="I716" s="7"/>
      <c r="J716" s="7"/>
      <c r="K716" s="7"/>
      <c r="L716" s="7"/>
      <c r="M716" s="7"/>
      <c r="N716" s="7"/>
      <c r="O716" s="7"/>
      <c r="P716" s="7"/>
      <c r="Q716" s="7"/>
      <c r="R716" s="7"/>
      <c r="S716" s="7"/>
      <c r="T716" s="7"/>
      <c r="U716" s="7"/>
      <c r="V716" s="7"/>
      <c r="W716" s="7"/>
      <c r="X716" s="7"/>
      <c r="Y716" s="7"/>
    </row>
    <row r="717" spans="1:25" x14ac:dyDescent="0.2">
      <c r="A717" s="459"/>
      <c r="B717" s="461"/>
      <c r="C717" s="438"/>
      <c r="D717" s="438"/>
      <c r="E717" s="459"/>
      <c r="F717" s="7"/>
      <c r="G717" s="7"/>
      <c r="H717" s="7"/>
      <c r="I717" s="7"/>
      <c r="J717" s="7"/>
      <c r="K717" s="7"/>
      <c r="L717" s="7"/>
      <c r="M717" s="7"/>
      <c r="N717" s="7"/>
      <c r="O717" s="7"/>
      <c r="P717" s="7"/>
      <c r="Q717" s="7"/>
      <c r="R717" s="7"/>
      <c r="S717" s="7"/>
      <c r="T717" s="7"/>
      <c r="U717" s="7"/>
      <c r="V717" s="7"/>
      <c r="W717" s="7"/>
      <c r="X717" s="7"/>
      <c r="Y717" s="7"/>
    </row>
    <row r="718" spans="1:25" x14ac:dyDescent="0.2">
      <c r="A718" s="459"/>
      <c r="B718" s="438"/>
      <c r="C718" s="438"/>
      <c r="D718" s="438"/>
      <c r="E718" s="459"/>
      <c r="F718" s="7"/>
      <c r="G718" s="7"/>
      <c r="H718" s="7"/>
      <c r="I718" s="7"/>
      <c r="J718" s="7"/>
      <c r="K718" s="7"/>
      <c r="L718" s="7"/>
      <c r="M718" s="7"/>
      <c r="N718" s="7"/>
      <c r="O718" s="7"/>
      <c r="P718" s="7"/>
      <c r="Q718" s="7"/>
      <c r="R718" s="7"/>
      <c r="S718" s="7"/>
      <c r="T718" s="7"/>
      <c r="U718" s="7"/>
      <c r="V718" s="7"/>
      <c r="W718" s="7"/>
      <c r="X718" s="7"/>
      <c r="Y718" s="7"/>
    </row>
    <row r="719" spans="1:25" x14ac:dyDescent="0.2">
      <c r="A719" s="1132"/>
      <c r="B719" s="1142"/>
      <c r="C719" s="1142"/>
      <c r="D719" s="1142"/>
      <c r="E719" s="459"/>
      <c r="F719" s="7"/>
      <c r="G719" s="7"/>
      <c r="H719" s="7"/>
      <c r="I719" s="7"/>
      <c r="J719" s="7"/>
      <c r="K719" s="7"/>
      <c r="L719" s="7"/>
      <c r="M719" s="7"/>
      <c r="N719" s="7"/>
      <c r="O719" s="7"/>
      <c r="P719" s="7"/>
      <c r="Q719" s="7"/>
      <c r="R719" s="7"/>
      <c r="S719" s="7"/>
      <c r="T719" s="7"/>
      <c r="U719" s="7"/>
      <c r="V719" s="7"/>
      <c r="W719" s="7"/>
      <c r="X719" s="7"/>
      <c r="Y719" s="7"/>
    </row>
    <row r="720" spans="1:25" x14ac:dyDescent="0.2">
      <c r="A720" s="1132"/>
      <c r="B720" s="1132"/>
      <c r="C720" s="1132"/>
      <c r="D720" s="1132"/>
      <c r="E720" s="459"/>
      <c r="F720" s="7"/>
      <c r="G720" s="7"/>
      <c r="H720" s="7"/>
      <c r="I720" s="7"/>
      <c r="J720" s="7"/>
      <c r="K720" s="7"/>
      <c r="L720" s="7"/>
      <c r="M720" s="7"/>
      <c r="N720" s="7"/>
      <c r="O720" s="7"/>
      <c r="P720" s="7"/>
      <c r="Q720" s="7"/>
      <c r="R720" s="7"/>
      <c r="S720" s="7"/>
      <c r="T720" s="7"/>
      <c r="U720" s="7"/>
      <c r="V720" s="7"/>
      <c r="W720" s="7"/>
      <c r="X720" s="7"/>
      <c r="Y720" s="7"/>
    </row>
    <row r="721" spans="1:25" x14ac:dyDescent="0.2">
      <c r="A721" s="18"/>
      <c r="B721" s="437"/>
      <c r="C721" s="460"/>
      <c r="D721" s="460"/>
      <c r="E721" s="459"/>
      <c r="F721" s="7"/>
      <c r="G721" s="7"/>
      <c r="H721" s="7"/>
      <c r="I721" s="7"/>
      <c r="J721" s="7"/>
      <c r="K721" s="7"/>
      <c r="L721" s="7"/>
      <c r="M721" s="7"/>
      <c r="N721" s="7"/>
      <c r="O721" s="7"/>
      <c r="P721" s="7"/>
      <c r="Q721" s="7"/>
      <c r="R721" s="7"/>
      <c r="S721" s="7"/>
      <c r="T721" s="7"/>
      <c r="U721" s="7"/>
      <c r="V721" s="7"/>
      <c r="W721" s="7"/>
      <c r="X721" s="7"/>
      <c r="Y721" s="7"/>
    </row>
    <row r="722" spans="1:25" x14ac:dyDescent="0.2">
      <c r="A722" s="459"/>
      <c r="B722" s="437"/>
      <c r="C722" s="460"/>
      <c r="D722" s="460"/>
      <c r="E722" s="459"/>
      <c r="F722" s="7"/>
      <c r="G722" s="7"/>
      <c r="H722" s="7"/>
      <c r="I722" s="7"/>
      <c r="J722" s="7"/>
      <c r="K722" s="7"/>
      <c r="L722" s="7"/>
      <c r="M722" s="7"/>
      <c r="N722" s="7"/>
      <c r="O722" s="7"/>
      <c r="P722" s="7"/>
      <c r="Q722" s="7"/>
      <c r="R722" s="7"/>
      <c r="S722" s="7"/>
      <c r="T722" s="7"/>
      <c r="U722" s="7"/>
      <c r="V722" s="7"/>
      <c r="W722" s="7"/>
      <c r="X722" s="7"/>
      <c r="Y722" s="7"/>
    </row>
    <row r="723" spans="1:25" x14ac:dyDescent="0.2">
      <c r="A723" s="18"/>
      <c r="B723" s="437"/>
      <c r="C723" s="460"/>
      <c r="D723" s="460"/>
      <c r="E723" s="459"/>
      <c r="F723" s="7"/>
      <c r="G723" s="7"/>
      <c r="H723" s="7"/>
      <c r="I723" s="7"/>
      <c r="J723" s="7"/>
      <c r="K723" s="7"/>
      <c r="L723" s="7"/>
      <c r="M723" s="7"/>
      <c r="N723" s="7"/>
      <c r="O723" s="7"/>
      <c r="P723" s="7"/>
      <c r="Q723" s="7"/>
      <c r="R723" s="7"/>
      <c r="S723" s="7"/>
      <c r="T723" s="7"/>
      <c r="U723" s="7"/>
      <c r="V723" s="7"/>
      <c r="W723" s="7"/>
      <c r="X723" s="7"/>
      <c r="Y723" s="7"/>
    </row>
    <row r="724" spans="1:25" x14ac:dyDescent="0.2">
      <c r="A724" s="18"/>
      <c r="B724" s="437"/>
      <c r="C724" s="460"/>
      <c r="D724" s="460"/>
      <c r="E724" s="459"/>
      <c r="F724" s="7"/>
      <c r="G724" s="7"/>
      <c r="H724" s="7"/>
      <c r="I724" s="7"/>
      <c r="J724" s="7"/>
      <c r="K724" s="7"/>
      <c r="L724" s="7"/>
      <c r="M724" s="7"/>
      <c r="N724" s="7"/>
      <c r="O724" s="7"/>
      <c r="P724" s="7"/>
      <c r="Q724" s="7"/>
      <c r="R724" s="7"/>
      <c r="S724" s="7"/>
      <c r="T724" s="7"/>
      <c r="U724" s="7"/>
      <c r="V724" s="7"/>
      <c r="W724" s="7"/>
      <c r="X724" s="7"/>
      <c r="Y724" s="7"/>
    </row>
    <row r="725" spans="1:25" x14ac:dyDescent="0.2">
      <c r="A725" s="459"/>
      <c r="B725" s="437"/>
      <c r="C725" s="460"/>
      <c r="D725" s="460"/>
      <c r="E725" s="459"/>
      <c r="F725" s="7"/>
      <c r="G725" s="7"/>
      <c r="H725" s="7"/>
      <c r="I725" s="7"/>
      <c r="J725" s="7"/>
      <c r="K725" s="7"/>
      <c r="L725" s="7"/>
      <c r="M725" s="7"/>
      <c r="N725" s="7"/>
      <c r="O725" s="7"/>
      <c r="P725" s="7"/>
      <c r="Q725" s="7"/>
      <c r="R725" s="7"/>
      <c r="S725" s="7"/>
      <c r="T725" s="7"/>
      <c r="U725" s="7"/>
      <c r="V725" s="7"/>
      <c r="W725" s="7"/>
      <c r="X725" s="7"/>
      <c r="Y725" s="7"/>
    </row>
    <row r="726" spans="1:25" x14ac:dyDescent="0.2">
      <c r="A726" s="459"/>
      <c r="B726" s="437"/>
      <c r="C726" s="460"/>
      <c r="D726" s="460"/>
      <c r="E726" s="459"/>
      <c r="F726" s="7"/>
      <c r="G726" s="7"/>
      <c r="H726" s="7"/>
      <c r="I726" s="7"/>
      <c r="J726" s="7"/>
      <c r="K726" s="7"/>
      <c r="L726" s="7"/>
      <c r="M726" s="7"/>
      <c r="N726" s="7"/>
      <c r="O726" s="7"/>
      <c r="P726" s="7"/>
      <c r="Q726" s="7"/>
      <c r="R726" s="7"/>
      <c r="S726" s="7"/>
      <c r="T726" s="7"/>
      <c r="U726" s="7"/>
      <c r="V726" s="7"/>
      <c r="W726" s="7"/>
      <c r="X726" s="7"/>
      <c r="Y726" s="7"/>
    </row>
    <row r="727" spans="1:25" x14ac:dyDescent="0.2">
      <c r="A727" s="459"/>
      <c r="B727" s="456"/>
      <c r="C727" s="456"/>
      <c r="D727" s="460"/>
      <c r="E727" s="459"/>
      <c r="F727" s="7"/>
      <c r="G727" s="7"/>
      <c r="H727" s="7"/>
      <c r="I727" s="7"/>
      <c r="J727" s="7"/>
      <c r="K727" s="7"/>
      <c r="L727" s="7"/>
      <c r="M727" s="7"/>
      <c r="N727" s="7"/>
      <c r="O727" s="7"/>
      <c r="P727" s="7"/>
      <c r="Q727" s="7"/>
      <c r="R727" s="7"/>
      <c r="S727" s="7"/>
      <c r="T727" s="7"/>
      <c r="U727" s="7"/>
      <c r="V727" s="7"/>
      <c r="W727" s="7"/>
      <c r="X727" s="7"/>
      <c r="Y727" s="7"/>
    </row>
    <row r="728" spans="1:25" x14ac:dyDescent="0.2">
      <c r="A728" s="1132"/>
      <c r="B728" s="1132"/>
      <c r="C728" s="1132"/>
      <c r="D728" s="20"/>
      <c r="E728" s="459"/>
      <c r="F728" s="7"/>
      <c r="G728" s="7"/>
      <c r="H728" s="7"/>
      <c r="I728" s="7"/>
      <c r="J728" s="7"/>
      <c r="K728" s="7"/>
      <c r="L728" s="7"/>
      <c r="M728" s="7"/>
      <c r="N728" s="7"/>
      <c r="O728" s="7"/>
      <c r="P728" s="7"/>
      <c r="Q728" s="7"/>
      <c r="R728" s="7"/>
      <c r="S728" s="7"/>
      <c r="T728" s="7"/>
      <c r="U728" s="7"/>
      <c r="V728" s="7"/>
      <c r="W728" s="7"/>
      <c r="X728" s="7"/>
      <c r="Y728" s="7"/>
    </row>
    <row r="729" spans="1:25" x14ac:dyDescent="0.2">
      <c r="A729" s="1133"/>
      <c r="B729" s="1133"/>
      <c r="C729" s="1133"/>
      <c r="D729" s="1133"/>
      <c r="E729" s="459"/>
      <c r="F729" s="7"/>
      <c r="G729" s="7"/>
      <c r="H729" s="7"/>
      <c r="I729" s="7"/>
      <c r="J729" s="7"/>
      <c r="K729" s="7"/>
      <c r="L729" s="7"/>
      <c r="M729" s="7"/>
      <c r="N729" s="7"/>
      <c r="O729" s="7"/>
      <c r="P729" s="7"/>
      <c r="Q729" s="7"/>
      <c r="R729" s="7"/>
      <c r="S729" s="7"/>
      <c r="T729" s="7"/>
      <c r="U729" s="7"/>
      <c r="V729" s="7"/>
      <c r="W729" s="7"/>
      <c r="X729" s="7"/>
      <c r="Y729" s="7"/>
    </row>
    <row r="730" spans="1:25" x14ac:dyDescent="0.2">
      <c r="A730" s="456"/>
      <c r="B730" s="457"/>
      <c r="C730" s="457"/>
      <c r="D730" s="20"/>
      <c r="E730" s="459"/>
      <c r="F730" s="7"/>
      <c r="G730" s="7"/>
      <c r="H730" s="7"/>
      <c r="I730" s="7"/>
      <c r="J730" s="7"/>
      <c r="K730" s="7"/>
      <c r="L730" s="7"/>
      <c r="M730" s="7"/>
      <c r="N730" s="7"/>
      <c r="O730" s="7"/>
      <c r="P730" s="7"/>
      <c r="Q730" s="7"/>
      <c r="R730" s="7"/>
      <c r="S730" s="7"/>
      <c r="T730" s="7"/>
      <c r="U730" s="7"/>
      <c r="V730" s="7"/>
      <c r="W730" s="7"/>
      <c r="X730" s="7"/>
      <c r="Y730" s="7"/>
    </row>
    <row r="731" spans="1:25" x14ac:dyDescent="0.2">
      <c r="A731" s="459"/>
      <c r="B731" s="459"/>
      <c r="C731" s="459"/>
      <c r="D731" s="459"/>
      <c r="E731" s="459"/>
      <c r="F731" s="7"/>
      <c r="G731" s="7"/>
      <c r="H731" s="7"/>
      <c r="I731" s="7"/>
      <c r="J731" s="7"/>
      <c r="K731" s="7"/>
      <c r="L731" s="7"/>
      <c r="M731" s="7"/>
      <c r="N731" s="7"/>
      <c r="O731" s="7"/>
      <c r="P731" s="7"/>
      <c r="Q731" s="7"/>
      <c r="R731" s="7"/>
      <c r="S731" s="7"/>
      <c r="T731" s="7"/>
      <c r="U731" s="7"/>
      <c r="V731" s="7"/>
      <c r="W731" s="7"/>
      <c r="X731" s="7"/>
      <c r="Y731" s="7"/>
    </row>
    <row r="732" spans="1:25" x14ac:dyDescent="0.2">
      <c r="A732" s="459"/>
      <c r="B732" s="459"/>
      <c r="C732" s="459"/>
      <c r="D732" s="459"/>
      <c r="E732" s="459"/>
      <c r="F732" s="7"/>
      <c r="G732" s="7"/>
      <c r="H732" s="7"/>
      <c r="I732" s="7"/>
      <c r="J732" s="7"/>
      <c r="K732" s="7"/>
      <c r="L732" s="7"/>
      <c r="M732" s="7"/>
      <c r="N732" s="7"/>
      <c r="O732" s="7"/>
      <c r="P732" s="7"/>
      <c r="Q732" s="7"/>
      <c r="R732" s="7"/>
      <c r="S732" s="7"/>
      <c r="T732" s="7"/>
      <c r="U732" s="7"/>
      <c r="V732" s="7"/>
      <c r="W732" s="7"/>
      <c r="X732" s="7"/>
      <c r="Y732" s="7"/>
    </row>
    <row r="733" spans="1:25" x14ac:dyDescent="0.2">
      <c r="A733" s="456"/>
      <c r="B733" s="458"/>
      <c r="C733" s="458"/>
      <c r="D733" s="458"/>
      <c r="E733" s="459"/>
      <c r="F733" s="7"/>
      <c r="G733" s="7"/>
      <c r="H733" s="7"/>
      <c r="I733" s="7"/>
      <c r="J733" s="7"/>
      <c r="K733" s="7"/>
      <c r="L733" s="7"/>
      <c r="M733" s="7"/>
      <c r="N733" s="7"/>
      <c r="O733" s="7"/>
      <c r="P733" s="7"/>
      <c r="Q733" s="7"/>
      <c r="R733" s="7"/>
      <c r="S733" s="7"/>
      <c r="T733" s="7"/>
      <c r="U733" s="7"/>
      <c r="V733" s="7"/>
      <c r="W733" s="7"/>
      <c r="X733" s="7"/>
      <c r="Y733" s="7"/>
    </row>
    <row r="734" spans="1:25" x14ac:dyDescent="0.2">
      <c r="A734" s="1134"/>
      <c r="B734" s="1135"/>
      <c r="C734" s="1136"/>
      <c r="D734" s="1136"/>
      <c r="E734" s="22"/>
      <c r="F734" s="7"/>
      <c r="G734" s="7"/>
      <c r="H734" s="7"/>
      <c r="I734" s="7"/>
      <c r="J734" s="7"/>
      <c r="K734" s="7"/>
      <c r="L734" s="7"/>
      <c r="M734" s="7"/>
      <c r="N734" s="7"/>
      <c r="O734" s="7"/>
      <c r="P734" s="7"/>
      <c r="Q734" s="7"/>
      <c r="R734" s="7"/>
      <c r="S734" s="7"/>
      <c r="T734" s="7"/>
      <c r="U734" s="7"/>
      <c r="V734" s="7"/>
      <c r="W734" s="7"/>
      <c r="X734" s="7"/>
      <c r="Y734" s="7"/>
    </row>
    <row r="735" spans="1:25" x14ac:dyDescent="0.2">
      <c r="A735" s="1134"/>
      <c r="B735" s="1134"/>
      <c r="C735" s="1134"/>
      <c r="D735" s="1134"/>
      <c r="E735" s="22"/>
      <c r="F735" s="7"/>
      <c r="G735" s="7"/>
      <c r="H735" s="7"/>
      <c r="I735" s="7"/>
      <c r="J735" s="7"/>
      <c r="K735" s="7"/>
      <c r="L735" s="7"/>
      <c r="M735" s="7"/>
      <c r="N735" s="7"/>
      <c r="O735" s="7"/>
      <c r="P735" s="7"/>
      <c r="Q735" s="7"/>
      <c r="R735" s="7"/>
      <c r="S735" s="7"/>
      <c r="T735" s="7"/>
      <c r="U735" s="7"/>
      <c r="V735" s="7"/>
      <c r="W735" s="7"/>
      <c r="X735" s="7"/>
      <c r="Y735" s="7"/>
    </row>
    <row r="736" spans="1:25" x14ac:dyDescent="0.2">
      <c r="A736" s="1132"/>
      <c r="B736" s="1132"/>
      <c r="C736" s="1132"/>
      <c r="D736" s="20"/>
      <c r="E736" s="459"/>
      <c r="F736" s="7"/>
      <c r="G736" s="7"/>
      <c r="H736" s="7"/>
      <c r="I736" s="7"/>
      <c r="J736" s="7"/>
      <c r="K736" s="7"/>
      <c r="L736" s="7"/>
      <c r="M736" s="7"/>
      <c r="N736" s="7"/>
      <c r="O736" s="7"/>
      <c r="P736" s="7"/>
      <c r="Q736" s="7"/>
      <c r="R736" s="7"/>
      <c r="S736" s="7"/>
      <c r="T736" s="7"/>
      <c r="U736" s="7"/>
      <c r="V736" s="7"/>
      <c r="W736" s="7"/>
      <c r="X736" s="7"/>
      <c r="Y736" s="7"/>
    </row>
    <row r="737" spans="1:25" x14ac:dyDescent="0.2">
      <c r="A737" s="1133"/>
      <c r="B737" s="1133"/>
      <c r="C737" s="1133"/>
      <c r="D737" s="1133"/>
      <c r="E737" s="459"/>
      <c r="F737" s="7"/>
      <c r="G737" s="7"/>
      <c r="H737" s="7"/>
      <c r="I737" s="7"/>
      <c r="J737" s="7"/>
      <c r="K737" s="7"/>
      <c r="L737" s="7"/>
      <c r="M737" s="7"/>
      <c r="N737" s="7"/>
      <c r="O737" s="7"/>
      <c r="P737" s="7"/>
      <c r="Q737" s="7"/>
      <c r="R737" s="7"/>
      <c r="S737" s="7"/>
      <c r="T737" s="7"/>
      <c r="U737" s="7"/>
      <c r="V737" s="7"/>
      <c r="W737" s="7"/>
      <c r="X737" s="7"/>
      <c r="Y737" s="7"/>
    </row>
    <row r="738" spans="1:25" x14ac:dyDescent="0.2">
      <c r="A738" s="1132"/>
      <c r="B738" s="1132"/>
      <c r="C738" s="1132"/>
      <c r="D738" s="20"/>
      <c r="E738" s="459"/>
      <c r="F738" s="7"/>
      <c r="G738" s="7"/>
      <c r="H738" s="7"/>
      <c r="I738" s="7"/>
      <c r="J738" s="7"/>
      <c r="K738" s="7"/>
      <c r="L738" s="7"/>
      <c r="M738" s="7"/>
      <c r="N738" s="7"/>
      <c r="O738" s="7"/>
      <c r="P738" s="7"/>
      <c r="Q738" s="7"/>
      <c r="R738" s="7"/>
      <c r="S738" s="7"/>
      <c r="T738" s="7"/>
      <c r="U738" s="7"/>
      <c r="V738" s="7"/>
      <c r="W738" s="7"/>
      <c r="X738" s="7"/>
      <c r="Y738" s="7"/>
    </row>
    <row r="739" spans="1:25" x14ac:dyDescent="0.2">
      <c r="A739" s="459"/>
      <c r="B739" s="459"/>
      <c r="C739" s="459"/>
      <c r="D739" s="459"/>
      <c r="E739" s="459"/>
      <c r="F739" s="7"/>
      <c r="G739" s="7"/>
      <c r="H739" s="7"/>
      <c r="I739" s="7"/>
      <c r="J739" s="7"/>
      <c r="K739" s="7"/>
      <c r="L739" s="7"/>
      <c r="M739" s="7"/>
      <c r="N739" s="7"/>
      <c r="O739" s="7"/>
      <c r="P739" s="7"/>
      <c r="Q739" s="7"/>
      <c r="R739" s="7"/>
      <c r="S739" s="7"/>
      <c r="T739" s="7"/>
      <c r="U739" s="7"/>
      <c r="V739" s="7"/>
      <c r="W739" s="7"/>
      <c r="X739" s="7"/>
      <c r="Y739" s="7"/>
    </row>
    <row r="740" spans="1:25" x14ac:dyDescent="0.2">
      <c r="A740" s="459"/>
      <c r="B740" s="459"/>
      <c r="C740" s="459"/>
      <c r="D740" s="459"/>
      <c r="E740" s="459"/>
      <c r="F740" s="7"/>
      <c r="G740" s="7"/>
      <c r="H740" s="7"/>
      <c r="I740" s="7"/>
      <c r="J740" s="7"/>
      <c r="K740" s="7"/>
      <c r="L740" s="7"/>
      <c r="M740" s="7"/>
      <c r="N740" s="7"/>
      <c r="O740" s="7"/>
      <c r="P740" s="7"/>
      <c r="Q740" s="7"/>
      <c r="R740" s="7"/>
      <c r="S740" s="7"/>
      <c r="T740" s="7"/>
      <c r="U740" s="7"/>
      <c r="V740" s="7"/>
      <c r="W740" s="7"/>
      <c r="X740" s="7"/>
      <c r="Y740" s="7"/>
    </row>
    <row r="741" spans="1:25" x14ac:dyDescent="0.2">
      <c r="A741" s="1132"/>
      <c r="B741" s="1132"/>
      <c r="C741" s="1137"/>
      <c r="D741" s="1137"/>
      <c r="E741" s="459"/>
      <c r="F741" s="7"/>
      <c r="G741" s="7"/>
      <c r="H741" s="7"/>
      <c r="I741" s="7"/>
      <c r="J741" s="7"/>
      <c r="K741" s="7"/>
      <c r="L741" s="7"/>
      <c r="M741" s="7"/>
      <c r="N741" s="7"/>
      <c r="O741" s="7"/>
      <c r="P741" s="7"/>
      <c r="Q741" s="7"/>
      <c r="R741" s="7"/>
      <c r="S741" s="7"/>
      <c r="T741" s="7"/>
      <c r="U741" s="7"/>
      <c r="V741" s="7"/>
      <c r="W741" s="7"/>
      <c r="X741" s="7"/>
      <c r="Y741" s="7"/>
    </row>
    <row r="742" spans="1:25" x14ac:dyDescent="0.2">
      <c r="A742" s="459"/>
      <c r="B742" s="459"/>
      <c r="C742" s="459"/>
      <c r="D742" s="459"/>
      <c r="E742" s="459"/>
      <c r="F742" s="7"/>
      <c r="G742" s="7"/>
      <c r="H742" s="7"/>
      <c r="I742" s="7"/>
      <c r="J742" s="7"/>
      <c r="K742" s="7"/>
      <c r="L742" s="7"/>
      <c r="M742" s="7"/>
      <c r="N742" s="7"/>
      <c r="O742" s="7"/>
      <c r="P742" s="7"/>
      <c r="Q742" s="7"/>
      <c r="R742" s="7"/>
      <c r="S742" s="7"/>
      <c r="T742" s="7"/>
      <c r="U742" s="7"/>
      <c r="V742" s="7"/>
      <c r="W742" s="7"/>
      <c r="X742" s="7"/>
      <c r="Y742" s="7"/>
    </row>
    <row r="743" spans="1:25" x14ac:dyDescent="0.2">
      <c r="A743" s="1138"/>
      <c r="B743" s="1138"/>
      <c r="C743" s="1139"/>
      <c r="D743" s="1139"/>
      <c r="E743" s="459"/>
      <c r="F743" s="7"/>
      <c r="G743" s="7"/>
      <c r="H743" s="7"/>
      <c r="I743" s="7"/>
      <c r="J743" s="7"/>
      <c r="K743" s="7"/>
      <c r="L743" s="7"/>
      <c r="M743" s="7"/>
      <c r="N743" s="7"/>
      <c r="O743" s="7"/>
      <c r="P743" s="7"/>
      <c r="Q743" s="7"/>
      <c r="R743" s="7"/>
      <c r="S743" s="7"/>
      <c r="T743" s="7"/>
      <c r="U743" s="7"/>
      <c r="V743" s="7"/>
      <c r="W743" s="7"/>
      <c r="X743" s="7"/>
      <c r="Y743" s="7"/>
    </row>
    <row r="744" spans="1:25" x14ac:dyDescent="0.2">
      <c r="A744" s="1138"/>
      <c r="B744" s="1138"/>
      <c r="C744" s="1139"/>
      <c r="D744" s="1139"/>
      <c r="E744" s="459"/>
      <c r="F744" s="7"/>
      <c r="G744" s="7"/>
      <c r="H744" s="7"/>
      <c r="I744" s="7"/>
      <c r="J744" s="7"/>
      <c r="K744" s="7"/>
      <c r="L744" s="7"/>
      <c r="M744" s="7"/>
      <c r="N744" s="7"/>
      <c r="O744" s="7"/>
      <c r="P744" s="7"/>
      <c r="Q744" s="7"/>
      <c r="R744" s="7"/>
      <c r="S744" s="7"/>
      <c r="T744" s="7"/>
      <c r="U744" s="7"/>
      <c r="V744" s="7"/>
      <c r="W744" s="7"/>
      <c r="X744" s="7"/>
      <c r="Y744" s="7"/>
    </row>
    <row r="745" spans="1:25" ht="14.25" x14ac:dyDescent="0.2">
      <c r="A745" s="459"/>
      <c r="B745" s="23"/>
      <c r="C745" s="1139"/>
      <c r="D745" s="1139"/>
      <c r="E745" s="459"/>
      <c r="F745" s="7"/>
      <c r="G745" s="7"/>
      <c r="H745" s="7"/>
      <c r="I745" s="7"/>
      <c r="J745" s="7"/>
      <c r="K745" s="7"/>
      <c r="L745" s="7"/>
      <c r="M745" s="7"/>
      <c r="N745" s="7"/>
      <c r="O745" s="7"/>
      <c r="P745" s="7"/>
      <c r="Q745" s="7"/>
      <c r="R745" s="7"/>
      <c r="S745" s="7"/>
      <c r="T745" s="7"/>
      <c r="U745" s="7"/>
      <c r="V745" s="7"/>
      <c r="W745" s="7"/>
      <c r="X745" s="7"/>
      <c r="Y745" s="7"/>
    </row>
    <row r="746" spans="1:25" x14ac:dyDescent="0.2">
      <c r="A746" s="459"/>
      <c r="B746" s="24"/>
      <c r="C746" s="1139"/>
      <c r="D746" s="1139"/>
      <c r="E746" s="459"/>
      <c r="F746" s="7"/>
      <c r="G746" s="7"/>
      <c r="H746" s="7"/>
      <c r="I746" s="7"/>
      <c r="J746" s="7"/>
      <c r="K746" s="7"/>
      <c r="L746" s="7"/>
      <c r="M746" s="7"/>
      <c r="N746" s="7"/>
      <c r="O746" s="7"/>
      <c r="P746" s="7"/>
      <c r="Q746" s="7"/>
      <c r="R746" s="7"/>
      <c r="S746" s="7"/>
      <c r="T746" s="7"/>
      <c r="U746" s="7"/>
      <c r="V746" s="7"/>
      <c r="W746" s="7"/>
      <c r="X746" s="7"/>
      <c r="Y746" s="7"/>
    </row>
    <row r="747" spans="1:25" x14ac:dyDescent="0.2">
      <c r="A747" s="1138"/>
      <c r="B747" s="1138"/>
      <c r="C747" s="1139"/>
      <c r="D747" s="1139"/>
      <c r="E747" s="459"/>
      <c r="F747" s="7"/>
      <c r="G747" s="7"/>
      <c r="H747" s="7"/>
      <c r="I747" s="7"/>
      <c r="J747" s="7"/>
      <c r="K747" s="7"/>
      <c r="L747" s="7"/>
      <c r="M747" s="7"/>
      <c r="N747" s="7"/>
      <c r="O747" s="7"/>
      <c r="P747" s="7"/>
      <c r="Q747" s="7"/>
      <c r="R747" s="7"/>
      <c r="S747" s="7"/>
      <c r="T747" s="7"/>
      <c r="U747" s="7"/>
      <c r="V747" s="7"/>
      <c r="W747" s="7"/>
      <c r="X747" s="7"/>
      <c r="Y747" s="7"/>
    </row>
    <row r="748" spans="1:25" x14ac:dyDescent="0.2">
      <c r="A748" s="1138"/>
      <c r="B748" s="1138"/>
      <c r="C748" s="1139"/>
      <c r="D748" s="1139"/>
      <c r="E748" s="459"/>
      <c r="F748" s="7"/>
      <c r="G748" s="7"/>
      <c r="H748" s="7"/>
      <c r="I748" s="7"/>
      <c r="J748" s="7"/>
      <c r="K748" s="7"/>
      <c r="L748" s="7"/>
      <c r="M748" s="7"/>
      <c r="N748" s="7"/>
      <c r="O748" s="7"/>
      <c r="P748" s="7"/>
      <c r="Q748" s="7"/>
      <c r="R748" s="7"/>
      <c r="S748" s="7"/>
      <c r="T748" s="7"/>
      <c r="U748" s="7"/>
      <c r="V748" s="7"/>
      <c r="W748" s="7"/>
      <c r="X748" s="7"/>
      <c r="Y748" s="7"/>
    </row>
    <row r="749" spans="1:25" x14ac:dyDescent="0.2">
      <c r="A749" s="1138"/>
      <c r="B749" s="1138"/>
      <c r="C749" s="1139"/>
      <c r="D749" s="1139"/>
      <c r="E749" s="459"/>
      <c r="F749" s="7"/>
      <c r="G749" s="7"/>
      <c r="H749" s="7"/>
      <c r="I749" s="7"/>
      <c r="J749" s="7"/>
      <c r="K749" s="7"/>
      <c r="L749" s="7"/>
      <c r="M749" s="7"/>
      <c r="N749" s="7"/>
      <c r="O749" s="7"/>
      <c r="P749" s="7"/>
      <c r="Q749" s="7"/>
      <c r="R749" s="7"/>
      <c r="S749" s="7"/>
      <c r="T749" s="7"/>
      <c r="U749" s="7"/>
      <c r="V749" s="7"/>
      <c r="W749" s="7"/>
      <c r="X749" s="7"/>
      <c r="Y749" s="7"/>
    </row>
    <row r="750" spans="1:25" x14ac:dyDescent="0.2">
      <c r="A750" s="1138"/>
      <c r="B750" s="1138"/>
      <c r="C750" s="1139"/>
      <c r="D750" s="1139"/>
      <c r="E750" s="459"/>
      <c r="F750" s="7"/>
      <c r="G750" s="7"/>
      <c r="H750" s="7"/>
      <c r="I750" s="7"/>
      <c r="J750" s="7"/>
      <c r="K750" s="7"/>
      <c r="L750" s="7"/>
      <c r="M750" s="7"/>
      <c r="N750" s="7"/>
      <c r="O750" s="7"/>
      <c r="P750" s="7"/>
      <c r="Q750" s="7"/>
      <c r="R750" s="7"/>
      <c r="S750" s="7"/>
      <c r="T750" s="7"/>
      <c r="U750" s="7"/>
      <c r="V750" s="7"/>
      <c r="W750" s="7"/>
      <c r="X750" s="7"/>
      <c r="Y750" s="7"/>
    </row>
    <row r="751" spans="1:25" x14ac:dyDescent="0.2">
      <c r="A751" s="1138"/>
      <c r="B751" s="1138"/>
      <c r="C751" s="1139"/>
      <c r="D751" s="1139"/>
      <c r="E751" s="459"/>
      <c r="F751" s="7"/>
      <c r="G751" s="7"/>
      <c r="H751" s="7"/>
      <c r="I751" s="7"/>
      <c r="J751" s="7"/>
      <c r="K751" s="7"/>
      <c r="L751" s="7"/>
      <c r="M751" s="7"/>
      <c r="N751" s="7"/>
      <c r="O751" s="7"/>
      <c r="P751" s="7"/>
      <c r="Q751" s="7"/>
      <c r="R751" s="7"/>
      <c r="S751" s="7"/>
      <c r="T751" s="7"/>
      <c r="U751" s="7"/>
      <c r="V751" s="7"/>
      <c r="W751" s="7"/>
      <c r="X751" s="7"/>
      <c r="Y751" s="7"/>
    </row>
    <row r="752" spans="1:25" x14ac:dyDescent="0.2">
      <c r="A752" s="1138"/>
      <c r="B752" s="1138"/>
      <c r="C752" s="1138"/>
      <c r="D752" s="1138"/>
      <c r="E752" s="459"/>
      <c r="F752" s="7"/>
      <c r="G752" s="7"/>
      <c r="H752" s="7"/>
      <c r="I752" s="7"/>
      <c r="J752" s="7"/>
      <c r="K752" s="7"/>
      <c r="L752" s="7"/>
      <c r="M752" s="7"/>
      <c r="N752" s="7"/>
      <c r="O752" s="7"/>
      <c r="P752" s="7"/>
      <c r="Q752" s="7"/>
      <c r="R752" s="7"/>
      <c r="S752" s="7"/>
      <c r="T752" s="7"/>
      <c r="U752" s="7"/>
      <c r="V752" s="7"/>
      <c r="W752" s="7"/>
      <c r="X752" s="7"/>
      <c r="Y752" s="7"/>
    </row>
    <row r="753" spans="1:25" x14ac:dyDescent="0.2">
      <c r="A753" s="1138"/>
      <c r="B753" s="1138"/>
      <c r="C753" s="1138"/>
      <c r="D753" s="1138"/>
      <c r="E753" s="459"/>
      <c r="F753" s="7"/>
      <c r="G753" s="7"/>
      <c r="H753" s="7"/>
      <c r="I753" s="7"/>
      <c r="J753" s="7"/>
      <c r="K753" s="7"/>
      <c r="L753" s="7"/>
      <c r="M753" s="7"/>
      <c r="N753" s="7"/>
      <c r="O753" s="7"/>
      <c r="P753" s="7"/>
      <c r="Q753" s="7"/>
      <c r="R753" s="7"/>
      <c r="S753" s="7"/>
      <c r="T753" s="7"/>
      <c r="U753" s="7"/>
      <c r="V753" s="7"/>
      <c r="W753" s="7"/>
      <c r="X753" s="7"/>
      <c r="Y753" s="7"/>
    </row>
    <row r="754" spans="1:25" x14ac:dyDescent="0.2">
      <c r="A754" s="1138"/>
      <c r="B754" s="1138"/>
      <c r="C754" s="1138"/>
      <c r="D754" s="1138"/>
      <c r="E754" s="459"/>
      <c r="F754" s="7"/>
      <c r="G754" s="7"/>
      <c r="H754" s="7"/>
      <c r="I754" s="7"/>
      <c r="J754" s="7"/>
      <c r="K754" s="7"/>
      <c r="L754" s="7"/>
      <c r="M754" s="7"/>
      <c r="N754" s="7"/>
      <c r="O754" s="7"/>
      <c r="P754" s="7"/>
      <c r="Q754" s="7"/>
      <c r="R754" s="7"/>
      <c r="S754" s="7"/>
      <c r="T754" s="7"/>
      <c r="U754" s="7"/>
      <c r="V754" s="7"/>
      <c r="W754" s="7"/>
      <c r="X754" s="7"/>
      <c r="Y754" s="7"/>
    </row>
    <row r="755" spans="1:25" x14ac:dyDescent="0.2">
      <c r="A755" s="1138"/>
      <c r="B755" s="1138"/>
      <c r="C755" s="1138"/>
      <c r="D755" s="1138"/>
      <c r="E755" s="459"/>
      <c r="F755" s="7"/>
      <c r="G755" s="7"/>
      <c r="H755" s="7"/>
      <c r="I755" s="7"/>
      <c r="J755" s="7"/>
      <c r="K755" s="7"/>
      <c r="L755" s="7"/>
      <c r="M755" s="7"/>
      <c r="N755" s="7"/>
      <c r="O755" s="7"/>
      <c r="P755" s="7"/>
      <c r="Q755" s="7"/>
      <c r="R755" s="7"/>
      <c r="S755" s="7"/>
      <c r="T755" s="7"/>
      <c r="U755" s="7"/>
      <c r="V755" s="7"/>
      <c r="W755" s="7"/>
      <c r="X755" s="7"/>
      <c r="Y755" s="7"/>
    </row>
    <row r="756" spans="1:25" x14ac:dyDescent="0.2">
      <c r="A756" s="1138"/>
      <c r="B756" s="1138"/>
      <c r="C756" s="1138"/>
      <c r="D756" s="1138"/>
      <c r="E756" s="459"/>
      <c r="F756" s="7"/>
      <c r="G756" s="7"/>
      <c r="H756" s="7"/>
      <c r="I756" s="7"/>
      <c r="J756" s="7"/>
      <c r="K756" s="7"/>
      <c r="L756" s="7"/>
      <c r="M756" s="7"/>
      <c r="N756" s="7"/>
      <c r="O756" s="7"/>
      <c r="P756" s="7"/>
      <c r="Q756" s="7"/>
      <c r="R756" s="7"/>
      <c r="S756" s="7"/>
      <c r="T756" s="7"/>
      <c r="U756" s="7"/>
      <c r="V756" s="7"/>
      <c r="W756" s="7"/>
      <c r="X756" s="7"/>
      <c r="Y756" s="7"/>
    </row>
    <row r="757" spans="1:25" x14ac:dyDescent="0.2">
      <c r="A757" s="456"/>
      <c r="B757" s="456"/>
      <c r="C757" s="677"/>
      <c r="D757" s="677"/>
      <c r="E757" s="459"/>
      <c r="F757" s="7"/>
      <c r="G757" s="7"/>
      <c r="H757" s="7"/>
      <c r="I757" s="7"/>
      <c r="J757" s="7"/>
      <c r="K757" s="7"/>
      <c r="L757" s="7"/>
      <c r="M757" s="7"/>
      <c r="N757" s="7"/>
      <c r="O757" s="7"/>
      <c r="P757" s="7"/>
      <c r="Q757" s="7"/>
      <c r="R757" s="7"/>
      <c r="S757" s="7"/>
      <c r="T757" s="7"/>
      <c r="U757" s="7"/>
      <c r="V757" s="7"/>
      <c r="W757" s="7"/>
      <c r="X757" s="7"/>
      <c r="Y757" s="7"/>
    </row>
    <row r="758" spans="1:25" x14ac:dyDescent="0.2">
      <c r="A758" s="1132"/>
      <c r="B758" s="1132"/>
      <c r="C758" s="1139"/>
      <c r="D758" s="1139"/>
      <c r="E758" s="459"/>
      <c r="F758" s="7"/>
      <c r="G758" s="7"/>
      <c r="H758" s="7"/>
      <c r="I758" s="7"/>
      <c r="J758" s="7"/>
      <c r="K758" s="7"/>
      <c r="L758" s="7"/>
      <c r="M758" s="7"/>
      <c r="N758" s="7"/>
      <c r="O758" s="7"/>
      <c r="P758" s="7"/>
      <c r="Q758" s="7"/>
      <c r="R758" s="7"/>
      <c r="S758" s="7"/>
      <c r="T758" s="7"/>
      <c r="U758" s="7"/>
      <c r="V758" s="7"/>
      <c r="W758" s="7"/>
      <c r="X758" s="7"/>
      <c r="Y758" s="7"/>
    </row>
    <row r="759" spans="1:25" x14ac:dyDescent="0.2">
      <c r="A759" s="459"/>
      <c r="B759" s="459"/>
      <c r="C759" s="437"/>
      <c r="D759" s="437"/>
      <c r="E759" s="459"/>
      <c r="F759" s="7"/>
      <c r="G759" s="7"/>
      <c r="H759" s="7"/>
      <c r="I759" s="7"/>
      <c r="J759" s="7"/>
      <c r="K759" s="7"/>
      <c r="L759" s="7"/>
      <c r="M759" s="7"/>
      <c r="N759" s="7"/>
      <c r="O759" s="7"/>
      <c r="P759" s="7"/>
      <c r="Q759" s="7"/>
      <c r="R759" s="7"/>
      <c r="S759" s="7"/>
      <c r="T759" s="7"/>
      <c r="U759" s="7"/>
      <c r="V759" s="7"/>
      <c r="W759" s="7"/>
      <c r="X759" s="7"/>
      <c r="Y759" s="7"/>
    </row>
    <row r="760" spans="1:25" x14ac:dyDescent="0.2">
      <c r="A760" s="1140"/>
      <c r="B760" s="1140"/>
      <c r="C760" s="1137"/>
      <c r="D760" s="1137"/>
      <c r="E760" s="459"/>
      <c r="F760" s="7"/>
      <c r="G760" s="7"/>
      <c r="H760" s="7"/>
      <c r="I760" s="7"/>
      <c r="J760" s="7"/>
      <c r="K760" s="7"/>
      <c r="L760" s="7"/>
      <c r="M760" s="7"/>
      <c r="N760" s="7"/>
      <c r="O760" s="7"/>
      <c r="P760" s="7"/>
      <c r="Q760" s="7"/>
      <c r="R760" s="7"/>
      <c r="S760" s="7"/>
      <c r="T760" s="7"/>
      <c r="U760" s="7"/>
      <c r="V760" s="7"/>
      <c r="W760" s="7"/>
      <c r="X760" s="7"/>
      <c r="Y760" s="7"/>
    </row>
    <row r="761" spans="1:25" x14ac:dyDescent="0.2">
      <c r="A761" s="459"/>
      <c r="B761" s="459"/>
      <c r="C761" s="437"/>
      <c r="D761" s="437"/>
      <c r="E761" s="459"/>
      <c r="F761" s="7"/>
      <c r="G761" s="7"/>
      <c r="H761" s="7"/>
      <c r="I761" s="7"/>
      <c r="J761" s="7"/>
      <c r="K761" s="7"/>
      <c r="L761" s="7"/>
      <c r="M761" s="7"/>
      <c r="N761" s="7"/>
      <c r="O761" s="7"/>
      <c r="P761" s="7"/>
      <c r="Q761" s="7"/>
      <c r="R761" s="7"/>
      <c r="S761" s="7"/>
      <c r="T761" s="7"/>
      <c r="U761" s="7"/>
      <c r="V761" s="7"/>
      <c r="W761" s="7"/>
      <c r="X761" s="7"/>
      <c r="Y761" s="7"/>
    </row>
    <row r="762" spans="1:25" x14ac:dyDescent="0.2">
      <c r="A762" s="1132"/>
      <c r="B762" s="1132"/>
      <c r="C762" s="1139"/>
      <c r="D762" s="1139"/>
      <c r="E762" s="459"/>
      <c r="F762" s="7"/>
      <c r="G762" s="7"/>
      <c r="H762" s="7"/>
      <c r="I762" s="7"/>
      <c r="J762" s="7"/>
      <c r="K762" s="7"/>
      <c r="L762" s="7"/>
      <c r="M762" s="7"/>
      <c r="N762" s="7"/>
      <c r="O762" s="7"/>
      <c r="P762" s="7"/>
      <c r="Q762" s="7"/>
      <c r="R762" s="7"/>
      <c r="S762" s="7"/>
      <c r="T762" s="7"/>
      <c r="U762" s="7"/>
      <c r="V762" s="7"/>
      <c r="W762" s="7"/>
      <c r="X762" s="7"/>
      <c r="Y762" s="7"/>
    </row>
    <row r="763" spans="1:25" x14ac:dyDescent="0.2">
      <c r="A763" s="456"/>
      <c r="B763" s="459"/>
      <c r="C763" s="25"/>
      <c r="D763" s="25"/>
      <c r="E763" s="459"/>
      <c r="F763" s="7"/>
      <c r="G763" s="7"/>
      <c r="H763" s="7"/>
      <c r="I763" s="7"/>
      <c r="J763" s="7"/>
      <c r="K763" s="7"/>
      <c r="L763" s="7"/>
      <c r="M763" s="7"/>
      <c r="N763" s="7"/>
      <c r="O763" s="7"/>
      <c r="P763" s="7"/>
      <c r="Q763" s="7"/>
      <c r="R763" s="7"/>
      <c r="S763" s="7"/>
      <c r="T763" s="7"/>
      <c r="U763" s="7"/>
      <c r="V763" s="7"/>
      <c r="W763" s="7"/>
      <c r="X763" s="7"/>
      <c r="Y763" s="7"/>
    </row>
    <row r="764" spans="1:25" x14ac:dyDescent="0.2">
      <c r="A764" s="1141"/>
      <c r="B764" s="1141"/>
      <c r="C764" s="1139"/>
      <c r="D764" s="1139"/>
      <c r="E764" s="459"/>
      <c r="F764" s="7"/>
      <c r="G764" s="7"/>
      <c r="H764" s="7"/>
      <c r="I764" s="7"/>
      <c r="J764" s="7"/>
      <c r="K764" s="7"/>
      <c r="L764" s="7"/>
      <c r="M764" s="7"/>
      <c r="N764" s="7"/>
      <c r="O764" s="7"/>
      <c r="P764" s="7"/>
      <c r="Q764" s="7"/>
      <c r="R764" s="7"/>
      <c r="S764" s="7"/>
      <c r="T764" s="7"/>
      <c r="U764" s="7"/>
      <c r="V764" s="7"/>
      <c r="W764" s="7"/>
      <c r="X764" s="7"/>
      <c r="Y764" s="7"/>
    </row>
    <row r="765" spans="1:25" x14ac:dyDescent="0.2">
      <c r="A765" s="459"/>
      <c r="B765" s="25"/>
      <c r="C765" s="459"/>
      <c r="D765" s="25"/>
      <c r="E765" s="25"/>
      <c r="F765" s="7"/>
      <c r="G765" s="7"/>
      <c r="H765" s="7"/>
      <c r="I765" s="7"/>
      <c r="J765" s="7"/>
      <c r="K765" s="7"/>
      <c r="L765" s="7"/>
      <c r="M765" s="7"/>
      <c r="N765" s="7"/>
      <c r="O765" s="7"/>
      <c r="P765" s="7"/>
      <c r="Q765" s="7"/>
      <c r="R765" s="7"/>
      <c r="S765" s="7"/>
      <c r="T765" s="7"/>
      <c r="U765" s="7"/>
      <c r="V765" s="7"/>
      <c r="W765" s="7"/>
      <c r="X765" s="7"/>
      <c r="Y765" s="7"/>
    </row>
    <row r="766" spans="1:25" x14ac:dyDescent="0.2">
      <c r="A766" s="1132"/>
      <c r="B766" s="1132"/>
      <c r="C766" s="1137"/>
      <c r="D766" s="1137"/>
      <c r="E766" s="459"/>
      <c r="F766" s="7"/>
      <c r="G766" s="7"/>
      <c r="H766" s="7"/>
      <c r="I766" s="7"/>
      <c r="J766" s="7"/>
      <c r="K766" s="7"/>
      <c r="L766" s="7"/>
      <c r="M766" s="7"/>
      <c r="N766" s="7"/>
      <c r="O766" s="7"/>
      <c r="P766" s="7"/>
      <c r="Q766" s="7"/>
      <c r="R766" s="7"/>
      <c r="S766" s="7"/>
      <c r="T766" s="7"/>
      <c r="U766" s="7"/>
      <c r="V766" s="7"/>
      <c r="W766" s="7"/>
      <c r="X766" s="7"/>
      <c r="Y766" s="7"/>
    </row>
    <row r="767" spans="1:25" x14ac:dyDescent="0.2">
      <c r="A767" s="459"/>
      <c r="B767" s="459"/>
      <c r="C767" s="459"/>
      <c r="D767" s="459"/>
      <c r="E767" s="459"/>
      <c r="F767" s="7"/>
      <c r="G767" s="7"/>
      <c r="H767" s="7"/>
      <c r="I767" s="7"/>
      <c r="J767" s="7"/>
      <c r="K767" s="7"/>
      <c r="L767" s="7"/>
      <c r="M767" s="7"/>
      <c r="N767" s="7"/>
      <c r="O767" s="7"/>
      <c r="P767" s="7"/>
      <c r="Q767" s="7"/>
      <c r="R767" s="7"/>
      <c r="S767" s="7"/>
      <c r="T767" s="7"/>
      <c r="U767" s="7"/>
      <c r="V767" s="7"/>
      <c r="W767" s="7"/>
      <c r="X767" s="7"/>
      <c r="Y767" s="7"/>
    </row>
    <row r="768" spans="1:25" x14ac:dyDescent="0.2">
      <c r="A768" s="1138"/>
      <c r="B768" s="1138"/>
      <c r="C768" s="1139"/>
      <c r="D768" s="1139"/>
      <c r="E768" s="459"/>
      <c r="F768" s="7"/>
      <c r="G768" s="7"/>
      <c r="H768" s="7"/>
      <c r="I768" s="7"/>
      <c r="J768" s="7"/>
      <c r="K768" s="7"/>
      <c r="L768" s="7"/>
      <c r="M768" s="7"/>
      <c r="N768" s="7"/>
      <c r="O768" s="7"/>
      <c r="P768" s="7"/>
      <c r="Q768" s="7"/>
      <c r="R768" s="7"/>
      <c r="S768" s="7"/>
      <c r="T768" s="7"/>
      <c r="U768" s="7"/>
      <c r="V768" s="7"/>
      <c r="W768" s="7"/>
      <c r="X768" s="7"/>
      <c r="Y768" s="7"/>
    </row>
    <row r="769" spans="1:25" x14ac:dyDescent="0.2">
      <c r="A769" s="1138"/>
      <c r="B769" s="1138"/>
      <c r="C769" s="1139"/>
      <c r="D769" s="1139"/>
      <c r="E769" s="459"/>
      <c r="F769" s="7"/>
      <c r="G769" s="7"/>
      <c r="H769" s="7"/>
      <c r="I769" s="7"/>
      <c r="J769" s="7"/>
      <c r="K769" s="7"/>
      <c r="L769" s="7"/>
      <c r="M769" s="7"/>
      <c r="N769" s="7"/>
      <c r="O769" s="7"/>
      <c r="P769" s="7"/>
      <c r="Q769" s="7"/>
      <c r="R769" s="7"/>
      <c r="S769" s="7"/>
      <c r="T769" s="7"/>
      <c r="U769" s="7"/>
      <c r="V769" s="7"/>
      <c r="W769" s="7"/>
      <c r="X769" s="7"/>
      <c r="Y769" s="7"/>
    </row>
    <row r="770" spans="1:25" x14ac:dyDescent="0.2">
      <c r="A770" s="456"/>
      <c r="B770" s="459"/>
      <c r="C770" s="460"/>
      <c r="D770" s="460"/>
      <c r="E770" s="459"/>
      <c r="F770" s="7"/>
      <c r="G770" s="7"/>
      <c r="H770" s="7"/>
      <c r="I770" s="7"/>
      <c r="J770" s="7"/>
      <c r="K770" s="7"/>
      <c r="L770" s="7"/>
      <c r="M770" s="7"/>
      <c r="N770" s="7"/>
      <c r="O770" s="7"/>
      <c r="P770" s="7"/>
      <c r="Q770" s="7"/>
      <c r="R770" s="7"/>
      <c r="S770" s="7"/>
      <c r="T770" s="7"/>
      <c r="U770" s="7"/>
      <c r="V770" s="7"/>
      <c r="W770" s="7"/>
      <c r="X770" s="7"/>
      <c r="Y770" s="7"/>
    </row>
    <row r="771" spans="1:25" x14ac:dyDescent="0.2">
      <c r="A771" s="456"/>
      <c r="B771" s="459"/>
      <c r="C771" s="1139"/>
      <c r="D771" s="1139"/>
      <c r="E771" s="459"/>
      <c r="F771" s="7"/>
      <c r="G771" s="7"/>
      <c r="H771" s="7"/>
      <c r="I771" s="7"/>
      <c r="J771" s="7"/>
      <c r="K771" s="7"/>
      <c r="L771" s="7"/>
      <c r="M771" s="7"/>
      <c r="N771" s="7"/>
      <c r="O771" s="7"/>
      <c r="P771" s="7"/>
      <c r="Q771" s="7"/>
      <c r="R771" s="7"/>
      <c r="S771" s="7"/>
      <c r="T771" s="7"/>
      <c r="U771" s="7"/>
      <c r="V771" s="7"/>
      <c r="W771" s="7"/>
      <c r="X771" s="7"/>
      <c r="Y771" s="7"/>
    </row>
    <row r="772" spans="1:25" x14ac:dyDescent="0.2">
      <c r="A772" s="459"/>
      <c r="B772" s="459"/>
      <c r="C772" s="459"/>
      <c r="D772" s="459"/>
      <c r="E772" s="459"/>
      <c r="F772" s="7"/>
      <c r="G772" s="7"/>
      <c r="H772" s="7"/>
      <c r="I772" s="7"/>
      <c r="J772" s="7"/>
      <c r="K772" s="7"/>
      <c r="L772" s="7"/>
      <c r="M772" s="7"/>
      <c r="N772" s="7"/>
      <c r="O772" s="7"/>
      <c r="P772" s="7"/>
      <c r="Q772" s="7"/>
      <c r="R772" s="7"/>
      <c r="S772" s="7"/>
      <c r="T772" s="7"/>
      <c r="U772" s="7"/>
      <c r="V772" s="7"/>
      <c r="W772" s="7"/>
      <c r="X772" s="7"/>
      <c r="Y772" s="7"/>
    </row>
    <row r="773" spans="1:25" x14ac:dyDescent="0.2">
      <c r="A773" s="456"/>
      <c r="B773" s="457"/>
      <c r="C773" s="1139"/>
      <c r="D773" s="1139"/>
      <c r="E773" s="459"/>
      <c r="F773" s="7"/>
      <c r="G773" s="7"/>
      <c r="H773" s="7"/>
      <c r="I773" s="7"/>
      <c r="J773" s="7"/>
      <c r="K773" s="7"/>
      <c r="L773" s="7"/>
      <c r="M773" s="7"/>
      <c r="N773" s="7"/>
      <c r="O773" s="7"/>
      <c r="P773" s="7"/>
      <c r="Q773" s="7"/>
      <c r="R773" s="7"/>
      <c r="S773" s="7"/>
      <c r="T773" s="7"/>
      <c r="U773" s="7"/>
      <c r="V773" s="7"/>
      <c r="W773" s="7"/>
      <c r="X773" s="7"/>
      <c r="Y773" s="7"/>
    </row>
    <row r="774" spans="1:25" x14ac:dyDescent="0.2">
      <c r="A774" s="459"/>
      <c r="B774" s="459"/>
      <c r="C774" s="459"/>
      <c r="D774" s="459"/>
      <c r="E774" s="459"/>
      <c r="F774" s="7"/>
      <c r="G774" s="7"/>
      <c r="H774" s="7"/>
      <c r="I774" s="7"/>
      <c r="J774" s="7"/>
      <c r="K774" s="7"/>
      <c r="L774" s="7"/>
      <c r="M774" s="7"/>
      <c r="N774" s="7"/>
      <c r="O774" s="7"/>
      <c r="P774" s="7"/>
      <c r="Q774" s="7"/>
      <c r="R774" s="7"/>
      <c r="S774" s="7"/>
      <c r="T774" s="7"/>
      <c r="U774" s="7"/>
      <c r="V774" s="7"/>
      <c r="W774" s="7"/>
      <c r="X774" s="7"/>
      <c r="Y774" s="7"/>
    </row>
    <row r="775" spans="1:25" x14ac:dyDescent="0.2">
      <c r="A775" s="3"/>
      <c r="B775" s="677"/>
      <c r="C775" s="677"/>
      <c r="D775" s="437"/>
      <c r="E775" s="437"/>
      <c r="F775" s="7"/>
      <c r="G775" s="7"/>
      <c r="H775" s="7"/>
      <c r="I775" s="7"/>
      <c r="J775" s="7"/>
      <c r="K775" s="7"/>
      <c r="L775" s="7"/>
      <c r="M775" s="7"/>
      <c r="N775" s="7"/>
      <c r="O775" s="7"/>
      <c r="P775" s="7"/>
      <c r="Q775" s="7"/>
      <c r="R775" s="7"/>
      <c r="S775" s="7"/>
      <c r="T775" s="7"/>
      <c r="U775" s="7"/>
      <c r="V775" s="7"/>
      <c r="W775" s="7"/>
      <c r="X775" s="7"/>
      <c r="Y775" s="7"/>
    </row>
    <row r="776" spans="1:25" x14ac:dyDescent="0.2">
      <c r="A776" s="3"/>
      <c r="B776" s="1139"/>
      <c r="C776" s="1139"/>
      <c r="D776" s="26"/>
      <c r="E776" s="460"/>
      <c r="F776" s="7"/>
      <c r="G776" s="7"/>
      <c r="H776" s="7"/>
      <c r="I776" s="7"/>
      <c r="J776" s="7"/>
      <c r="K776" s="7"/>
      <c r="L776" s="7"/>
      <c r="M776" s="7"/>
      <c r="N776" s="7"/>
      <c r="O776" s="7"/>
      <c r="P776" s="7"/>
      <c r="Q776" s="7"/>
      <c r="R776" s="7"/>
      <c r="S776" s="7"/>
      <c r="T776" s="7"/>
      <c r="U776" s="7"/>
      <c r="V776" s="7"/>
      <c r="W776" s="7"/>
      <c r="X776" s="7"/>
      <c r="Y776" s="7"/>
    </row>
    <row r="777" spans="1:25" x14ac:dyDescent="0.2">
      <c r="A777" s="3"/>
      <c r="B777" s="1139"/>
      <c r="C777" s="1139"/>
      <c r="D777" s="26"/>
      <c r="E777" s="460"/>
      <c r="F777" s="7"/>
      <c r="G777" s="7"/>
      <c r="H777" s="7"/>
      <c r="I777" s="7"/>
      <c r="J777" s="7"/>
      <c r="K777" s="7"/>
      <c r="L777" s="7"/>
      <c r="M777" s="7"/>
      <c r="N777" s="7"/>
      <c r="O777" s="7"/>
      <c r="P777" s="7"/>
      <c r="Q777" s="7"/>
      <c r="R777" s="7"/>
      <c r="S777" s="7"/>
      <c r="T777" s="7"/>
      <c r="U777" s="7"/>
      <c r="V777" s="7"/>
      <c r="W777" s="7"/>
      <c r="X777" s="7"/>
      <c r="Y777" s="7"/>
    </row>
    <row r="778" spans="1:25" x14ac:dyDescent="0.2">
      <c r="A778" s="3"/>
      <c r="B778" s="1139"/>
      <c r="C778" s="1139"/>
      <c r="D778" s="26"/>
      <c r="E778" s="460"/>
      <c r="F778" s="7"/>
      <c r="G778" s="7"/>
      <c r="H778" s="7"/>
      <c r="I778" s="7"/>
      <c r="J778" s="7"/>
      <c r="K778" s="7"/>
      <c r="L778" s="7"/>
      <c r="M778" s="7"/>
      <c r="N778" s="7"/>
      <c r="O778" s="7"/>
      <c r="P778" s="7"/>
      <c r="Q778" s="7"/>
      <c r="R778" s="7"/>
      <c r="S778" s="7"/>
      <c r="T778" s="7"/>
      <c r="U778" s="7"/>
      <c r="V778" s="7"/>
      <c r="W778" s="7"/>
      <c r="X778" s="7"/>
      <c r="Y778" s="7"/>
    </row>
    <row r="779" spans="1:25" x14ac:dyDescent="0.2">
      <c r="A779" s="3"/>
      <c r="B779" s="677"/>
      <c r="C779" s="677"/>
      <c r="D779" s="460"/>
      <c r="E779" s="460"/>
      <c r="F779" s="7"/>
      <c r="G779" s="7"/>
      <c r="H779" s="7"/>
      <c r="I779" s="7"/>
      <c r="J779" s="7"/>
      <c r="K779" s="7"/>
      <c r="L779" s="7"/>
      <c r="M779" s="7"/>
      <c r="N779" s="7"/>
      <c r="O779" s="7"/>
      <c r="P779" s="7"/>
      <c r="Q779" s="7"/>
      <c r="R779" s="7"/>
      <c r="S779" s="7"/>
      <c r="T779" s="7"/>
      <c r="U779" s="7"/>
      <c r="V779" s="7"/>
      <c r="W779" s="7"/>
      <c r="X779" s="7"/>
      <c r="Y779" s="7"/>
    </row>
    <row r="780" spans="1:25" x14ac:dyDescent="0.2">
      <c r="A780" s="3"/>
      <c r="B780" s="1139"/>
      <c r="C780" s="1139"/>
      <c r="D780" s="459"/>
      <c r="E780" s="459"/>
      <c r="F780" s="7"/>
      <c r="G780" s="7"/>
      <c r="H780" s="7"/>
      <c r="I780" s="7"/>
      <c r="J780" s="7"/>
      <c r="K780" s="7"/>
      <c r="L780" s="7"/>
      <c r="M780" s="7"/>
      <c r="N780" s="7"/>
      <c r="O780" s="7"/>
      <c r="P780" s="7"/>
      <c r="Q780" s="7"/>
      <c r="R780" s="7"/>
      <c r="S780" s="7"/>
      <c r="T780" s="7"/>
      <c r="U780" s="7"/>
      <c r="V780" s="7"/>
      <c r="W780" s="7"/>
      <c r="X780" s="7"/>
      <c r="Y780" s="7"/>
    </row>
    <row r="781" spans="1:25" x14ac:dyDescent="0.2">
      <c r="A781" s="459"/>
      <c r="B781" s="459"/>
      <c r="C781" s="459"/>
      <c r="D781" s="27"/>
      <c r="E781" s="27"/>
      <c r="F781" s="7"/>
      <c r="G781" s="7"/>
      <c r="H781" s="7"/>
      <c r="I781" s="7"/>
      <c r="J781" s="7"/>
      <c r="K781" s="7"/>
      <c r="L781" s="7"/>
      <c r="M781" s="7"/>
      <c r="N781" s="7"/>
      <c r="O781" s="7"/>
      <c r="P781" s="7"/>
      <c r="Q781" s="7"/>
      <c r="R781" s="7"/>
      <c r="S781" s="7"/>
      <c r="T781" s="7"/>
      <c r="U781" s="7"/>
      <c r="V781" s="7"/>
      <c r="W781" s="7"/>
      <c r="X781" s="7"/>
      <c r="Y781" s="7"/>
    </row>
    <row r="782" spans="1:25" x14ac:dyDescent="0.2">
      <c r="A782" s="1138"/>
      <c r="B782" s="1138"/>
      <c r="C782" s="1138"/>
      <c r="D782" s="26"/>
      <c r="E782" s="460"/>
      <c r="F782" s="7"/>
      <c r="G782" s="7"/>
      <c r="H782" s="7"/>
      <c r="I782" s="7"/>
      <c r="J782" s="7"/>
      <c r="K782" s="7"/>
      <c r="L782" s="7"/>
      <c r="M782" s="7"/>
      <c r="N782" s="7"/>
      <c r="O782" s="7"/>
      <c r="P782" s="7"/>
      <c r="Q782" s="7"/>
      <c r="R782" s="7"/>
      <c r="S782" s="7"/>
      <c r="T782" s="7"/>
      <c r="U782" s="7"/>
      <c r="V782" s="7"/>
      <c r="W782" s="7"/>
      <c r="X782" s="7"/>
      <c r="Y782" s="7"/>
    </row>
    <row r="783" spans="1:25" x14ac:dyDescent="0.2">
      <c r="A783" s="459"/>
      <c r="B783" s="459"/>
      <c r="C783" s="459"/>
      <c r="D783" s="459"/>
      <c r="E783" s="459"/>
      <c r="F783" s="7"/>
      <c r="G783" s="7"/>
      <c r="H783" s="7"/>
      <c r="I783" s="7"/>
      <c r="J783" s="7"/>
      <c r="K783" s="7"/>
      <c r="L783" s="7"/>
      <c r="M783" s="7"/>
      <c r="N783" s="7"/>
      <c r="O783" s="7"/>
      <c r="P783" s="7"/>
      <c r="Q783" s="7"/>
      <c r="R783" s="7"/>
      <c r="S783" s="7"/>
      <c r="T783" s="7"/>
      <c r="U783" s="7"/>
      <c r="V783" s="7"/>
      <c r="W783" s="7"/>
      <c r="X783" s="7"/>
      <c r="Y783" s="7"/>
    </row>
    <row r="784" spans="1:25" x14ac:dyDescent="0.2">
      <c r="A784" s="459"/>
      <c r="B784" s="1139"/>
      <c r="C784" s="1139"/>
      <c r="D784" s="459"/>
      <c r="E784" s="459"/>
      <c r="F784" s="7"/>
      <c r="G784" s="7"/>
      <c r="H784" s="7"/>
      <c r="I784" s="7"/>
      <c r="J784" s="7"/>
      <c r="K784" s="7"/>
      <c r="L784" s="7"/>
      <c r="M784" s="7"/>
      <c r="N784" s="7"/>
      <c r="O784" s="7"/>
      <c r="P784" s="7"/>
      <c r="Q784" s="7"/>
      <c r="R784" s="7"/>
      <c r="S784" s="7"/>
      <c r="T784" s="7"/>
      <c r="U784" s="7"/>
      <c r="V784" s="7"/>
      <c r="W784" s="7"/>
      <c r="X784" s="7"/>
      <c r="Y784" s="7"/>
    </row>
    <row r="785" spans="1:25" x14ac:dyDescent="0.2">
      <c r="A785" s="459"/>
      <c r="B785" s="459"/>
      <c r="C785" s="459"/>
      <c r="D785" s="459"/>
      <c r="E785" s="459"/>
      <c r="F785" s="7"/>
      <c r="G785" s="7"/>
      <c r="H785" s="7"/>
      <c r="I785" s="7"/>
      <c r="J785" s="7"/>
      <c r="K785" s="7"/>
      <c r="L785" s="7"/>
      <c r="M785" s="7"/>
      <c r="N785" s="7"/>
      <c r="O785" s="7"/>
      <c r="P785" s="7"/>
      <c r="Q785" s="7"/>
      <c r="R785" s="7"/>
      <c r="S785" s="7"/>
      <c r="T785" s="7"/>
      <c r="U785" s="7"/>
      <c r="V785" s="7"/>
      <c r="W785" s="7"/>
      <c r="X785" s="7"/>
      <c r="Y785" s="7"/>
    </row>
    <row r="786" spans="1:25" x14ac:dyDescent="0.2">
      <c r="A786" s="1138"/>
      <c r="B786" s="1138"/>
      <c r="C786" s="1138"/>
      <c r="D786" s="437"/>
      <c r="E786" s="460"/>
      <c r="F786" s="7"/>
      <c r="G786" s="7"/>
      <c r="H786" s="7"/>
      <c r="I786" s="7"/>
      <c r="J786" s="7"/>
      <c r="K786" s="7"/>
      <c r="L786" s="7"/>
      <c r="M786" s="7"/>
      <c r="N786" s="7"/>
      <c r="O786" s="7"/>
      <c r="P786" s="7"/>
      <c r="Q786" s="7"/>
      <c r="R786" s="7"/>
      <c r="S786" s="7"/>
      <c r="T786" s="7"/>
      <c r="U786" s="7"/>
      <c r="V786" s="7"/>
      <c r="W786" s="7"/>
      <c r="X786" s="7"/>
      <c r="Y786" s="7"/>
    </row>
    <row r="787" spans="1:25" x14ac:dyDescent="0.2">
      <c r="A787" s="459"/>
      <c r="B787" s="459"/>
      <c r="C787" s="459"/>
      <c r="D787" s="459"/>
      <c r="E787" s="459"/>
      <c r="F787" s="7"/>
      <c r="G787" s="7"/>
      <c r="H787" s="7"/>
      <c r="I787" s="7"/>
      <c r="J787" s="7"/>
      <c r="K787" s="7"/>
      <c r="L787" s="7"/>
      <c r="M787" s="7"/>
      <c r="N787" s="7"/>
      <c r="O787" s="7"/>
      <c r="P787" s="7"/>
      <c r="Q787" s="7"/>
      <c r="R787" s="7"/>
      <c r="S787" s="7"/>
      <c r="T787" s="7"/>
      <c r="U787" s="7"/>
      <c r="V787" s="7"/>
      <c r="W787" s="7"/>
      <c r="X787" s="7"/>
      <c r="Y787" s="7"/>
    </row>
    <row r="788" spans="1:25" x14ac:dyDescent="0.2">
      <c r="A788" s="1132"/>
      <c r="B788" s="1132"/>
      <c r="C788" s="1132"/>
      <c r="D788" s="437"/>
      <c r="E788" s="20"/>
      <c r="F788" s="7"/>
      <c r="G788" s="7"/>
      <c r="H788" s="7"/>
      <c r="I788" s="7"/>
      <c r="J788" s="7"/>
      <c r="K788" s="7"/>
      <c r="L788" s="7"/>
      <c r="M788" s="7"/>
      <c r="N788" s="7"/>
      <c r="O788" s="7"/>
      <c r="P788" s="7"/>
      <c r="Q788" s="7"/>
      <c r="R788" s="7"/>
      <c r="S788" s="7"/>
      <c r="T788" s="7"/>
      <c r="U788" s="7"/>
      <c r="V788" s="7"/>
      <c r="W788" s="7"/>
      <c r="X788" s="7"/>
      <c r="Y788" s="7"/>
    </row>
    <row r="789" spans="1:25" x14ac:dyDescent="0.2">
      <c r="A789" s="459"/>
      <c r="B789" s="459"/>
      <c r="C789" s="459"/>
      <c r="D789" s="459"/>
      <c r="E789" s="459"/>
      <c r="F789" s="7"/>
      <c r="G789" s="7"/>
      <c r="H789" s="7"/>
      <c r="I789" s="7"/>
      <c r="J789" s="7"/>
      <c r="K789" s="7"/>
      <c r="L789" s="7"/>
      <c r="M789" s="7"/>
      <c r="N789" s="7"/>
      <c r="O789" s="7"/>
      <c r="P789" s="7"/>
      <c r="Q789" s="7"/>
      <c r="R789" s="7"/>
      <c r="S789" s="7"/>
      <c r="T789" s="7"/>
      <c r="U789" s="7"/>
      <c r="V789" s="7"/>
      <c r="W789" s="7"/>
      <c r="X789" s="7"/>
      <c r="Y789" s="7"/>
    </row>
    <row r="790" spans="1:25" x14ac:dyDescent="0.2">
      <c r="A790" s="459"/>
      <c r="B790" s="459"/>
      <c r="C790" s="459"/>
      <c r="D790" s="459"/>
      <c r="E790" s="459"/>
      <c r="F790" s="7"/>
      <c r="G790" s="7"/>
      <c r="H790" s="7"/>
      <c r="I790" s="7"/>
      <c r="J790" s="7"/>
      <c r="K790" s="7"/>
      <c r="L790" s="7"/>
      <c r="M790" s="7"/>
      <c r="N790" s="7"/>
      <c r="O790" s="7"/>
      <c r="P790" s="7"/>
      <c r="Q790" s="7"/>
      <c r="R790" s="7"/>
      <c r="S790" s="7"/>
      <c r="T790" s="7"/>
      <c r="U790" s="7"/>
      <c r="V790" s="7"/>
      <c r="W790" s="7"/>
      <c r="X790" s="7"/>
      <c r="Y790" s="7"/>
    </row>
    <row r="791" spans="1:25" x14ac:dyDescent="0.2">
      <c r="A791" s="459"/>
      <c r="B791" s="459"/>
      <c r="C791" s="459"/>
      <c r="D791" s="459"/>
      <c r="E791" s="459"/>
      <c r="F791" s="7"/>
      <c r="G791" s="7"/>
      <c r="H791" s="7"/>
      <c r="I791" s="7"/>
      <c r="J791" s="7"/>
      <c r="K791" s="7"/>
      <c r="L791" s="7"/>
      <c r="M791" s="7"/>
      <c r="N791" s="7"/>
      <c r="O791" s="7"/>
      <c r="P791" s="7"/>
      <c r="Q791" s="7"/>
      <c r="R791" s="7"/>
      <c r="S791" s="7"/>
      <c r="T791" s="7"/>
      <c r="U791" s="7"/>
      <c r="V791" s="7"/>
      <c r="W791" s="7"/>
      <c r="X791" s="7"/>
      <c r="Y791" s="7"/>
    </row>
    <row r="792" spans="1:25" x14ac:dyDescent="0.2">
      <c r="A792" s="459"/>
      <c r="B792" s="459"/>
      <c r="C792" s="459"/>
      <c r="D792" s="459"/>
      <c r="E792" s="459"/>
      <c r="F792" s="7"/>
      <c r="G792" s="7"/>
      <c r="H792" s="7"/>
      <c r="I792" s="7"/>
      <c r="J792" s="7"/>
      <c r="K792" s="7"/>
      <c r="L792" s="7"/>
      <c r="M792" s="7"/>
      <c r="N792" s="7"/>
      <c r="O792" s="7"/>
      <c r="P792" s="7"/>
      <c r="Q792" s="7"/>
      <c r="R792" s="7"/>
      <c r="S792" s="7"/>
      <c r="T792" s="7"/>
      <c r="U792" s="7"/>
      <c r="V792" s="7"/>
      <c r="W792" s="7"/>
      <c r="X792" s="7"/>
      <c r="Y792" s="7"/>
    </row>
    <row r="793" spans="1:25" x14ac:dyDescent="0.2">
      <c r="A793" s="459"/>
      <c r="B793" s="459"/>
      <c r="C793" s="459"/>
      <c r="D793" s="459"/>
      <c r="E793" s="459"/>
      <c r="F793" s="7"/>
      <c r="G793" s="7"/>
      <c r="H793" s="7"/>
      <c r="I793" s="7"/>
      <c r="J793" s="7"/>
      <c r="K793" s="7"/>
      <c r="L793" s="7"/>
      <c r="M793" s="7"/>
      <c r="N793" s="7"/>
      <c r="O793" s="7"/>
      <c r="P793" s="7"/>
      <c r="Q793" s="7"/>
      <c r="R793" s="7"/>
      <c r="S793" s="7"/>
      <c r="T793" s="7"/>
      <c r="U793" s="7"/>
      <c r="V793" s="7"/>
      <c r="W793" s="7"/>
      <c r="X793" s="7"/>
      <c r="Y793" s="7"/>
    </row>
    <row r="794" spans="1:25" x14ac:dyDescent="0.2">
      <c r="A794" s="459"/>
      <c r="B794" s="459"/>
      <c r="C794" s="459"/>
      <c r="D794" s="459"/>
      <c r="E794" s="459"/>
      <c r="F794" s="7"/>
      <c r="G794" s="7"/>
      <c r="H794" s="7"/>
      <c r="I794" s="7"/>
      <c r="J794" s="7"/>
      <c r="K794" s="7"/>
      <c r="L794" s="7"/>
      <c r="M794" s="7"/>
      <c r="N794" s="7"/>
      <c r="O794" s="7"/>
      <c r="P794" s="7"/>
      <c r="Q794" s="7"/>
      <c r="R794" s="7"/>
      <c r="S794" s="7"/>
      <c r="T794" s="7"/>
      <c r="U794" s="7"/>
      <c r="V794" s="7"/>
      <c r="W794" s="7"/>
      <c r="X794" s="7"/>
      <c r="Y794" s="7"/>
    </row>
    <row r="795" spans="1:25" x14ac:dyDescent="0.2">
      <c r="A795" s="7"/>
      <c r="B795" s="7"/>
      <c r="C795" s="7"/>
      <c r="D795" s="7"/>
      <c r="E795" s="7"/>
      <c r="F795" s="7"/>
      <c r="G795" s="7"/>
      <c r="H795" s="7"/>
      <c r="I795" s="7"/>
      <c r="J795" s="7"/>
      <c r="K795" s="7"/>
      <c r="L795" s="7"/>
      <c r="M795" s="7"/>
      <c r="N795" s="7"/>
      <c r="O795" s="7"/>
      <c r="P795" s="7"/>
      <c r="Q795" s="7"/>
      <c r="R795" s="7"/>
      <c r="S795" s="7"/>
      <c r="T795" s="7"/>
      <c r="U795" s="7"/>
      <c r="V795" s="7"/>
      <c r="W795" s="7"/>
      <c r="X795" s="7"/>
      <c r="Y795" s="7"/>
    </row>
    <row r="796" spans="1:25" x14ac:dyDescent="0.2">
      <c r="A796" s="7"/>
      <c r="B796" s="7"/>
      <c r="C796" s="7"/>
      <c r="D796" s="7"/>
      <c r="E796" s="7"/>
      <c r="F796" s="7"/>
      <c r="G796" s="7"/>
      <c r="H796" s="7"/>
      <c r="I796" s="7"/>
      <c r="J796" s="7"/>
      <c r="K796" s="7"/>
      <c r="L796" s="7"/>
      <c r="M796" s="7"/>
      <c r="N796" s="7"/>
      <c r="O796" s="7"/>
      <c r="P796" s="7"/>
      <c r="Q796" s="7"/>
      <c r="R796" s="7"/>
      <c r="S796" s="7"/>
      <c r="T796" s="7"/>
      <c r="U796" s="7"/>
      <c r="V796" s="7"/>
      <c r="W796" s="7"/>
      <c r="X796" s="7"/>
      <c r="Y796" s="7"/>
    </row>
    <row r="797" spans="1:25" x14ac:dyDescent="0.2">
      <c r="A797" s="7"/>
      <c r="B797" s="7"/>
      <c r="C797" s="7"/>
      <c r="D797" s="7"/>
      <c r="E797" s="7"/>
      <c r="F797" s="7"/>
      <c r="G797" s="7"/>
      <c r="H797" s="7"/>
      <c r="I797" s="7"/>
      <c r="J797" s="7"/>
      <c r="K797" s="7"/>
      <c r="L797" s="7"/>
      <c r="M797" s="7"/>
      <c r="N797" s="7"/>
      <c r="O797" s="7"/>
      <c r="P797" s="7"/>
      <c r="Q797" s="7"/>
      <c r="R797" s="7"/>
      <c r="S797" s="7"/>
      <c r="T797" s="7"/>
      <c r="U797" s="7"/>
      <c r="V797" s="7"/>
      <c r="W797" s="7"/>
      <c r="X797" s="7"/>
      <c r="Y797" s="7"/>
    </row>
    <row r="798" spans="1:25" x14ac:dyDescent="0.2">
      <c r="A798" s="7"/>
      <c r="B798" s="7"/>
      <c r="C798" s="7"/>
      <c r="D798" s="7"/>
      <c r="E798" s="7"/>
      <c r="F798" s="7"/>
      <c r="G798" s="7"/>
      <c r="H798" s="7"/>
      <c r="I798" s="7"/>
      <c r="J798" s="7"/>
      <c r="K798" s="7"/>
      <c r="L798" s="7"/>
      <c r="M798" s="7"/>
      <c r="N798" s="7"/>
      <c r="O798" s="7"/>
      <c r="P798" s="7"/>
      <c r="Q798" s="7"/>
      <c r="R798" s="7"/>
      <c r="S798" s="7"/>
      <c r="T798" s="7"/>
      <c r="U798" s="7"/>
      <c r="V798" s="7"/>
      <c r="W798" s="7"/>
      <c r="X798" s="7"/>
      <c r="Y798" s="7"/>
    </row>
    <row r="799" spans="1:25" x14ac:dyDescent="0.2">
      <c r="A799" s="7"/>
      <c r="B799" s="7"/>
      <c r="C799" s="7"/>
      <c r="D799" s="7"/>
      <c r="E799" s="7"/>
      <c r="F799" s="7"/>
      <c r="G799" s="7"/>
      <c r="H799" s="7"/>
      <c r="I799" s="7"/>
      <c r="J799" s="7"/>
      <c r="K799" s="7"/>
      <c r="L799" s="7"/>
      <c r="M799" s="7"/>
      <c r="N799" s="7"/>
      <c r="O799" s="7"/>
      <c r="P799" s="7"/>
      <c r="Q799" s="7"/>
      <c r="R799" s="7"/>
      <c r="S799" s="7"/>
      <c r="T799" s="7"/>
      <c r="U799" s="7"/>
      <c r="V799" s="7"/>
      <c r="W799" s="7"/>
      <c r="X799" s="7"/>
      <c r="Y799" s="7"/>
    </row>
    <row r="800" spans="1:25" x14ac:dyDescent="0.2">
      <c r="A800" s="1137"/>
      <c r="B800" s="1137"/>
      <c r="C800" s="1137"/>
      <c r="D800" s="1137"/>
      <c r="E800" s="459"/>
      <c r="F800" s="7"/>
      <c r="G800" s="7"/>
      <c r="H800" s="7"/>
      <c r="I800" s="7"/>
      <c r="J800" s="7"/>
      <c r="K800" s="7"/>
      <c r="L800" s="7"/>
      <c r="M800" s="7"/>
      <c r="N800" s="7"/>
      <c r="O800" s="7"/>
      <c r="P800" s="7"/>
      <c r="Q800" s="7"/>
      <c r="R800" s="7"/>
      <c r="S800" s="7"/>
      <c r="T800" s="7"/>
      <c r="U800" s="7"/>
      <c r="V800" s="7"/>
      <c r="W800" s="7"/>
      <c r="X800" s="7"/>
      <c r="Y800" s="7"/>
    </row>
    <row r="801" spans="1:25" x14ac:dyDescent="0.2">
      <c r="A801" s="459"/>
      <c r="B801" s="459"/>
      <c r="C801" s="459"/>
      <c r="D801" s="459"/>
      <c r="E801" s="459"/>
      <c r="F801" s="7"/>
      <c r="G801" s="7"/>
      <c r="H801" s="7"/>
      <c r="I801" s="7"/>
      <c r="J801" s="7"/>
      <c r="K801" s="7"/>
      <c r="L801" s="7"/>
      <c r="M801" s="7"/>
      <c r="N801" s="7"/>
      <c r="O801" s="7"/>
      <c r="P801" s="7"/>
      <c r="Q801" s="7"/>
      <c r="R801" s="7"/>
      <c r="S801" s="7"/>
      <c r="T801" s="7"/>
      <c r="U801" s="7"/>
      <c r="V801" s="7"/>
      <c r="W801" s="7"/>
      <c r="X801" s="7"/>
      <c r="Y801" s="7"/>
    </row>
    <row r="802" spans="1:25" x14ac:dyDescent="0.2">
      <c r="A802" s="459"/>
      <c r="B802" s="459"/>
      <c r="C802" s="459"/>
      <c r="D802" s="459"/>
      <c r="E802" s="459"/>
      <c r="F802" s="7"/>
      <c r="G802" s="7"/>
      <c r="H802" s="7"/>
      <c r="I802" s="7"/>
      <c r="J802" s="7"/>
      <c r="K802" s="7"/>
      <c r="L802" s="7"/>
      <c r="M802" s="7"/>
      <c r="N802" s="7"/>
      <c r="O802" s="7"/>
      <c r="P802" s="7"/>
      <c r="Q802" s="7"/>
      <c r="R802" s="7"/>
      <c r="S802" s="7"/>
      <c r="T802" s="7"/>
      <c r="U802" s="7"/>
      <c r="V802" s="7"/>
      <c r="W802" s="7"/>
      <c r="X802" s="7"/>
      <c r="Y802" s="7"/>
    </row>
    <row r="803" spans="1:25" x14ac:dyDescent="0.2">
      <c r="A803" s="459"/>
      <c r="B803" s="459"/>
      <c r="C803" s="459"/>
      <c r="D803" s="459"/>
      <c r="E803" s="459"/>
      <c r="F803" s="7"/>
      <c r="G803" s="7"/>
      <c r="H803" s="7"/>
      <c r="I803" s="7"/>
      <c r="J803" s="7"/>
      <c r="K803" s="7"/>
      <c r="L803" s="7"/>
      <c r="M803" s="7"/>
      <c r="N803" s="7"/>
      <c r="O803" s="7"/>
      <c r="P803" s="7"/>
      <c r="Q803" s="7"/>
      <c r="R803" s="7"/>
      <c r="S803" s="7"/>
      <c r="T803" s="7"/>
      <c r="U803" s="7"/>
      <c r="V803" s="7"/>
      <c r="W803" s="7"/>
      <c r="X803" s="7"/>
      <c r="Y803" s="7"/>
    </row>
    <row r="804" spans="1:25" x14ac:dyDescent="0.2">
      <c r="A804" s="459"/>
      <c r="B804" s="459"/>
      <c r="C804" s="459"/>
      <c r="D804" s="459"/>
      <c r="E804" s="459"/>
      <c r="F804" s="7"/>
      <c r="G804" s="7"/>
      <c r="H804" s="7"/>
      <c r="I804" s="7"/>
      <c r="J804" s="7"/>
      <c r="K804" s="7"/>
      <c r="L804" s="7"/>
      <c r="M804" s="7"/>
      <c r="N804" s="7"/>
      <c r="O804" s="7"/>
      <c r="P804" s="7"/>
      <c r="Q804" s="7"/>
      <c r="R804" s="7"/>
      <c r="S804" s="7"/>
      <c r="T804" s="7"/>
      <c r="U804" s="7"/>
      <c r="V804" s="7"/>
      <c r="W804" s="7"/>
      <c r="X804" s="7"/>
      <c r="Y804" s="7"/>
    </row>
    <row r="805" spans="1:25" x14ac:dyDescent="0.2">
      <c r="A805" s="1141"/>
      <c r="B805" s="1141"/>
      <c r="C805" s="459"/>
      <c r="D805" s="459"/>
      <c r="E805" s="459"/>
      <c r="F805" s="7"/>
      <c r="G805" s="7"/>
      <c r="H805" s="7"/>
      <c r="I805" s="7"/>
      <c r="J805" s="7"/>
      <c r="K805" s="7"/>
      <c r="L805" s="7"/>
      <c r="M805" s="7"/>
      <c r="N805" s="7"/>
      <c r="O805" s="7"/>
      <c r="P805" s="7"/>
      <c r="Q805" s="7"/>
      <c r="R805" s="7"/>
      <c r="S805" s="7"/>
      <c r="T805" s="7"/>
      <c r="U805" s="7"/>
      <c r="V805" s="7"/>
      <c r="W805" s="7"/>
      <c r="X805" s="7"/>
      <c r="Y805" s="7"/>
    </row>
    <row r="806" spans="1:25" x14ac:dyDescent="0.2">
      <c r="A806" s="459"/>
      <c r="B806" s="458"/>
      <c r="C806" s="459"/>
      <c r="D806" s="459"/>
      <c r="E806" s="459"/>
      <c r="F806" s="7"/>
      <c r="G806" s="7"/>
      <c r="H806" s="7"/>
      <c r="I806" s="7"/>
      <c r="J806" s="7"/>
      <c r="K806" s="7"/>
      <c r="L806" s="7"/>
      <c r="M806" s="7"/>
      <c r="N806" s="7"/>
      <c r="O806" s="7"/>
      <c r="P806" s="7"/>
      <c r="Q806" s="7"/>
      <c r="R806" s="7"/>
      <c r="S806" s="7"/>
      <c r="T806" s="7"/>
      <c r="U806" s="7"/>
      <c r="V806" s="7"/>
      <c r="W806" s="7"/>
      <c r="X806" s="7"/>
      <c r="Y806" s="7"/>
    </row>
    <row r="807" spans="1:25" x14ac:dyDescent="0.2">
      <c r="A807" s="459"/>
      <c r="B807" s="461"/>
      <c r="C807" s="438"/>
      <c r="D807" s="438"/>
      <c r="E807" s="459"/>
      <c r="F807" s="7"/>
      <c r="G807" s="7"/>
      <c r="H807" s="7"/>
      <c r="I807" s="7"/>
      <c r="J807" s="7"/>
      <c r="K807" s="7"/>
      <c r="L807" s="7"/>
      <c r="M807" s="7"/>
      <c r="N807" s="7"/>
      <c r="O807" s="7"/>
      <c r="P807" s="7"/>
      <c r="Q807" s="7"/>
      <c r="R807" s="7"/>
      <c r="S807" s="7"/>
      <c r="T807" s="7"/>
      <c r="U807" s="7"/>
      <c r="V807" s="7"/>
      <c r="W807" s="7"/>
      <c r="X807" s="7"/>
      <c r="Y807" s="7"/>
    </row>
    <row r="808" spans="1:25" x14ac:dyDescent="0.2">
      <c r="A808" s="459"/>
      <c r="B808" s="438"/>
      <c r="C808" s="438"/>
      <c r="D808" s="438"/>
      <c r="E808" s="459"/>
      <c r="F808" s="7"/>
      <c r="G808" s="7"/>
      <c r="H808" s="7"/>
      <c r="I808" s="7"/>
      <c r="J808" s="7"/>
      <c r="K808" s="7"/>
      <c r="L808" s="7"/>
      <c r="M808" s="7"/>
      <c r="N808" s="7"/>
      <c r="O808" s="7"/>
      <c r="P808" s="7"/>
      <c r="Q808" s="7"/>
      <c r="R808" s="7"/>
      <c r="S808" s="7"/>
      <c r="T808" s="7"/>
      <c r="U808" s="7"/>
      <c r="V808" s="7"/>
      <c r="W808" s="7"/>
      <c r="X808" s="7"/>
      <c r="Y808" s="7"/>
    </row>
    <row r="809" spans="1:25" x14ac:dyDescent="0.2">
      <c r="A809" s="1132"/>
      <c r="B809" s="1142"/>
      <c r="C809" s="1142"/>
      <c r="D809" s="1142"/>
      <c r="E809" s="459"/>
      <c r="F809" s="7"/>
      <c r="G809" s="7"/>
      <c r="H809" s="7"/>
      <c r="I809" s="7"/>
      <c r="J809" s="7"/>
      <c r="K809" s="7"/>
      <c r="L809" s="7"/>
      <c r="M809" s="7"/>
      <c r="N809" s="7"/>
      <c r="O809" s="7"/>
      <c r="P809" s="7"/>
      <c r="Q809" s="7"/>
      <c r="R809" s="7"/>
      <c r="S809" s="7"/>
      <c r="T809" s="7"/>
      <c r="U809" s="7"/>
      <c r="V809" s="7"/>
      <c r="W809" s="7"/>
      <c r="X809" s="7"/>
      <c r="Y809" s="7"/>
    </row>
    <row r="810" spans="1:25" x14ac:dyDescent="0.2">
      <c r="A810" s="1132"/>
      <c r="B810" s="1132"/>
      <c r="C810" s="1132"/>
      <c r="D810" s="1132"/>
      <c r="E810" s="459"/>
      <c r="F810" s="7"/>
      <c r="G810" s="7"/>
      <c r="H810" s="7"/>
      <c r="I810" s="7"/>
      <c r="J810" s="7"/>
      <c r="K810" s="7"/>
      <c r="L810" s="7"/>
      <c r="M810" s="7"/>
      <c r="N810" s="7"/>
      <c r="O810" s="7"/>
      <c r="P810" s="7"/>
      <c r="Q810" s="7"/>
      <c r="R810" s="7"/>
      <c r="S810" s="7"/>
      <c r="T810" s="7"/>
      <c r="U810" s="7"/>
      <c r="V810" s="7"/>
      <c r="W810" s="7"/>
      <c r="X810" s="7"/>
      <c r="Y810" s="7"/>
    </row>
    <row r="811" spans="1:25" x14ac:dyDescent="0.2">
      <c r="A811" s="18"/>
      <c r="B811" s="437"/>
      <c r="C811" s="460"/>
      <c r="D811" s="460"/>
      <c r="E811" s="459"/>
      <c r="F811" s="7"/>
      <c r="G811" s="7"/>
      <c r="H811" s="7"/>
      <c r="I811" s="7"/>
      <c r="J811" s="7"/>
      <c r="K811" s="7"/>
      <c r="L811" s="7"/>
      <c r="M811" s="7"/>
      <c r="N811" s="7"/>
      <c r="O811" s="7"/>
      <c r="P811" s="7"/>
      <c r="Q811" s="7"/>
      <c r="R811" s="7"/>
      <c r="S811" s="7"/>
      <c r="T811" s="7"/>
      <c r="U811" s="7"/>
      <c r="V811" s="7"/>
      <c r="W811" s="7"/>
      <c r="X811" s="7"/>
      <c r="Y811" s="7"/>
    </row>
    <row r="812" spans="1:25" x14ac:dyDescent="0.2">
      <c r="A812" s="459"/>
      <c r="B812" s="437"/>
      <c r="C812" s="460"/>
      <c r="D812" s="460"/>
      <c r="E812" s="459"/>
      <c r="F812" s="7"/>
      <c r="G812" s="7"/>
      <c r="H812" s="7"/>
      <c r="I812" s="7"/>
      <c r="J812" s="7"/>
      <c r="K812" s="7"/>
      <c r="L812" s="7"/>
      <c r="M812" s="7"/>
      <c r="N812" s="7"/>
      <c r="O812" s="7"/>
      <c r="P812" s="7"/>
      <c r="Q812" s="7"/>
      <c r="R812" s="7"/>
      <c r="S812" s="7"/>
      <c r="T812" s="7"/>
      <c r="U812" s="7"/>
      <c r="V812" s="7"/>
      <c r="W812" s="7"/>
      <c r="X812" s="7"/>
      <c r="Y812" s="7"/>
    </row>
    <row r="813" spans="1:25" x14ac:dyDescent="0.2">
      <c r="A813" s="18"/>
      <c r="B813" s="437"/>
      <c r="C813" s="460"/>
      <c r="D813" s="460"/>
      <c r="E813" s="459"/>
      <c r="F813" s="7"/>
      <c r="G813" s="7"/>
      <c r="H813" s="7"/>
      <c r="I813" s="7"/>
      <c r="J813" s="7"/>
      <c r="K813" s="7"/>
      <c r="L813" s="7"/>
      <c r="M813" s="7"/>
      <c r="N813" s="7"/>
      <c r="O813" s="7"/>
      <c r="P813" s="7"/>
      <c r="Q813" s="7"/>
      <c r="R813" s="7"/>
      <c r="S813" s="7"/>
      <c r="T813" s="7"/>
      <c r="U813" s="7"/>
      <c r="V813" s="7"/>
      <c r="W813" s="7"/>
      <c r="X813" s="7"/>
      <c r="Y813" s="7"/>
    </row>
    <row r="814" spans="1:25" x14ac:dyDescent="0.2">
      <c r="A814" s="18"/>
      <c r="B814" s="437"/>
      <c r="C814" s="460"/>
      <c r="D814" s="460"/>
      <c r="E814" s="459"/>
      <c r="F814" s="7"/>
      <c r="G814" s="7"/>
      <c r="H814" s="7"/>
      <c r="I814" s="7"/>
      <c r="J814" s="7"/>
      <c r="K814" s="7"/>
      <c r="L814" s="7"/>
      <c r="M814" s="7"/>
      <c r="N814" s="7"/>
      <c r="O814" s="7"/>
      <c r="P814" s="7"/>
      <c r="Q814" s="7"/>
      <c r="R814" s="7"/>
      <c r="S814" s="7"/>
      <c r="T814" s="7"/>
      <c r="U814" s="7"/>
      <c r="V814" s="7"/>
      <c r="W814" s="7"/>
      <c r="X814" s="7"/>
      <c r="Y814" s="7"/>
    </row>
    <row r="815" spans="1:25" x14ac:dyDescent="0.2">
      <c r="A815" s="459"/>
      <c r="B815" s="437"/>
      <c r="C815" s="460"/>
      <c r="D815" s="460"/>
      <c r="E815" s="459"/>
      <c r="F815" s="7"/>
      <c r="G815" s="7"/>
      <c r="H815" s="7"/>
      <c r="I815" s="7"/>
      <c r="J815" s="7"/>
      <c r="K815" s="7"/>
      <c r="L815" s="7"/>
      <c r="M815" s="7"/>
      <c r="N815" s="7"/>
      <c r="O815" s="7"/>
      <c r="P815" s="7"/>
      <c r="Q815" s="7"/>
      <c r="R815" s="7"/>
      <c r="S815" s="7"/>
      <c r="T815" s="7"/>
      <c r="U815" s="7"/>
      <c r="V815" s="7"/>
      <c r="W815" s="7"/>
      <c r="X815" s="7"/>
      <c r="Y815" s="7"/>
    </row>
    <row r="816" spans="1:25" x14ac:dyDescent="0.2">
      <c r="A816" s="459"/>
      <c r="B816" s="437"/>
      <c r="C816" s="460"/>
      <c r="D816" s="460"/>
      <c r="E816" s="459"/>
      <c r="F816" s="7"/>
      <c r="G816" s="7"/>
      <c r="H816" s="7"/>
      <c r="I816" s="7"/>
      <c r="J816" s="7"/>
      <c r="K816" s="7"/>
      <c r="L816" s="7"/>
      <c r="M816" s="7"/>
      <c r="N816" s="7"/>
      <c r="O816" s="7"/>
      <c r="P816" s="7"/>
      <c r="Q816" s="7"/>
      <c r="R816" s="7"/>
      <c r="S816" s="7"/>
      <c r="T816" s="7"/>
      <c r="U816" s="7"/>
      <c r="V816" s="7"/>
      <c r="W816" s="7"/>
      <c r="X816" s="7"/>
      <c r="Y816" s="7"/>
    </row>
    <row r="817" spans="1:25" x14ac:dyDescent="0.2">
      <c r="A817" s="459"/>
      <c r="B817" s="456"/>
      <c r="C817" s="456"/>
      <c r="D817" s="460"/>
      <c r="E817" s="459"/>
      <c r="F817" s="7"/>
      <c r="G817" s="7"/>
      <c r="H817" s="7"/>
      <c r="I817" s="7"/>
      <c r="J817" s="7"/>
      <c r="K817" s="7"/>
      <c r="L817" s="7"/>
      <c r="M817" s="7"/>
      <c r="N817" s="7"/>
      <c r="O817" s="7"/>
      <c r="P817" s="7"/>
      <c r="Q817" s="7"/>
      <c r="R817" s="7"/>
      <c r="S817" s="7"/>
      <c r="T817" s="7"/>
      <c r="U817" s="7"/>
      <c r="V817" s="7"/>
      <c r="W817" s="7"/>
      <c r="X817" s="7"/>
      <c r="Y817" s="7"/>
    </row>
    <row r="818" spans="1:25" x14ac:dyDescent="0.2">
      <c r="A818" s="1132"/>
      <c r="B818" s="1132"/>
      <c r="C818" s="1132"/>
      <c r="D818" s="20"/>
      <c r="E818" s="459"/>
      <c r="F818" s="7"/>
      <c r="G818" s="7"/>
      <c r="H818" s="7"/>
      <c r="I818" s="7"/>
      <c r="J818" s="7"/>
      <c r="K818" s="7"/>
      <c r="L818" s="7"/>
      <c r="M818" s="7"/>
      <c r="N818" s="7"/>
      <c r="O818" s="7"/>
      <c r="P818" s="7"/>
      <c r="Q818" s="7"/>
      <c r="R818" s="7"/>
      <c r="S818" s="7"/>
      <c r="T818" s="7"/>
      <c r="U818" s="7"/>
      <c r="V818" s="7"/>
      <c r="W818" s="7"/>
      <c r="X818" s="7"/>
      <c r="Y818" s="7"/>
    </row>
    <row r="819" spans="1:25" x14ac:dyDescent="0.2">
      <c r="A819" s="1133"/>
      <c r="B819" s="1133"/>
      <c r="C819" s="1133"/>
      <c r="D819" s="1133"/>
      <c r="E819" s="459"/>
      <c r="F819" s="7"/>
      <c r="G819" s="7"/>
      <c r="H819" s="7"/>
      <c r="I819" s="7"/>
      <c r="J819" s="7"/>
      <c r="K819" s="7"/>
      <c r="L819" s="7"/>
      <c r="M819" s="7"/>
      <c r="N819" s="7"/>
      <c r="O819" s="7"/>
      <c r="P819" s="7"/>
      <c r="Q819" s="7"/>
      <c r="R819" s="7"/>
      <c r="S819" s="7"/>
      <c r="T819" s="7"/>
      <c r="U819" s="7"/>
      <c r="V819" s="7"/>
      <c r="W819" s="7"/>
      <c r="X819" s="7"/>
      <c r="Y819" s="7"/>
    </row>
    <row r="820" spans="1:25" x14ac:dyDescent="0.2">
      <c r="A820" s="456"/>
      <c r="B820" s="457"/>
      <c r="C820" s="457"/>
      <c r="D820" s="20"/>
      <c r="E820" s="459"/>
      <c r="F820" s="7"/>
      <c r="G820" s="7"/>
      <c r="H820" s="7"/>
      <c r="I820" s="7"/>
      <c r="J820" s="7"/>
      <c r="K820" s="7"/>
      <c r="L820" s="7"/>
      <c r="M820" s="7"/>
      <c r="N820" s="7"/>
      <c r="O820" s="7"/>
      <c r="P820" s="7"/>
      <c r="Q820" s="7"/>
      <c r="R820" s="7"/>
      <c r="S820" s="7"/>
      <c r="T820" s="7"/>
      <c r="U820" s="7"/>
      <c r="V820" s="7"/>
      <c r="W820" s="7"/>
      <c r="X820" s="7"/>
      <c r="Y820" s="7"/>
    </row>
    <row r="821" spans="1:25" x14ac:dyDescent="0.2">
      <c r="A821" s="459"/>
      <c r="B821" s="459"/>
      <c r="C821" s="459"/>
      <c r="D821" s="459"/>
      <c r="E821" s="459"/>
      <c r="F821" s="7"/>
      <c r="G821" s="7"/>
      <c r="H821" s="7"/>
      <c r="I821" s="7"/>
      <c r="J821" s="7"/>
      <c r="K821" s="7"/>
      <c r="L821" s="7"/>
      <c r="M821" s="7"/>
      <c r="N821" s="7"/>
      <c r="O821" s="7"/>
      <c r="P821" s="7"/>
      <c r="Q821" s="7"/>
      <c r="R821" s="7"/>
      <c r="S821" s="7"/>
      <c r="T821" s="7"/>
      <c r="U821" s="7"/>
      <c r="V821" s="7"/>
      <c r="W821" s="7"/>
      <c r="X821" s="7"/>
      <c r="Y821" s="7"/>
    </row>
    <row r="822" spans="1:25" x14ac:dyDescent="0.2">
      <c r="A822" s="459"/>
      <c r="B822" s="459"/>
      <c r="C822" s="459"/>
      <c r="D822" s="459"/>
      <c r="E822" s="459"/>
      <c r="F822" s="7"/>
      <c r="G822" s="7"/>
      <c r="H822" s="7"/>
      <c r="I822" s="7"/>
      <c r="J822" s="7"/>
      <c r="K822" s="7"/>
      <c r="L822" s="7"/>
      <c r="M822" s="7"/>
      <c r="N822" s="7"/>
      <c r="O822" s="7"/>
      <c r="P822" s="7"/>
      <c r="Q822" s="7"/>
      <c r="R822" s="7"/>
      <c r="S822" s="7"/>
      <c r="T822" s="7"/>
      <c r="U822" s="7"/>
      <c r="V822" s="7"/>
      <c r="W822" s="7"/>
      <c r="X822" s="7"/>
      <c r="Y822" s="7"/>
    </row>
    <row r="823" spans="1:25" x14ac:dyDescent="0.2">
      <c r="A823" s="456"/>
      <c r="B823" s="458"/>
      <c r="C823" s="458"/>
      <c r="D823" s="458"/>
      <c r="E823" s="459"/>
      <c r="F823" s="7"/>
      <c r="G823" s="7"/>
      <c r="H823" s="7"/>
      <c r="I823" s="7"/>
      <c r="J823" s="7"/>
      <c r="K823" s="7"/>
      <c r="L823" s="7"/>
      <c r="M823" s="7"/>
      <c r="N823" s="7"/>
      <c r="O823" s="7"/>
      <c r="P823" s="7"/>
      <c r="Q823" s="7"/>
      <c r="R823" s="7"/>
      <c r="S823" s="7"/>
      <c r="T823" s="7"/>
      <c r="U823" s="7"/>
      <c r="V823" s="7"/>
      <c r="W823" s="7"/>
      <c r="X823" s="7"/>
      <c r="Y823" s="7"/>
    </row>
    <row r="824" spans="1:25" x14ac:dyDescent="0.2">
      <c r="A824" s="1134"/>
      <c r="B824" s="1135"/>
      <c r="C824" s="1136"/>
      <c r="D824" s="1136"/>
      <c r="E824" s="22"/>
      <c r="F824" s="7"/>
      <c r="G824" s="7"/>
      <c r="H824" s="7"/>
      <c r="I824" s="7"/>
      <c r="J824" s="7"/>
      <c r="K824" s="7"/>
      <c r="L824" s="7"/>
      <c r="M824" s="7"/>
      <c r="N824" s="7"/>
      <c r="O824" s="7"/>
      <c r="P824" s="7"/>
      <c r="Q824" s="7"/>
      <c r="R824" s="7"/>
      <c r="S824" s="7"/>
      <c r="T824" s="7"/>
      <c r="U824" s="7"/>
      <c r="V824" s="7"/>
      <c r="W824" s="7"/>
      <c r="X824" s="7"/>
      <c r="Y824" s="7"/>
    </row>
    <row r="825" spans="1:25" x14ac:dyDescent="0.2">
      <c r="A825" s="1134"/>
      <c r="B825" s="1134"/>
      <c r="C825" s="1134"/>
      <c r="D825" s="1134"/>
      <c r="E825" s="22"/>
      <c r="F825" s="7"/>
      <c r="G825" s="7"/>
      <c r="H825" s="7"/>
      <c r="I825" s="7"/>
      <c r="J825" s="7"/>
      <c r="K825" s="7"/>
      <c r="L825" s="7"/>
      <c r="M825" s="7"/>
      <c r="N825" s="7"/>
      <c r="O825" s="7"/>
      <c r="P825" s="7"/>
      <c r="Q825" s="7"/>
      <c r="R825" s="7"/>
      <c r="S825" s="7"/>
      <c r="T825" s="7"/>
      <c r="U825" s="7"/>
      <c r="V825" s="7"/>
      <c r="W825" s="7"/>
      <c r="X825" s="7"/>
      <c r="Y825" s="7"/>
    </row>
    <row r="826" spans="1:25" x14ac:dyDescent="0.2">
      <c r="A826" s="1132"/>
      <c r="B826" s="1132"/>
      <c r="C826" s="1132"/>
      <c r="D826" s="20"/>
      <c r="E826" s="459"/>
      <c r="F826" s="7"/>
      <c r="G826" s="7"/>
      <c r="H826" s="7"/>
      <c r="I826" s="7"/>
      <c r="J826" s="7"/>
      <c r="K826" s="7"/>
      <c r="L826" s="7"/>
      <c r="M826" s="7"/>
      <c r="N826" s="7"/>
      <c r="O826" s="7"/>
      <c r="P826" s="7"/>
      <c r="Q826" s="7"/>
      <c r="R826" s="7"/>
      <c r="S826" s="7"/>
      <c r="T826" s="7"/>
      <c r="U826" s="7"/>
      <c r="V826" s="7"/>
      <c r="W826" s="7"/>
      <c r="X826" s="7"/>
      <c r="Y826" s="7"/>
    </row>
    <row r="827" spans="1:25" x14ac:dyDescent="0.2">
      <c r="A827" s="459"/>
      <c r="B827" s="459"/>
      <c r="C827" s="459"/>
      <c r="D827" s="459"/>
      <c r="E827" s="459"/>
      <c r="F827" s="7"/>
      <c r="G827" s="7"/>
      <c r="H827" s="7"/>
      <c r="I827" s="7"/>
      <c r="J827" s="7"/>
      <c r="K827" s="7"/>
      <c r="L827" s="7"/>
      <c r="M827" s="7"/>
      <c r="N827" s="7"/>
      <c r="O827" s="7"/>
      <c r="P827" s="7"/>
      <c r="Q827" s="7"/>
      <c r="R827" s="7"/>
      <c r="S827" s="7"/>
      <c r="T827" s="7"/>
      <c r="U827" s="7"/>
      <c r="V827" s="7"/>
      <c r="W827" s="7"/>
      <c r="X827" s="7"/>
      <c r="Y827" s="7"/>
    </row>
    <row r="828" spans="1:25" x14ac:dyDescent="0.2">
      <c r="A828" s="1132"/>
      <c r="B828" s="1132"/>
      <c r="C828" s="1137"/>
      <c r="D828" s="1137"/>
      <c r="E828" s="459"/>
      <c r="F828" s="7"/>
      <c r="G828" s="7"/>
      <c r="H828" s="7"/>
      <c r="I828" s="7"/>
      <c r="J828" s="7"/>
      <c r="K828" s="7"/>
      <c r="L828" s="7"/>
      <c r="M828" s="7"/>
      <c r="N828" s="7"/>
      <c r="O828" s="7"/>
      <c r="P828" s="7"/>
      <c r="Q828" s="7"/>
      <c r="R828" s="7"/>
      <c r="S828" s="7"/>
      <c r="T828" s="7"/>
      <c r="U828" s="7"/>
      <c r="V828" s="7"/>
      <c r="W828" s="7"/>
      <c r="X828" s="7"/>
      <c r="Y828" s="7"/>
    </row>
    <row r="829" spans="1:25" x14ac:dyDescent="0.2">
      <c r="A829" s="459"/>
      <c r="B829" s="459"/>
      <c r="C829" s="459"/>
      <c r="D829" s="459"/>
      <c r="E829" s="459"/>
      <c r="F829" s="7"/>
      <c r="G829" s="7"/>
      <c r="H829" s="7"/>
      <c r="I829" s="7"/>
      <c r="J829" s="7"/>
      <c r="K829" s="7"/>
      <c r="L829" s="7"/>
      <c r="M829" s="7"/>
      <c r="N829" s="7"/>
      <c r="O829" s="7"/>
      <c r="P829" s="7"/>
      <c r="Q829" s="7"/>
      <c r="R829" s="7"/>
      <c r="S829" s="7"/>
      <c r="T829" s="7"/>
      <c r="U829" s="7"/>
      <c r="V829" s="7"/>
      <c r="W829" s="7"/>
      <c r="X829" s="7"/>
      <c r="Y829" s="7"/>
    </row>
    <row r="830" spans="1:25" x14ac:dyDescent="0.2">
      <c r="A830" s="1138"/>
      <c r="B830" s="1138"/>
      <c r="C830" s="1139"/>
      <c r="D830" s="1139"/>
      <c r="E830" s="459"/>
      <c r="F830" s="7"/>
      <c r="G830" s="7"/>
      <c r="H830" s="7"/>
      <c r="I830" s="7"/>
      <c r="J830" s="7"/>
      <c r="K830" s="7"/>
      <c r="L830" s="7"/>
      <c r="M830" s="7"/>
      <c r="N830" s="7"/>
      <c r="O830" s="7"/>
      <c r="P830" s="7"/>
      <c r="Q830" s="7"/>
      <c r="R830" s="7"/>
      <c r="S830" s="7"/>
      <c r="T830" s="7"/>
      <c r="U830" s="7"/>
      <c r="V830" s="7"/>
      <c r="W830" s="7"/>
      <c r="X830" s="7"/>
      <c r="Y830" s="7"/>
    </row>
    <row r="831" spans="1:25" x14ac:dyDescent="0.2">
      <c r="A831" s="1138"/>
      <c r="B831" s="1138"/>
      <c r="C831" s="1139"/>
      <c r="D831" s="1139"/>
      <c r="E831" s="459"/>
      <c r="F831" s="7"/>
      <c r="G831" s="7"/>
      <c r="H831" s="7"/>
      <c r="I831" s="7"/>
      <c r="J831" s="7"/>
      <c r="K831" s="7"/>
      <c r="L831" s="7"/>
      <c r="M831" s="7"/>
      <c r="N831" s="7"/>
      <c r="O831" s="7"/>
      <c r="P831" s="7"/>
      <c r="Q831" s="7"/>
      <c r="R831" s="7"/>
      <c r="S831" s="7"/>
      <c r="T831" s="7"/>
      <c r="U831" s="7"/>
      <c r="V831" s="7"/>
      <c r="W831" s="7"/>
      <c r="X831" s="7"/>
      <c r="Y831" s="7"/>
    </row>
    <row r="832" spans="1:25" ht="14.25" x14ac:dyDescent="0.2">
      <c r="A832" s="459"/>
      <c r="B832" s="23"/>
      <c r="C832" s="1139"/>
      <c r="D832" s="1139"/>
      <c r="E832" s="459"/>
      <c r="F832" s="7"/>
      <c r="G832" s="7"/>
      <c r="H832" s="7"/>
      <c r="I832" s="7"/>
      <c r="J832" s="7"/>
      <c r="K832" s="7"/>
      <c r="L832" s="7"/>
      <c r="M832" s="7"/>
      <c r="N832" s="7"/>
      <c r="O832" s="7"/>
      <c r="P832" s="7"/>
      <c r="Q832" s="7"/>
      <c r="R832" s="7"/>
      <c r="S832" s="7"/>
      <c r="T832" s="7"/>
      <c r="U832" s="7"/>
      <c r="V832" s="7"/>
      <c r="W832" s="7"/>
      <c r="X832" s="7"/>
      <c r="Y832" s="7"/>
    </row>
    <row r="833" spans="1:25" x14ac:dyDescent="0.2">
      <c r="A833" s="459"/>
      <c r="B833" s="24"/>
      <c r="C833" s="1139"/>
      <c r="D833" s="1139"/>
      <c r="E833" s="459"/>
      <c r="F833" s="7"/>
      <c r="G833" s="7"/>
      <c r="H833" s="7"/>
      <c r="I833" s="7"/>
      <c r="J833" s="7"/>
      <c r="K833" s="7"/>
      <c r="L833" s="7"/>
      <c r="M833" s="7"/>
      <c r="N833" s="7"/>
      <c r="O833" s="7"/>
      <c r="P833" s="7"/>
      <c r="Q833" s="7"/>
      <c r="R833" s="7"/>
      <c r="S833" s="7"/>
      <c r="T833" s="7"/>
      <c r="U833" s="7"/>
      <c r="V833" s="7"/>
      <c r="W833" s="7"/>
      <c r="X833" s="7"/>
      <c r="Y833" s="7"/>
    </row>
    <row r="834" spans="1:25" x14ac:dyDescent="0.2">
      <c r="A834" s="1138"/>
      <c r="B834" s="1138"/>
      <c r="C834" s="1139"/>
      <c r="D834" s="1139"/>
      <c r="E834" s="459"/>
      <c r="F834" s="7"/>
      <c r="G834" s="7"/>
      <c r="H834" s="7"/>
      <c r="I834" s="7"/>
      <c r="J834" s="7"/>
      <c r="K834" s="7"/>
      <c r="L834" s="7"/>
      <c r="M834" s="7"/>
      <c r="N834" s="7"/>
      <c r="O834" s="7"/>
      <c r="P834" s="7"/>
      <c r="Q834" s="7"/>
      <c r="R834" s="7"/>
      <c r="S834" s="7"/>
      <c r="T834" s="7"/>
      <c r="U834" s="7"/>
      <c r="V834" s="7"/>
      <c r="W834" s="7"/>
      <c r="X834" s="7"/>
      <c r="Y834" s="7"/>
    </row>
    <row r="835" spans="1:25" x14ac:dyDescent="0.2">
      <c r="A835" s="1138"/>
      <c r="B835" s="1138"/>
      <c r="C835" s="1139"/>
      <c r="D835" s="1139"/>
      <c r="E835" s="459"/>
      <c r="F835" s="7"/>
      <c r="G835" s="7"/>
      <c r="H835" s="7"/>
      <c r="I835" s="7"/>
      <c r="J835" s="7"/>
      <c r="K835" s="7"/>
      <c r="L835" s="7"/>
      <c r="M835" s="7"/>
      <c r="N835" s="7"/>
      <c r="O835" s="7"/>
      <c r="P835" s="7"/>
      <c r="Q835" s="7"/>
      <c r="R835" s="7"/>
      <c r="S835" s="7"/>
      <c r="T835" s="7"/>
      <c r="U835" s="7"/>
      <c r="V835" s="7"/>
      <c r="W835" s="7"/>
      <c r="X835" s="7"/>
      <c r="Y835" s="7"/>
    </row>
    <row r="836" spans="1:25" x14ac:dyDescent="0.2">
      <c r="A836" s="1138"/>
      <c r="B836" s="1138"/>
      <c r="C836" s="1139"/>
      <c r="D836" s="1139"/>
      <c r="E836" s="459"/>
      <c r="F836" s="7"/>
      <c r="G836" s="7"/>
      <c r="H836" s="7"/>
      <c r="I836" s="7"/>
      <c r="J836" s="7"/>
      <c r="K836" s="7"/>
      <c r="L836" s="7"/>
      <c r="M836" s="7"/>
      <c r="N836" s="7"/>
      <c r="O836" s="7"/>
      <c r="P836" s="7"/>
      <c r="Q836" s="7"/>
      <c r="R836" s="7"/>
      <c r="S836" s="7"/>
      <c r="T836" s="7"/>
      <c r="U836" s="7"/>
      <c r="V836" s="7"/>
      <c r="W836" s="7"/>
      <c r="X836" s="7"/>
      <c r="Y836" s="7"/>
    </row>
    <row r="837" spans="1:25" x14ac:dyDescent="0.2">
      <c r="A837" s="1138"/>
      <c r="B837" s="1138"/>
      <c r="C837" s="1139"/>
      <c r="D837" s="1139"/>
      <c r="E837" s="459"/>
      <c r="F837" s="7"/>
      <c r="G837" s="7"/>
      <c r="H837" s="7"/>
      <c r="I837" s="7"/>
      <c r="J837" s="7"/>
      <c r="K837" s="7"/>
      <c r="L837" s="7"/>
      <c r="M837" s="7"/>
      <c r="N837" s="7"/>
      <c r="O837" s="7"/>
      <c r="P837" s="7"/>
      <c r="Q837" s="7"/>
      <c r="R837" s="7"/>
      <c r="S837" s="7"/>
      <c r="T837" s="7"/>
      <c r="U837" s="7"/>
      <c r="V837" s="7"/>
      <c r="W837" s="7"/>
      <c r="X837" s="7"/>
      <c r="Y837" s="7"/>
    </row>
    <row r="838" spans="1:25" x14ac:dyDescent="0.2">
      <c r="A838" s="1138"/>
      <c r="B838" s="1138"/>
      <c r="C838" s="1139"/>
      <c r="D838" s="1139"/>
      <c r="E838" s="459"/>
      <c r="F838" s="7"/>
      <c r="G838" s="7"/>
      <c r="H838" s="7"/>
      <c r="I838" s="7"/>
      <c r="J838" s="7"/>
      <c r="K838" s="7"/>
      <c r="L838" s="7"/>
      <c r="M838" s="7"/>
      <c r="N838" s="7"/>
      <c r="O838" s="7"/>
      <c r="P838" s="7"/>
      <c r="Q838" s="7"/>
      <c r="R838" s="7"/>
      <c r="S838" s="7"/>
      <c r="T838" s="7"/>
      <c r="U838" s="7"/>
      <c r="V838" s="7"/>
      <c r="W838" s="7"/>
      <c r="X838" s="7"/>
      <c r="Y838" s="7"/>
    </row>
    <row r="839" spans="1:25" x14ac:dyDescent="0.2">
      <c r="A839" s="1138"/>
      <c r="B839" s="1138"/>
      <c r="C839" s="1138"/>
      <c r="D839" s="1138"/>
      <c r="E839" s="459"/>
      <c r="F839" s="7"/>
      <c r="G839" s="7"/>
      <c r="H839" s="7"/>
      <c r="I839" s="7"/>
      <c r="J839" s="7"/>
      <c r="K839" s="7"/>
      <c r="L839" s="7"/>
      <c r="M839" s="7"/>
      <c r="N839" s="7"/>
      <c r="O839" s="7"/>
      <c r="P839" s="7"/>
      <c r="Q839" s="7"/>
      <c r="R839" s="7"/>
      <c r="S839" s="7"/>
      <c r="T839" s="7"/>
      <c r="U839" s="7"/>
      <c r="V839" s="7"/>
      <c r="W839" s="7"/>
      <c r="X839" s="7"/>
      <c r="Y839" s="7"/>
    </row>
    <row r="840" spans="1:25" x14ac:dyDescent="0.2">
      <c r="A840" s="1138"/>
      <c r="B840" s="1138"/>
      <c r="C840" s="1138"/>
      <c r="D840" s="1138"/>
      <c r="E840" s="459"/>
      <c r="F840" s="7"/>
      <c r="G840" s="7"/>
      <c r="H840" s="7"/>
      <c r="I840" s="7"/>
      <c r="J840" s="7"/>
      <c r="K840" s="7"/>
      <c r="L840" s="7"/>
      <c r="M840" s="7"/>
      <c r="N840" s="7"/>
      <c r="O840" s="7"/>
      <c r="P840" s="7"/>
      <c r="Q840" s="7"/>
      <c r="R840" s="7"/>
      <c r="S840" s="7"/>
      <c r="T840" s="7"/>
      <c r="U840" s="7"/>
      <c r="V840" s="7"/>
      <c r="W840" s="7"/>
      <c r="X840" s="7"/>
      <c r="Y840" s="7"/>
    </row>
    <row r="841" spans="1:25" x14ac:dyDescent="0.2">
      <c r="A841" s="1138"/>
      <c r="B841" s="1138"/>
      <c r="C841" s="1138"/>
      <c r="D841" s="1138"/>
      <c r="E841" s="459"/>
      <c r="F841" s="7"/>
      <c r="G841" s="7"/>
      <c r="H841" s="7"/>
      <c r="I841" s="7"/>
      <c r="J841" s="7"/>
      <c r="K841" s="7"/>
      <c r="L841" s="7"/>
      <c r="M841" s="7"/>
      <c r="N841" s="7"/>
      <c r="O841" s="7"/>
      <c r="P841" s="7"/>
      <c r="Q841" s="7"/>
      <c r="R841" s="7"/>
      <c r="S841" s="7"/>
      <c r="T841" s="7"/>
      <c r="U841" s="7"/>
      <c r="V841" s="7"/>
      <c r="W841" s="7"/>
      <c r="X841" s="7"/>
      <c r="Y841" s="7"/>
    </row>
    <row r="842" spans="1:25" x14ac:dyDescent="0.2">
      <c r="A842" s="1138"/>
      <c r="B842" s="1138"/>
      <c r="C842" s="1138"/>
      <c r="D842" s="1138"/>
      <c r="E842" s="459"/>
      <c r="F842" s="7"/>
      <c r="G842" s="7"/>
      <c r="H842" s="7"/>
      <c r="I842" s="7"/>
      <c r="J842" s="7"/>
      <c r="K842" s="7"/>
      <c r="L842" s="7"/>
      <c r="M842" s="7"/>
      <c r="N842" s="7"/>
      <c r="O842" s="7"/>
      <c r="P842" s="7"/>
      <c r="Q842" s="7"/>
      <c r="R842" s="7"/>
      <c r="S842" s="7"/>
      <c r="T842" s="7"/>
      <c r="U842" s="7"/>
      <c r="V842" s="7"/>
      <c r="W842" s="7"/>
      <c r="X842" s="7"/>
      <c r="Y842" s="7"/>
    </row>
    <row r="843" spans="1:25" x14ac:dyDescent="0.2">
      <c r="A843" s="1138"/>
      <c r="B843" s="1138"/>
      <c r="C843" s="1138"/>
      <c r="D843" s="1138"/>
      <c r="E843" s="459"/>
      <c r="F843" s="7"/>
      <c r="G843" s="7"/>
      <c r="H843" s="7"/>
      <c r="I843" s="7"/>
      <c r="J843" s="7"/>
      <c r="K843" s="7"/>
      <c r="L843" s="7"/>
      <c r="M843" s="7"/>
      <c r="N843" s="7"/>
      <c r="O843" s="7"/>
      <c r="P843" s="7"/>
      <c r="Q843" s="7"/>
      <c r="R843" s="7"/>
      <c r="S843" s="7"/>
      <c r="T843" s="7"/>
      <c r="U843" s="7"/>
      <c r="V843" s="7"/>
      <c r="W843" s="7"/>
      <c r="X843" s="7"/>
      <c r="Y843" s="7"/>
    </row>
    <row r="844" spans="1:25" x14ac:dyDescent="0.2">
      <c r="A844" s="456"/>
      <c r="B844" s="456"/>
      <c r="C844" s="677"/>
      <c r="D844" s="677"/>
      <c r="E844" s="459"/>
      <c r="F844" s="7"/>
      <c r="G844" s="7"/>
      <c r="H844" s="7"/>
      <c r="I844" s="7"/>
      <c r="J844" s="7"/>
      <c r="K844" s="7"/>
      <c r="L844" s="7"/>
      <c r="M844" s="7"/>
      <c r="N844" s="7"/>
      <c r="O844" s="7"/>
      <c r="P844" s="7"/>
      <c r="Q844" s="7"/>
      <c r="R844" s="7"/>
      <c r="S844" s="7"/>
      <c r="T844" s="7"/>
      <c r="U844" s="7"/>
      <c r="V844" s="7"/>
      <c r="W844" s="7"/>
      <c r="X844" s="7"/>
      <c r="Y844" s="7"/>
    </row>
    <row r="845" spans="1:25" x14ac:dyDescent="0.2">
      <c r="A845" s="1132"/>
      <c r="B845" s="1132"/>
      <c r="C845" s="1139"/>
      <c r="D845" s="1139"/>
      <c r="E845" s="459"/>
      <c r="F845" s="7"/>
      <c r="G845" s="7"/>
      <c r="H845" s="7"/>
      <c r="I845" s="7"/>
      <c r="J845" s="7"/>
      <c r="K845" s="7"/>
      <c r="L845" s="7"/>
      <c r="M845" s="7"/>
      <c r="N845" s="7"/>
      <c r="O845" s="7"/>
      <c r="P845" s="7"/>
      <c r="Q845" s="7"/>
      <c r="R845" s="7"/>
      <c r="S845" s="7"/>
      <c r="T845" s="7"/>
      <c r="U845" s="7"/>
      <c r="V845" s="7"/>
      <c r="W845" s="7"/>
      <c r="X845" s="7"/>
      <c r="Y845" s="7"/>
    </row>
    <row r="846" spans="1:25" x14ac:dyDescent="0.2">
      <c r="A846" s="459"/>
      <c r="B846" s="459"/>
      <c r="C846" s="437"/>
      <c r="D846" s="437"/>
      <c r="E846" s="459"/>
      <c r="F846" s="7"/>
      <c r="G846" s="7"/>
      <c r="H846" s="7"/>
      <c r="I846" s="7"/>
      <c r="J846" s="7"/>
      <c r="K846" s="7"/>
      <c r="L846" s="7"/>
      <c r="M846" s="7"/>
      <c r="N846" s="7"/>
      <c r="O846" s="7"/>
      <c r="P846" s="7"/>
      <c r="Q846" s="7"/>
      <c r="R846" s="7"/>
      <c r="S846" s="7"/>
      <c r="T846" s="7"/>
      <c r="U846" s="7"/>
      <c r="V846" s="7"/>
      <c r="W846" s="7"/>
      <c r="X846" s="7"/>
      <c r="Y846" s="7"/>
    </row>
    <row r="847" spans="1:25" x14ac:dyDescent="0.2">
      <c r="A847" s="1140"/>
      <c r="B847" s="1140"/>
      <c r="C847" s="1137"/>
      <c r="D847" s="1137"/>
      <c r="E847" s="459"/>
      <c r="F847" s="7"/>
      <c r="G847" s="7"/>
      <c r="H847" s="7"/>
      <c r="I847" s="7"/>
      <c r="J847" s="7"/>
      <c r="K847" s="7"/>
      <c r="L847" s="7"/>
      <c r="M847" s="7"/>
      <c r="N847" s="7"/>
      <c r="O847" s="7"/>
      <c r="P847" s="7"/>
      <c r="Q847" s="7"/>
      <c r="R847" s="7"/>
      <c r="S847" s="7"/>
      <c r="T847" s="7"/>
      <c r="U847" s="7"/>
      <c r="V847" s="7"/>
      <c r="W847" s="7"/>
      <c r="X847" s="7"/>
      <c r="Y847" s="7"/>
    </row>
    <row r="848" spans="1:25" x14ac:dyDescent="0.2">
      <c r="A848" s="459"/>
      <c r="B848" s="459"/>
      <c r="C848" s="437"/>
      <c r="D848" s="437"/>
      <c r="E848" s="459"/>
      <c r="F848" s="7"/>
      <c r="G848" s="7"/>
      <c r="H848" s="7"/>
      <c r="I848" s="7"/>
      <c r="J848" s="7"/>
      <c r="K848" s="7"/>
      <c r="L848" s="7"/>
      <c r="M848" s="7"/>
      <c r="N848" s="7"/>
      <c r="O848" s="7"/>
      <c r="P848" s="7"/>
      <c r="Q848" s="7"/>
      <c r="R848" s="7"/>
      <c r="S848" s="7"/>
      <c r="T848" s="7"/>
      <c r="U848" s="7"/>
      <c r="V848" s="7"/>
      <c r="W848" s="7"/>
      <c r="X848" s="7"/>
      <c r="Y848" s="7"/>
    </row>
    <row r="849" spans="1:25" x14ac:dyDescent="0.2">
      <c r="A849" s="1132"/>
      <c r="B849" s="1132"/>
      <c r="C849" s="1139"/>
      <c r="D849" s="1139"/>
      <c r="E849" s="459"/>
      <c r="F849" s="7"/>
      <c r="G849" s="7"/>
      <c r="H849" s="7"/>
      <c r="I849" s="7"/>
      <c r="J849" s="7"/>
      <c r="K849" s="7"/>
      <c r="L849" s="7"/>
      <c r="M849" s="7"/>
      <c r="N849" s="7"/>
      <c r="O849" s="7"/>
      <c r="P849" s="7"/>
      <c r="Q849" s="7"/>
      <c r="R849" s="7"/>
      <c r="S849" s="7"/>
      <c r="T849" s="7"/>
      <c r="U849" s="7"/>
      <c r="V849" s="7"/>
      <c r="W849" s="7"/>
      <c r="X849" s="7"/>
      <c r="Y849" s="7"/>
    </row>
    <row r="850" spans="1:25" x14ac:dyDescent="0.2">
      <c r="A850" s="456"/>
      <c r="B850" s="459"/>
      <c r="C850" s="25"/>
      <c r="D850" s="25"/>
      <c r="E850" s="459"/>
      <c r="F850" s="7"/>
      <c r="G850" s="7"/>
      <c r="H850" s="7"/>
      <c r="I850" s="7"/>
      <c r="J850" s="7"/>
      <c r="K850" s="7"/>
      <c r="L850" s="7"/>
      <c r="M850" s="7"/>
      <c r="N850" s="7"/>
      <c r="O850" s="7"/>
      <c r="P850" s="7"/>
      <c r="Q850" s="7"/>
      <c r="R850" s="7"/>
      <c r="S850" s="7"/>
      <c r="T850" s="7"/>
      <c r="U850" s="7"/>
      <c r="V850" s="7"/>
      <c r="W850" s="7"/>
      <c r="X850" s="7"/>
      <c r="Y850" s="7"/>
    </row>
    <row r="851" spans="1:25" x14ac:dyDescent="0.2">
      <c r="A851" s="1141"/>
      <c r="B851" s="1141"/>
      <c r="C851" s="1139"/>
      <c r="D851" s="1139"/>
      <c r="E851" s="459"/>
      <c r="F851" s="7"/>
      <c r="G851" s="7"/>
      <c r="H851" s="7"/>
      <c r="I851" s="7"/>
      <c r="J851" s="7"/>
      <c r="K851" s="7"/>
      <c r="L851" s="7"/>
      <c r="M851" s="7"/>
      <c r="N851" s="7"/>
      <c r="O851" s="7"/>
      <c r="P851" s="7"/>
      <c r="Q851" s="7"/>
      <c r="R851" s="7"/>
      <c r="S851" s="7"/>
      <c r="T851" s="7"/>
      <c r="U851" s="7"/>
      <c r="V851" s="7"/>
      <c r="W851" s="7"/>
      <c r="X851" s="7"/>
      <c r="Y851" s="7"/>
    </row>
    <row r="852" spans="1:25" x14ac:dyDescent="0.2">
      <c r="A852" s="459"/>
      <c r="B852" s="25"/>
      <c r="C852" s="459"/>
      <c r="D852" s="25"/>
      <c r="E852" s="25"/>
      <c r="F852" s="7"/>
      <c r="G852" s="7"/>
      <c r="H852" s="7"/>
      <c r="I852" s="7"/>
      <c r="J852" s="7"/>
      <c r="K852" s="7"/>
      <c r="L852" s="7"/>
      <c r="M852" s="7"/>
      <c r="N852" s="7"/>
      <c r="O852" s="7"/>
      <c r="P852" s="7"/>
      <c r="Q852" s="7"/>
      <c r="R852" s="7"/>
      <c r="S852" s="7"/>
      <c r="T852" s="7"/>
      <c r="U852" s="7"/>
      <c r="V852" s="7"/>
      <c r="W852" s="7"/>
      <c r="X852" s="7"/>
      <c r="Y852" s="7"/>
    </row>
    <row r="853" spans="1:25" x14ac:dyDescent="0.2">
      <c r="A853" s="1132"/>
      <c r="B853" s="1132"/>
      <c r="C853" s="1137"/>
      <c r="D853" s="1137"/>
      <c r="E853" s="459"/>
      <c r="F853" s="7"/>
      <c r="G853" s="7"/>
      <c r="H853" s="7"/>
      <c r="I853" s="7"/>
      <c r="J853" s="7"/>
      <c r="K853" s="7"/>
      <c r="L853" s="7"/>
      <c r="M853" s="7"/>
      <c r="N853" s="7"/>
      <c r="O853" s="7"/>
      <c r="P853" s="7"/>
      <c r="Q853" s="7"/>
      <c r="R853" s="7"/>
      <c r="S853" s="7"/>
      <c r="T853" s="7"/>
      <c r="U853" s="7"/>
      <c r="V853" s="7"/>
      <c r="W853" s="7"/>
      <c r="X853" s="7"/>
      <c r="Y853" s="7"/>
    </row>
    <row r="854" spans="1:25" x14ac:dyDescent="0.2">
      <c r="A854" s="459"/>
      <c r="B854" s="459"/>
      <c r="C854" s="459"/>
      <c r="D854" s="459"/>
      <c r="E854" s="459"/>
      <c r="F854" s="7"/>
      <c r="G854" s="7"/>
      <c r="H854" s="7"/>
      <c r="I854" s="7"/>
      <c r="J854" s="7"/>
      <c r="K854" s="7"/>
      <c r="L854" s="7"/>
      <c r="M854" s="7"/>
      <c r="N854" s="7"/>
      <c r="O854" s="7"/>
      <c r="P854" s="7"/>
      <c r="Q854" s="7"/>
      <c r="R854" s="7"/>
      <c r="S854" s="7"/>
      <c r="T854" s="7"/>
      <c r="U854" s="7"/>
      <c r="V854" s="7"/>
      <c r="W854" s="7"/>
      <c r="X854" s="7"/>
      <c r="Y854" s="7"/>
    </row>
    <row r="855" spans="1:25" x14ac:dyDescent="0.2">
      <c r="A855" s="1138"/>
      <c r="B855" s="1138"/>
      <c r="C855" s="1139"/>
      <c r="D855" s="1139"/>
      <c r="E855" s="459"/>
      <c r="F855" s="7"/>
      <c r="G855" s="7"/>
      <c r="H855" s="7"/>
      <c r="I855" s="7"/>
      <c r="J855" s="7"/>
      <c r="K855" s="7"/>
      <c r="L855" s="7"/>
      <c r="M855" s="7"/>
      <c r="N855" s="7"/>
      <c r="O855" s="7"/>
      <c r="P855" s="7"/>
      <c r="Q855" s="7"/>
      <c r="R855" s="7"/>
      <c r="S855" s="7"/>
      <c r="T855" s="7"/>
      <c r="U855" s="7"/>
      <c r="V855" s="7"/>
      <c r="W855" s="7"/>
      <c r="X855" s="7"/>
      <c r="Y855" s="7"/>
    </row>
    <row r="856" spans="1:25" x14ac:dyDescent="0.2">
      <c r="A856" s="1138"/>
      <c r="B856" s="1138"/>
      <c r="C856" s="1139"/>
      <c r="D856" s="1139"/>
      <c r="E856" s="459"/>
      <c r="F856" s="7"/>
      <c r="G856" s="7"/>
      <c r="H856" s="7"/>
      <c r="I856" s="7"/>
      <c r="J856" s="7"/>
      <c r="K856" s="7"/>
      <c r="L856" s="7"/>
      <c r="M856" s="7"/>
      <c r="N856" s="7"/>
      <c r="O856" s="7"/>
      <c r="P856" s="7"/>
      <c r="Q856" s="7"/>
      <c r="R856" s="7"/>
      <c r="S856" s="7"/>
      <c r="T856" s="7"/>
      <c r="U856" s="7"/>
      <c r="V856" s="7"/>
      <c r="W856" s="7"/>
      <c r="X856" s="7"/>
      <c r="Y856" s="7"/>
    </row>
    <row r="857" spans="1:25" x14ac:dyDescent="0.2">
      <c r="A857" s="456"/>
      <c r="B857" s="459"/>
      <c r="C857" s="460"/>
      <c r="D857" s="460"/>
      <c r="E857" s="459"/>
      <c r="F857" s="7"/>
      <c r="G857" s="7"/>
      <c r="H857" s="7"/>
      <c r="I857" s="7"/>
      <c r="J857" s="7"/>
      <c r="K857" s="7"/>
      <c r="L857" s="7"/>
      <c r="M857" s="7"/>
      <c r="N857" s="7"/>
      <c r="O857" s="7"/>
      <c r="P857" s="7"/>
      <c r="Q857" s="7"/>
      <c r="R857" s="7"/>
      <c r="S857" s="7"/>
      <c r="T857" s="7"/>
      <c r="U857" s="7"/>
      <c r="V857" s="7"/>
      <c r="W857" s="7"/>
      <c r="X857" s="7"/>
      <c r="Y857" s="7"/>
    </row>
    <row r="858" spans="1:25" x14ac:dyDescent="0.2">
      <c r="A858" s="456"/>
      <c r="B858" s="459"/>
      <c r="C858" s="1139"/>
      <c r="D858" s="1139"/>
      <c r="E858" s="459"/>
      <c r="F858" s="7"/>
      <c r="G858" s="7"/>
      <c r="H858" s="7"/>
      <c r="I858" s="7"/>
      <c r="J858" s="7"/>
      <c r="K858" s="7"/>
      <c r="L858" s="7"/>
      <c r="M858" s="7"/>
      <c r="N858" s="7"/>
      <c r="O858" s="7"/>
      <c r="P858" s="7"/>
      <c r="Q858" s="7"/>
      <c r="R858" s="7"/>
      <c r="S858" s="7"/>
      <c r="T858" s="7"/>
      <c r="U858" s="7"/>
      <c r="V858" s="7"/>
      <c r="W858" s="7"/>
      <c r="X858" s="7"/>
      <c r="Y858" s="7"/>
    </row>
    <row r="859" spans="1:25" x14ac:dyDescent="0.2">
      <c r="A859" s="459"/>
      <c r="B859" s="459"/>
      <c r="C859" s="459"/>
      <c r="D859" s="459"/>
      <c r="E859" s="459"/>
      <c r="F859" s="7"/>
      <c r="G859" s="7"/>
      <c r="H859" s="7"/>
      <c r="I859" s="7"/>
      <c r="J859" s="7"/>
      <c r="K859" s="7"/>
      <c r="L859" s="7"/>
      <c r="M859" s="7"/>
      <c r="N859" s="7"/>
      <c r="O859" s="7"/>
      <c r="P859" s="7"/>
      <c r="Q859" s="7"/>
      <c r="R859" s="7"/>
      <c r="S859" s="7"/>
      <c r="T859" s="7"/>
      <c r="U859" s="7"/>
      <c r="V859" s="7"/>
      <c r="W859" s="7"/>
      <c r="X859" s="7"/>
      <c r="Y859" s="7"/>
    </row>
    <row r="860" spans="1:25" x14ac:dyDescent="0.2">
      <c r="A860" s="456"/>
      <c r="B860" s="457"/>
      <c r="C860" s="1139"/>
      <c r="D860" s="1139"/>
      <c r="E860" s="459"/>
      <c r="F860" s="7"/>
      <c r="G860" s="7"/>
      <c r="H860" s="7"/>
      <c r="I860" s="7"/>
      <c r="J860" s="7"/>
      <c r="K860" s="7"/>
      <c r="L860" s="7"/>
      <c r="M860" s="7"/>
      <c r="N860" s="7"/>
      <c r="O860" s="7"/>
      <c r="P860" s="7"/>
      <c r="Q860" s="7"/>
      <c r="R860" s="7"/>
      <c r="S860" s="7"/>
      <c r="T860" s="7"/>
      <c r="U860" s="7"/>
      <c r="V860" s="7"/>
      <c r="W860" s="7"/>
      <c r="X860" s="7"/>
      <c r="Y860" s="7"/>
    </row>
    <row r="861" spans="1:25" x14ac:dyDescent="0.2">
      <c r="A861" s="459"/>
      <c r="B861" s="459"/>
      <c r="C861" s="459"/>
      <c r="D861" s="459"/>
      <c r="E861" s="459"/>
      <c r="F861" s="7"/>
      <c r="G861" s="7"/>
      <c r="H861" s="7"/>
      <c r="I861" s="7"/>
      <c r="J861" s="7"/>
      <c r="K861" s="7"/>
      <c r="L861" s="7"/>
      <c r="M861" s="7"/>
      <c r="N861" s="7"/>
      <c r="O861" s="7"/>
      <c r="P861" s="7"/>
      <c r="Q861" s="7"/>
      <c r="R861" s="7"/>
      <c r="S861" s="7"/>
      <c r="T861" s="7"/>
      <c r="U861" s="7"/>
      <c r="V861" s="7"/>
      <c r="W861" s="7"/>
      <c r="X861" s="7"/>
      <c r="Y861" s="7"/>
    </row>
    <row r="862" spans="1:25" x14ac:dyDescent="0.2">
      <c r="A862" s="3"/>
      <c r="B862" s="677"/>
      <c r="C862" s="677"/>
      <c r="D862" s="437"/>
      <c r="E862" s="437"/>
      <c r="F862" s="7"/>
      <c r="G862" s="7"/>
      <c r="H862" s="7"/>
      <c r="I862" s="7"/>
      <c r="J862" s="7"/>
      <c r="K862" s="7"/>
      <c r="L862" s="7"/>
      <c r="M862" s="7"/>
      <c r="N862" s="7"/>
      <c r="O862" s="7"/>
      <c r="P862" s="7"/>
      <c r="Q862" s="7"/>
      <c r="R862" s="7"/>
      <c r="S862" s="7"/>
      <c r="T862" s="7"/>
      <c r="U862" s="7"/>
      <c r="V862" s="7"/>
      <c r="W862" s="7"/>
      <c r="X862" s="7"/>
      <c r="Y862" s="7"/>
    </row>
    <row r="863" spans="1:25" x14ac:dyDescent="0.2">
      <c r="A863" s="3"/>
      <c r="B863" s="1139"/>
      <c r="C863" s="1139"/>
      <c r="D863" s="26"/>
      <c r="E863" s="460"/>
      <c r="F863" s="7"/>
      <c r="G863" s="7"/>
      <c r="H863" s="7"/>
      <c r="I863" s="7"/>
      <c r="J863" s="7"/>
      <c r="K863" s="7"/>
      <c r="L863" s="7"/>
      <c r="M863" s="7"/>
      <c r="N863" s="7"/>
      <c r="O863" s="7"/>
      <c r="P863" s="7"/>
      <c r="Q863" s="7"/>
      <c r="R863" s="7"/>
      <c r="S863" s="7"/>
      <c r="T863" s="7"/>
      <c r="U863" s="7"/>
      <c r="V863" s="7"/>
      <c r="W863" s="7"/>
      <c r="X863" s="7"/>
      <c r="Y863" s="7"/>
    </row>
    <row r="864" spans="1:25" x14ac:dyDescent="0.2">
      <c r="A864" s="3"/>
      <c r="B864" s="1139"/>
      <c r="C864" s="1139"/>
      <c r="D864" s="26"/>
      <c r="E864" s="460"/>
      <c r="F864" s="7"/>
      <c r="G864" s="7"/>
      <c r="H864" s="7"/>
      <c r="I864" s="7"/>
      <c r="J864" s="7"/>
      <c r="K864" s="7"/>
      <c r="L864" s="7"/>
      <c r="M864" s="7"/>
      <c r="N864" s="7"/>
      <c r="O864" s="7"/>
      <c r="P864" s="7"/>
      <c r="Q864" s="7"/>
      <c r="R864" s="7"/>
      <c r="S864" s="7"/>
      <c r="T864" s="7"/>
      <c r="U864" s="7"/>
      <c r="V864" s="7"/>
      <c r="W864" s="7"/>
      <c r="X864" s="7"/>
      <c r="Y864" s="7"/>
    </row>
    <row r="865" spans="1:25" x14ac:dyDescent="0.2">
      <c r="A865" s="3"/>
      <c r="B865" s="1139"/>
      <c r="C865" s="1139"/>
      <c r="D865" s="26"/>
      <c r="E865" s="460"/>
      <c r="F865" s="7"/>
      <c r="G865" s="7"/>
      <c r="H865" s="7"/>
      <c r="I865" s="7"/>
      <c r="J865" s="7"/>
      <c r="K865" s="7"/>
      <c r="L865" s="7"/>
      <c r="M865" s="7"/>
      <c r="N865" s="7"/>
      <c r="O865" s="7"/>
      <c r="P865" s="7"/>
      <c r="Q865" s="7"/>
      <c r="R865" s="7"/>
      <c r="S865" s="7"/>
      <c r="T865" s="7"/>
      <c r="U865" s="7"/>
      <c r="V865" s="7"/>
      <c r="W865" s="7"/>
      <c r="X865" s="7"/>
      <c r="Y865" s="7"/>
    </row>
    <row r="866" spans="1:25" x14ac:dyDescent="0.2">
      <c r="A866" s="3"/>
      <c r="B866" s="677"/>
      <c r="C866" s="677"/>
      <c r="D866" s="460"/>
      <c r="E866" s="460"/>
      <c r="F866" s="7"/>
      <c r="G866" s="7"/>
      <c r="H866" s="7"/>
      <c r="I866" s="7"/>
      <c r="J866" s="7"/>
      <c r="K866" s="7"/>
      <c r="L866" s="7"/>
      <c r="M866" s="7"/>
      <c r="N866" s="7"/>
      <c r="O866" s="7"/>
      <c r="P866" s="7"/>
      <c r="Q866" s="7"/>
      <c r="R866" s="7"/>
      <c r="S866" s="7"/>
      <c r="T866" s="7"/>
      <c r="U866" s="7"/>
      <c r="V866" s="7"/>
      <c r="W866" s="7"/>
      <c r="X866" s="7"/>
      <c r="Y866" s="7"/>
    </row>
    <row r="867" spans="1:25" x14ac:dyDescent="0.2">
      <c r="A867" s="3"/>
      <c r="B867" s="1139"/>
      <c r="C867" s="1139"/>
      <c r="D867" s="459"/>
      <c r="E867" s="459"/>
      <c r="F867" s="7"/>
      <c r="G867" s="7"/>
      <c r="H867" s="7"/>
      <c r="I867" s="7"/>
      <c r="J867" s="7"/>
      <c r="K867" s="7"/>
      <c r="L867" s="7"/>
      <c r="M867" s="7"/>
      <c r="N867" s="7"/>
      <c r="O867" s="7"/>
      <c r="P867" s="7"/>
      <c r="Q867" s="7"/>
      <c r="R867" s="7"/>
      <c r="S867" s="7"/>
      <c r="T867" s="7"/>
      <c r="U867" s="7"/>
      <c r="V867" s="7"/>
      <c r="W867" s="7"/>
      <c r="X867" s="7"/>
      <c r="Y867" s="7"/>
    </row>
    <row r="868" spans="1:25" x14ac:dyDescent="0.2">
      <c r="A868" s="459"/>
      <c r="B868" s="459"/>
      <c r="C868" s="459"/>
      <c r="D868" s="27"/>
      <c r="E868" s="27"/>
      <c r="F868" s="7"/>
      <c r="G868" s="7"/>
      <c r="H868" s="7"/>
      <c r="I868" s="7"/>
      <c r="J868" s="7"/>
      <c r="K868" s="7"/>
      <c r="L868" s="7"/>
      <c r="M868" s="7"/>
      <c r="N868" s="7"/>
      <c r="O868" s="7"/>
      <c r="P868" s="7"/>
      <c r="Q868" s="7"/>
      <c r="R868" s="7"/>
      <c r="S868" s="7"/>
      <c r="T868" s="7"/>
      <c r="U868" s="7"/>
      <c r="V868" s="7"/>
      <c r="W868" s="7"/>
      <c r="X868" s="7"/>
      <c r="Y868" s="7"/>
    </row>
    <row r="869" spans="1:25" x14ac:dyDescent="0.2">
      <c r="A869" s="1138"/>
      <c r="B869" s="1138"/>
      <c r="C869" s="1138"/>
      <c r="D869" s="26"/>
      <c r="E869" s="460"/>
      <c r="F869" s="7"/>
      <c r="G869" s="7"/>
      <c r="H869" s="7"/>
      <c r="I869" s="7"/>
      <c r="J869" s="7"/>
      <c r="K869" s="7"/>
      <c r="L869" s="7"/>
      <c r="M869" s="7"/>
      <c r="N869" s="7"/>
      <c r="O869" s="7"/>
      <c r="P869" s="7"/>
      <c r="Q869" s="7"/>
      <c r="R869" s="7"/>
      <c r="S869" s="7"/>
      <c r="T869" s="7"/>
      <c r="U869" s="7"/>
      <c r="V869" s="7"/>
      <c r="W869" s="7"/>
      <c r="X869" s="7"/>
      <c r="Y869" s="7"/>
    </row>
    <row r="870" spans="1:25" x14ac:dyDescent="0.2">
      <c r="A870" s="459"/>
      <c r="B870" s="459"/>
      <c r="C870" s="459"/>
      <c r="D870" s="459"/>
      <c r="E870" s="459"/>
      <c r="F870" s="7"/>
      <c r="G870" s="7"/>
      <c r="H870" s="7"/>
      <c r="I870" s="7"/>
      <c r="J870" s="7"/>
      <c r="K870" s="7"/>
      <c r="L870" s="7"/>
      <c r="M870" s="7"/>
      <c r="N870" s="7"/>
      <c r="O870" s="7"/>
      <c r="P870" s="7"/>
      <c r="Q870" s="7"/>
      <c r="R870" s="7"/>
      <c r="S870" s="7"/>
      <c r="T870" s="7"/>
      <c r="U870" s="7"/>
      <c r="V870" s="7"/>
      <c r="W870" s="7"/>
      <c r="X870" s="7"/>
      <c r="Y870" s="7"/>
    </row>
    <row r="871" spans="1:25" x14ac:dyDescent="0.2">
      <c r="A871" s="459"/>
      <c r="B871" s="1139"/>
      <c r="C871" s="1139"/>
      <c r="D871" s="459"/>
      <c r="E871" s="459"/>
      <c r="F871" s="7"/>
      <c r="G871" s="7"/>
      <c r="H871" s="7"/>
      <c r="I871" s="7"/>
      <c r="J871" s="7"/>
      <c r="K871" s="7"/>
      <c r="L871" s="7"/>
      <c r="M871" s="7"/>
      <c r="N871" s="7"/>
      <c r="O871" s="7"/>
      <c r="P871" s="7"/>
      <c r="Q871" s="7"/>
      <c r="R871" s="7"/>
      <c r="S871" s="7"/>
      <c r="T871" s="7"/>
      <c r="U871" s="7"/>
      <c r="V871" s="7"/>
      <c r="W871" s="7"/>
      <c r="X871" s="7"/>
      <c r="Y871" s="7"/>
    </row>
    <row r="872" spans="1:25" x14ac:dyDescent="0.2">
      <c r="A872" s="459"/>
      <c r="B872" s="459"/>
      <c r="C872" s="459"/>
      <c r="D872" s="459"/>
      <c r="E872" s="459"/>
      <c r="F872" s="7"/>
      <c r="G872" s="7"/>
      <c r="H872" s="7"/>
      <c r="I872" s="7"/>
      <c r="J872" s="7"/>
      <c r="K872" s="7"/>
      <c r="L872" s="7"/>
      <c r="M872" s="7"/>
      <c r="N872" s="7"/>
      <c r="O872" s="7"/>
      <c r="P872" s="7"/>
      <c r="Q872" s="7"/>
      <c r="R872" s="7"/>
      <c r="S872" s="7"/>
      <c r="T872" s="7"/>
      <c r="U872" s="7"/>
      <c r="V872" s="7"/>
      <c r="W872" s="7"/>
      <c r="X872" s="7"/>
      <c r="Y872" s="7"/>
    </row>
    <row r="873" spans="1:25" x14ac:dyDescent="0.2">
      <c r="A873" s="1138"/>
      <c r="B873" s="1138"/>
      <c r="C873" s="1138"/>
      <c r="D873" s="437"/>
      <c r="E873" s="460"/>
      <c r="F873" s="7"/>
      <c r="G873" s="7"/>
      <c r="H873" s="7"/>
      <c r="I873" s="7"/>
      <c r="J873" s="7"/>
      <c r="K873" s="7"/>
      <c r="L873" s="7"/>
      <c r="M873" s="7"/>
      <c r="N873" s="7"/>
      <c r="O873" s="7"/>
      <c r="P873" s="7"/>
      <c r="Q873" s="7"/>
      <c r="R873" s="7"/>
      <c r="S873" s="7"/>
      <c r="T873" s="7"/>
      <c r="U873" s="7"/>
      <c r="V873" s="7"/>
      <c r="W873" s="7"/>
      <c r="X873" s="7"/>
      <c r="Y873" s="7"/>
    </row>
    <row r="874" spans="1:25" x14ac:dyDescent="0.2">
      <c r="A874" s="459"/>
      <c r="B874" s="459"/>
      <c r="C874" s="459"/>
      <c r="D874" s="459"/>
      <c r="E874" s="459"/>
      <c r="F874" s="7"/>
      <c r="G874" s="7"/>
      <c r="H874" s="7"/>
      <c r="I874" s="7"/>
      <c r="J874" s="7"/>
      <c r="K874" s="7"/>
      <c r="L874" s="7"/>
      <c r="M874" s="7"/>
      <c r="N874" s="7"/>
      <c r="O874" s="7"/>
      <c r="P874" s="7"/>
      <c r="Q874" s="7"/>
      <c r="R874" s="7"/>
      <c r="S874" s="7"/>
      <c r="T874" s="7"/>
      <c r="U874" s="7"/>
      <c r="V874" s="7"/>
      <c r="W874" s="7"/>
      <c r="X874" s="7"/>
      <c r="Y874" s="7"/>
    </row>
    <row r="875" spans="1:25" x14ac:dyDescent="0.2">
      <c r="A875" s="1132"/>
      <c r="B875" s="1132"/>
      <c r="C875" s="1132"/>
      <c r="D875" s="437"/>
      <c r="E875" s="20"/>
      <c r="F875" s="7"/>
      <c r="G875" s="7"/>
      <c r="H875" s="7"/>
      <c r="I875" s="7"/>
      <c r="J875" s="7"/>
      <c r="K875" s="7"/>
      <c r="L875" s="7"/>
      <c r="M875" s="7"/>
      <c r="N875" s="7"/>
      <c r="O875" s="7"/>
      <c r="P875" s="7"/>
      <c r="Q875" s="7"/>
      <c r="R875" s="7"/>
      <c r="S875" s="7"/>
      <c r="T875" s="7"/>
      <c r="U875" s="7"/>
      <c r="V875" s="7"/>
      <c r="W875" s="7"/>
      <c r="X875" s="7"/>
      <c r="Y875" s="7"/>
    </row>
    <row r="876" spans="1:25" x14ac:dyDescent="0.2">
      <c r="A876" s="459"/>
      <c r="B876" s="459"/>
      <c r="C876" s="459"/>
      <c r="D876" s="459"/>
      <c r="E876" s="459"/>
      <c r="F876" s="7"/>
      <c r="G876" s="7"/>
      <c r="H876" s="7"/>
      <c r="I876" s="7"/>
      <c r="J876" s="7"/>
      <c r="K876" s="7"/>
      <c r="L876" s="7"/>
      <c r="M876" s="7"/>
      <c r="N876" s="7"/>
      <c r="O876" s="7"/>
      <c r="P876" s="7"/>
      <c r="Q876" s="7"/>
      <c r="R876" s="7"/>
      <c r="S876" s="7"/>
      <c r="T876" s="7"/>
      <c r="U876" s="7"/>
      <c r="V876" s="7"/>
      <c r="W876" s="7"/>
      <c r="X876" s="7"/>
      <c r="Y876" s="7"/>
    </row>
    <row r="877" spans="1:25" x14ac:dyDescent="0.2">
      <c r="A877" s="459"/>
      <c r="B877" s="459"/>
      <c r="C877" s="459"/>
      <c r="D877" s="459"/>
      <c r="E877" s="459"/>
      <c r="F877" s="7"/>
      <c r="G877" s="7"/>
      <c r="H877" s="7"/>
      <c r="I877" s="7"/>
      <c r="J877" s="7"/>
      <c r="K877" s="7"/>
      <c r="L877" s="7"/>
      <c r="M877" s="7"/>
      <c r="N877" s="7"/>
      <c r="O877" s="7"/>
      <c r="P877" s="7"/>
      <c r="Q877" s="7"/>
      <c r="R877" s="7"/>
      <c r="S877" s="7"/>
      <c r="T877" s="7"/>
      <c r="U877" s="7"/>
      <c r="V877" s="7"/>
      <c r="W877" s="7"/>
      <c r="X877" s="7"/>
      <c r="Y877" s="7"/>
    </row>
    <row r="878" spans="1:25" x14ac:dyDescent="0.2">
      <c r="A878" s="459"/>
      <c r="B878" s="459"/>
      <c r="C878" s="459"/>
      <c r="D878" s="459"/>
      <c r="E878" s="459"/>
      <c r="F878" s="7"/>
      <c r="G878" s="7"/>
      <c r="H878" s="7"/>
      <c r="I878" s="7"/>
      <c r="J878" s="7"/>
      <c r="K878" s="7"/>
      <c r="L878" s="7"/>
      <c r="M878" s="7"/>
      <c r="N878" s="7"/>
      <c r="O878" s="7"/>
      <c r="P878" s="7"/>
      <c r="Q878" s="7"/>
      <c r="R878" s="7"/>
      <c r="S878" s="7"/>
      <c r="T878" s="7"/>
      <c r="U878" s="7"/>
      <c r="V878" s="7"/>
      <c r="W878" s="7"/>
      <c r="X878" s="7"/>
      <c r="Y878" s="7"/>
    </row>
    <row r="879" spans="1:25" x14ac:dyDescent="0.2">
      <c r="A879" s="459"/>
      <c r="B879" s="459"/>
      <c r="C879" s="459"/>
      <c r="D879" s="459"/>
      <c r="E879" s="459"/>
      <c r="F879" s="7"/>
      <c r="G879" s="7"/>
      <c r="H879" s="7"/>
      <c r="I879" s="7"/>
      <c r="J879" s="7"/>
      <c r="K879" s="7"/>
      <c r="L879" s="7"/>
      <c r="M879" s="7"/>
      <c r="N879" s="7"/>
      <c r="O879" s="7"/>
      <c r="P879" s="7"/>
      <c r="Q879" s="7"/>
      <c r="R879" s="7"/>
      <c r="S879" s="7"/>
      <c r="T879" s="7"/>
      <c r="U879" s="7"/>
      <c r="V879" s="7"/>
      <c r="W879" s="7"/>
      <c r="X879" s="7"/>
      <c r="Y879" s="7"/>
    </row>
    <row r="880" spans="1:25" x14ac:dyDescent="0.2">
      <c r="A880" s="459"/>
      <c r="B880" s="459"/>
      <c r="C880" s="459"/>
      <c r="D880" s="459"/>
      <c r="E880" s="459"/>
      <c r="F880" s="7"/>
      <c r="G880" s="7"/>
      <c r="H880" s="7"/>
      <c r="I880" s="7"/>
      <c r="J880" s="7"/>
      <c r="K880" s="7"/>
      <c r="L880" s="7"/>
      <c r="M880" s="7"/>
      <c r="N880" s="7"/>
      <c r="O880" s="7"/>
      <c r="P880" s="7"/>
      <c r="Q880" s="7"/>
      <c r="R880" s="7"/>
      <c r="S880" s="7"/>
      <c r="T880" s="7"/>
      <c r="U880" s="7"/>
      <c r="V880" s="7"/>
      <c r="W880" s="7"/>
      <c r="X880" s="7"/>
      <c r="Y880" s="7"/>
    </row>
    <row r="881" spans="1:25" x14ac:dyDescent="0.2">
      <c r="A881" s="459"/>
      <c r="B881" s="459"/>
      <c r="C881" s="459"/>
      <c r="D881" s="459"/>
      <c r="E881" s="459"/>
      <c r="F881" s="7"/>
      <c r="G881" s="7"/>
      <c r="H881" s="7"/>
      <c r="I881" s="7"/>
      <c r="J881" s="7"/>
      <c r="K881" s="7"/>
      <c r="L881" s="7"/>
      <c r="M881" s="7"/>
      <c r="N881" s="7"/>
      <c r="O881" s="7"/>
      <c r="P881" s="7"/>
      <c r="Q881" s="7"/>
      <c r="R881" s="7"/>
      <c r="S881" s="7"/>
      <c r="T881" s="7"/>
      <c r="U881" s="7"/>
      <c r="V881" s="7"/>
      <c r="W881" s="7"/>
      <c r="X881" s="7"/>
      <c r="Y881" s="7"/>
    </row>
    <row r="882" spans="1:25" x14ac:dyDescent="0.2">
      <c r="A882" s="7"/>
      <c r="B882" s="7"/>
      <c r="C882" s="7"/>
      <c r="D882" s="7"/>
      <c r="E882" s="7"/>
      <c r="F882" s="7"/>
      <c r="G882" s="7"/>
      <c r="H882" s="7"/>
      <c r="I882" s="7"/>
      <c r="J882" s="7"/>
      <c r="K882" s="7"/>
      <c r="L882" s="7"/>
      <c r="M882" s="7"/>
      <c r="N882" s="7"/>
      <c r="O882" s="7"/>
      <c r="P882" s="7"/>
      <c r="Q882" s="7"/>
      <c r="R882" s="7"/>
      <c r="S882" s="7"/>
      <c r="T882" s="7"/>
      <c r="U882" s="7"/>
      <c r="V882" s="7"/>
      <c r="W882" s="7"/>
      <c r="X882" s="7"/>
      <c r="Y882" s="7"/>
    </row>
    <row r="883" spans="1:25" x14ac:dyDescent="0.2">
      <c r="A883" s="7"/>
      <c r="B883" s="7"/>
      <c r="C883" s="7"/>
      <c r="D883" s="7"/>
      <c r="E883" s="7"/>
      <c r="F883" s="7"/>
      <c r="G883" s="7"/>
      <c r="H883" s="7"/>
      <c r="I883" s="7"/>
      <c r="J883" s="7"/>
      <c r="K883" s="7"/>
      <c r="L883" s="7"/>
      <c r="M883" s="7"/>
      <c r="N883" s="7"/>
      <c r="O883" s="7"/>
      <c r="P883" s="7"/>
      <c r="Q883" s="7"/>
      <c r="R883" s="7"/>
      <c r="S883" s="7"/>
      <c r="T883" s="7"/>
      <c r="U883" s="7"/>
      <c r="V883" s="7"/>
      <c r="W883" s="7"/>
      <c r="X883" s="7"/>
      <c r="Y883" s="7"/>
    </row>
    <row r="884" spans="1:25" x14ac:dyDescent="0.2">
      <c r="A884" s="7"/>
      <c r="B884" s="7"/>
      <c r="C884" s="7"/>
      <c r="D884" s="7"/>
      <c r="E884" s="7"/>
      <c r="F884" s="7"/>
      <c r="G884" s="7"/>
      <c r="H884" s="7"/>
      <c r="I884" s="7"/>
      <c r="J884" s="7"/>
      <c r="K884" s="7"/>
      <c r="L884" s="7"/>
      <c r="M884" s="7"/>
      <c r="N884" s="7"/>
      <c r="O884" s="7"/>
      <c r="P884" s="7"/>
      <c r="Q884" s="7"/>
      <c r="R884" s="7"/>
      <c r="S884" s="7"/>
      <c r="T884" s="7"/>
      <c r="U884" s="7"/>
      <c r="V884" s="7"/>
      <c r="W884" s="7"/>
      <c r="X884" s="7"/>
      <c r="Y884" s="7"/>
    </row>
    <row r="885" spans="1:25" x14ac:dyDescent="0.2">
      <c r="A885" s="7"/>
      <c r="B885" s="7"/>
      <c r="C885" s="7"/>
      <c r="D885" s="7"/>
      <c r="E885" s="7"/>
      <c r="F885" s="7"/>
      <c r="G885" s="7"/>
      <c r="H885" s="7"/>
      <c r="I885" s="7"/>
      <c r="J885" s="7"/>
      <c r="K885" s="7"/>
      <c r="L885" s="7"/>
      <c r="M885" s="7"/>
      <c r="N885" s="7"/>
      <c r="O885" s="7"/>
      <c r="P885" s="7"/>
      <c r="Q885" s="7"/>
      <c r="R885" s="7"/>
      <c r="S885" s="7"/>
      <c r="T885" s="7"/>
      <c r="U885" s="7"/>
      <c r="V885" s="7"/>
      <c r="W885" s="7"/>
      <c r="X885" s="7"/>
      <c r="Y885" s="7"/>
    </row>
    <row r="886" spans="1:25" x14ac:dyDescent="0.2">
      <c r="A886" s="7"/>
      <c r="B886" s="7"/>
      <c r="C886" s="7"/>
      <c r="D886" s="7"/>
      <c r="E886" s="7"/>
      <c r="F886" s="7"/>
      <c r="G886" s="7"/>
      <c r="H886" s="7"/>
      <c r="I886" s="7"/>
      <c r="J886" s="7"/>
      <c r="K886" s="7"/>
      <c r="L886" s="7"/>
      <c r="M886" s="7"/>
      <c r="N886" s="7"/>
      <c r="O886" s="7"/>
      <c r="P886" s="7"/>
      <c r="Q886" s="7"/>
      <c r="R886" s="7"/>
      <c r="S886" s="7"/>
      <c r="T886" s="7"/>
      <c r="U886" s="7"/>
      <c r="V886" s="7"/>
      <c r="W886" s="7"/>
      <c r="X886" s="7"/>
      <c r="Y886" s="7"/>
    </row>
    <row r="887" spans="1:25" x14ac:dyDescent="0.2">
      <c r="A887" s="7"/>
      <c r="B887" s="7"/>
      <c r="C887" s="7"/>
      <c r="D887" s="7"/>
      <c r="E887" s="7"/>
      <c r="F887" s="7"/>
      <c r="G887" s="7"/>
      <c r="H887" s="7"/>
      <c r="I887" s="7"/>
      <c r="J887" s="7"/>
      <c r="K887" s="7"/>
      <c r="L887" s="7"/>
      <c r="M887" s="7"/>
      <c r="N887" s="7"/>
      <c r="O887" s="7"/>
      <c r="P887" s="7"/>
      <c r="Q887" s="7"/>
      <c r="R887" s="7"/>
      <c r="S887" s="7"/>
      <c r="T887" s="7"/>
      <c r="U887" s="7"/>
      <c r="V887" s="7"/>
      <c r="W887" s="7"/>
      <c r="X887" s="7"/>
      <c r="Y887" s="7"/>
    </row>
    <row r="888" spans="1:25" x14ac:dyDescent="0.2">
      <c r="A888" s="7"/>
      <c r="B888" s="7"/>
      <c r="C888" s="7"/>
      <c r="D888" s="7"/>
      <c r="E888" s="7"/>
      <c r="F888" s="7"/>
      <c r="G888" s="7"/>
      <c r="H888" s="7"/>
      <c r="I888" s="7"/>
      <c r="J888" s="7"/>
      <c r="K888" s="7"/>
      <c r="L888" s="7"/>
      <c r="M888" s="7"/>
      <c r="N888" s="7"/>
      <c r="O888" s="7"/>
      <c r="P888" s="7"/>
      <c r="Q888" s="7"/>
      <c r="R888" s="7"/>
      <c r="S888" s="7"/>
      <c r="T888" s="7"/>
      <c r="U888" s="7"/>
      <c r="V888" s="7"/>
      <c r="W888" s="7"/>
      <c r="X888" s="7"/>
      <c r="Y888" s="7"/>
    </row>
    <row r="889" spans="1:25" x14ac:dyDescent="0.2">
      <c r="A889" s="7"/>
      <c r="B889" s="7"/>
      <c r="C889" s="7"/>
      <c r="D889" s="7"/>
      <c r="E889" s="7"/>
      <c r="F889" s="7"/>
      <c r="G889" s="7"/>
      <c r="H889" s="7"/>
      <c r="I889" s="7"/>
      <c r="J889" s="7"/>
      <c r="K889" s="7"/>
      <c r="L889" s="7"/>
      <c r="M889" s="7"/>
      <c r="N889" s="7"/>
      <c r="O889" s="7"/>
      <c r="P889" s="7"/>
      <c r="Q889" s="7"/>
      <c r="R889" s="7"/>
      <c r="S889" s="7"/>
      <c r="T889" s="7"/>
      <c r="U889" s="7"/>
      <c r="V889" s="7"/>
      <c r="W889" s="7"/>
      <c r="X889" s="7"/>
      <c r="Y889" s="7"/>
    </row>
    <row r="890" spans="1:25" x14ac:dyDescent="0.2">
      <c r="A890" s="7"/>
      <c r="B890" s="7"/>
      <c r="C890" s="7"/>
      <c r="D890" s="7"/>
      <c r="E890" s="7"/>
      <c r="F890" s="7"/>
      <c r="G890" s="7"/>
      <c r="H890" s="7"/>
      <c r="I890" s="7"/>
      <c r="J890" s="7"/>
      <c r="K890" s="7"/>
      <c r="L890" s="7"/>
      <c r="M890" s="7"/>
      <c r="N890" s="7"/>
      <c r="O890" s="7"/>
      <c r="P890" s="7"/>
      <c r="Q890" s="7"/>
      <c r="R890" s="7"/>
      <c r="S890" s="7"/>
      <c r="T890" s="7"/>
      <c r="U890" s="7"/>
      <c r="V890" s="7"/>
      <c r="W890" s="7"/>
      <c r="X890" s="7"/>
      <c r="Y890" s="7"/>
    </row>
    <row r="891" spans="1:25" x14ac:dyDescent="0.2">
      <c r="A891" s="7"/>
      <c r="B891" s="7"/>
      <c r="C891" s="7"/>
      <c r="D891" s="7"/>
      <c r="E891" s="7"/>
      <c r="F891" s="7"/>
      <c r="G891" s="7"/>
      <c r="H891" s="7"/>
      <c r="I891" s="7"/>
      <c r="J891" s="7"/>
      <c r="K891" s="7"/>
      <c r="L891" s="7"/>
      <c r="M891" s="7"/>
      <c r="N891" s="7"/>
      <c r="O891" s="7"/>
      <c r="P891" s="7"/>
      <c r="Q891" s="7"/>
      <c r="R891" s="7"/>
      <c r="S891" s="7"/>
      <c r="T891" s="7"/>
      <c r="U891" s="7"/>
      <c r="V891" s="7"/>
      <c r="W891" s="7"/>
      <c r="X891" s="7"/>
      <c r="Y891" s="7"/>
    </row>
    <row r="892" spans="1:25" x14ac:dyDescent="0.2">
      <c r="A892" s="7"/>
      <c r="B892" s="7"/>
      <c r="C892" s="7"/>
      <c r="D892" s="7"/>
      <c r="E892" s="7"/>
      <c r="F892" s="7"/>
      <c r="G892" s="7"/>
      <c r="H892" s="7"/>
      <c r="I892" s="7"/>
      <c r="J892" s="7"/>
      <c r="K892" s="7"/>
      <c r="L892" s="7"/>
      <c r="M892" s="7"/>
      <c r="N892" s="7"/>
      <c r="O892" s="7"/>
      <c r="P892" s="7"/>
      <c r="Q892" s="7"/>
      <c r="R892" s="7"/>
      <c r="S892" s="7"/>
      <c r="T892" s="7"/>
      <c r="U892" s="7"/>
      <c r="V892" s="7"/>
      <c r="W892" s="7"/>
      <c r="X892" s="7"/>
      <c r="Y892" s="7"/>
    </row>
    <row r="893" spans="1:25" x14ac:dyDescent="0.2">
      <c r="A893" s="7"/>
      <c r="B893" s="7"/>
      <c r="C893" s="7"/>
      <c r="D893" s="7"/>
      <c r="E893" s="7"/>
      <c r="F893" s="7"/>
      <c r="G893" s="7"/>
      <c r="H893" s="7"/>
      <c r="I893" s="7"/>
      <c r="J893" s="7"/>
      <c r="K893" s="7"/>
      <c r="L893" s="7"/>
      <c r="M893" s="7"/>
      <c r="N893" s="7"/>
      <c r="O893" s="7"/>
      <c r="P893" s="7"/>
      <c r="Q893" s="7"/>
      <c r="R893" s="7"/>
      <c r="S893" s="7"/>
      <c r="T893" s="7"/>
      <c r="U893" s="7"/>
      <c r="V893" s="7"/>
      <c r="W893" s="7"/>
      <c r="X893" s="7"/>
      <c r="Y893" s="7"/>
    </row>
    <row r="894" spans="1:25" x14ac:dyDescent="0.2">
      <c r="A894" s="7"/>
      <c r="B894" s="7"/>
      <c r="C894" s="7"/>
      <c r="D894" s="7"/>
      <c r="E894" s="7"/>
      <c r="F894" s="7"/>
      <c r="G894" s="7"/>
      <c r="H894" s="7"/>
      <c r="I894" s="7"/>
      <c r="J894" s="7"/>
      <c r="K894" s="7"/>
      <c r="L894" s="7"/>
      <c r="M894" s="7"/>
      <c r="N894" s="7"/>
      <c r="O894" s="7"/>
      <c r="P894" s="7"/>
      <c r="Q894" s="7"/>
      <c r="R894" s="7"/>
      <c r="S894" s="7"/>
      <c r="T894" s="7"/>
      <c r="U894" s="7"/>
      <c r="V894" s="7"/>
      <c r="W894" s="7"/>
      <c r="X894" s="7"/>
      <c r="Y894" s="7"/>
    </row>
    <row r="895" spans="1:25" x14ac:dyDescent="0.2">
      <c r="A895" s="7"/>
      <c r="B895" s="7"/>
      <c r="C895" s="7"/>
      <c r="D895" s="7"/>
      <c r="E895" s="7"/>
      <c r="F895" s="7"/>
      <c r="G895" s="7"/>
      <c r="H895" s="7"/>
      <c r="I895" s="7"/>
      <c r="J895" s="7"/>
      <c r="K895" s="7"/>
      <c r="L895" s="7"/>
      <c r="M895" s="7"/>
      <c r="N895" s="7"/>
      <c r="O895" s="7"/>
      <c r="P895" s="7"/>
      <c r="Q895" s="7"/>
      <c r="R895" s="7"/>
      <c r="S895" s="7"/>
      <c r="T895" s="7"/>
      <c r="U895" s="7"/>
      <c r="V895" s="7"/>
      <c r="W895" s="7"/>
      <c r="X895" s="7"/>
      <c r="Y895" s="7"/>
    </row>
    <row r="896" spans="1:25" x14ac:dyDescent="0.2">
      <c r="A896" s="7"/>
      <c r="B896" s="7"/>
      <c r="C896" s="7"/>
      <c r="D896" s="7"/>
      <c r="E896" s="7"/>
      <c r="F896" s="7"/>
      <c r="G896" s="7"/>
      <c r="H896" s="7"/>
      <c r="I896" s="7"/>
      <c r="J896" s="7"/>
      <c r="K896" s="7"/>
      <c r="L896" s="7"/>
      <c r="M896" s="7"/>
      <c r="N896" s="7"/>
      <c r="O896" s="7"/>
      <c r="P896" s="7"/>
      <c r="Q896" s="7"/>
      <c r="R896" s="7"/>
      <c r="S896" s="7"/>
      <c r="T896" s="7"/>
      <c r="U896" s="7"/>
      <c r="V896" s="7"/>
      <c r="W896" s="7"/>
      <c r="X896" s="7"/>
      <c r="Y896" s="7"/>
    </row>
    <row r="897" spans="1:25" x14ac:dyDescent="0.2">
      <c r="A897" s="7"/>
      <c r="B897" s="7"/>
      <c r="C897" s="7"/>
      <c r="D897" s="7"/>
      <c r="E897" s="7"/>
      <c r="F897" s="7"/>
      <c r="G897" s="7"/>
      <c r="H897" s="7"/>
      <c r="I897" s="7"/>
      <c r="J897" s="7"/>
      <c r="K897" s="7"/>
      <c r="L897" s="7"/>
      <c r="M897" s="7"/>
      <c r="N897" s="7"/>
      <c r="O897" s="7"/>
      <c r="P897" s="7"/>
      <c r="Q897" s="7"/>
      <c r="R897" s="7"/>
      <c r="S897" s="7"/>
      <c r="T897" s="7"/>
      <c r="U897" s="7"/>
      <c r="V897" s="7"/>
      <c r="W897" s="7"/>
      <c r="X897" s="7"/>
      <c r="Y897" s="7"/>
    </row>
    <row r="898" spans="1:25" x14ac:dyDescent="0.2">
      <c r="A898" s="7"/>
      <c r="B898" s="7"/>
      <c r="C898" s="7"/>
      <c r="D898" s="7"/>
      <c r="E898" s="7"/>
      <c r="F898" s="7"/>
      <c r="G898" s="7"/>
      <c r="H898" s="7"/>
      <c r="I898" s="7"/>
      <c r="J898" s="7"/>
      <c r="K898" s="7"/>
      <c r="L898" s="7"/>
      <c r="M898" s="7"/>
      <c r="N898" s="7"/>
      <c r="O898" s="7"/>
      <c r="P898" s="7"/>
      <c r="Q898" s="7"/>
      <c r="R898" s="7"/>
      <c r="S898" s="7"/>
      <c r="T898" s="7"/>
      <c r="U898" s="7"/>
      <c r="V898" s="7"/>
      <c r="W898" s="7"/>
      <c r="X898" s="7"/>
      <c r="Y898" s="7"/>
    </row>
    <row r="899" spans="1:25" x14ac:dyDescent="0.2">
      <c r="A899" s="7"/>
      <c r="B899" s="7"/>
      <c r="C899" s="7"/>
      <c r="D899" s="7"/>
      <c r="E899" s="7"/>
      <c r="F899" s="7"/>
      <c r="G899" s="7"/>
      <c r="H899" s="7"/>
      <c r="I899" s="7"/>
      <c r="J899" s="7"/>
      <c r="K899" s="7"/>
      <c r="L899" s="7"/>
      <c r="M899" s="7"/>
      <c r="N899" s="7"/>
      <c r="O899" s="7"/>
      <c r="P899" s="7"/>
      <c r="Q899" s="7"/>
      <c r="R899" s="7"/>
      <c r="S899" s="7"/>
      <c r="T899" s="7"/>
      <c r="U899" s="7"/>
      <c r="V899" s="7"/>
      <c r="W899" s="7"/>
      <c r="X899" s="7"/>
      <c r="Y899" s="7"/>
    </row>
    <row r="900" spans="1:25" x14ac:dyDescent="0.2">
      <c r="A900" s="7"/>
      <c r="B900" s="7"/>
      <c r="C900" s="7"/>
      <c r="D900" s="7"/>
      <c r="E900" s="7"/>
      <c r="F900" s="7"/>
      <c r="G900" s="7"/>
      <c r="H900" s="7"/>
      <c r="I900" s="7"/>
      <c r="J900" s="7"/>
      <c r="K900" s="7"/>
      <c r="L900" s="7"/>
      <c r="M900" s="7"/>
      <c r="N900" s="7"/>
      <c r="O900" s="7"/>
      <c r="P900" s="7"/>
      <c r="Q900" s="7"/>
      <c r="R900" s="7"/>
      <c r="S900" s="7"/>
      <c r="T900" s="7"/>
      <c r="U900" s="7"/>
      <c r="V900" s="7"/>
      <c r="W900" s="7"/>
      <c r="X900" s="7"/>
      <c r="Y900" s="7"/>
    </row>
    <row r="901" spans="1:25" x14ac:dyDescent="0.2">
      <c r="A901" s="7"/>
      <c r="B901" s="7"/>
      <c r="C901" s="7"/>
      <c r="D901" s="7"/>
      <c r="E901" s="7"/>
      <c r="F901" s="7"/>
      <c r="G901" s="7"/>
      <c r="H901" s="7"/>
      <c r="I901" s="7"/>
      <c r="J901" s="7"/>
      <c r="K901" s="7"/>
      <c r="L901" s="7"/>
      <c r="M901" s="7"/>
      <c r="N901" s="7"/>
      <c r="O901" s="7"/>
      <c r="P901" s="7"/>
      <c r="Q901" s="7"/>
      <c r="R901" s="7"/>
      <c r="S901" s="7"/>
      <c r="T901" s="7"/>
      <c r="U901" s="7"/>
      <c r="V901" s="7"/>
      <c r="W901" s="7"/>
      <c r="X901" s="7"/>
      <c r="Y901" s="7"/>
    </row>
    <row r="902" spans="1:25" x14ac:dyDescent="0.2">
      <c r="A902" s="7"/>
      <c r="B902" s="7"/>
      <c r="C902" s="7"/>
      <c r="D902" s="7"/>
      <c r="E902" s="7"/>
      <c r="F902" s="7"/>
      <c r="G902" s="7"/>
      <c r="H902" s="7"/>
      <c r="I902" s="7"/>
      <c r="J902" s="7"/>
      <c r="K902" s="7"/>
      <c r="L902" s="7"/>
      <c r="M902" s="7"/>
      <c r="N902" s="7"/>
      <c r="O902" s="7"/>
      <c r="P902" s="7"/>
      <c r="Q902" s="7"/>
      <c r="R902" s="7"/>
      <c r="S902" s="7"/>
      <c r="T902" s="7"/>
      <c r="U902" s="7"/>
      <c r="V902" s="7"/>
      <c r="W902" s="7"/>
      <c r="X902" s="7"/>
      <c r="Y902" s="7"/>
    </row>
    <row r="903" spans="1:25" x14ac:dyDescent="0.2">
      <c r="A903" s="7"/>
      <c r="B903" s="7"/>
      <c r="C903" s="7"/>
      <c r="D903" s="7"/>
      <c r="E903" s="7"/>
      <c r="F903" s="7"/>
      <c r="G903" s="7"/>
      <c r="H903" s="7"/>
      <c r="I903" s="7"/>
      <c r="J903" s="7"/>
      <c r="K903" s="7"/>
      <c r="L903" s="7"/>
      <c r="M903" s="7"/>
      <c r="N903" s="7"/>
      <c r="O903" s="7"/>
      <c r="P903" s="7"/>
      <c r="Q903" s="7"/>
      <c r="R903" s="7"/>
      <c r="S903" s="7"/>
      <c r="T903" s="7"/>
      <c r="U903" s="7"/>
      <c r="V903" s="7"/>
      <c r="W903" s="7"/>
      <c r="X903" s="7"/>
      <c r="Y903" s="7"/>
    </row>
    <row r="904" spans="1:25" x14ac:dyDescent="0.2">
      <c r="A904" s="7"/>
      <c r="B904" s="7"/>
      <c r="C904" s="7"/>
      <c r="D904" s="7"/>
      <c r="E904" s="7"/>
      <c r="F904" s="7"/>
      <c r="G904" s="7"/>
      <c r="H904" s="7"/>
      <c r="I904" s="7"/>
      <c r="J904" s="7"/>
      <c r="K904" s="7"/>
      <c r="L904" s="7"/>
      <c r="M904" s="7"/>
      <c r="N904" s="7"/>
      <c r="O904" s="7"/>
      <c r="P904" s="7"/>
      <c r="Q904" s="7"/>
      <c r="R904" s="7"/>
      <c r="S904" s="7"/>
      <c r="T904" s="7"/>
      <c r="U904" s="7"/>
      <c r="V904" s="7"/>
      <c r="W904" s="7"/>
      <c r="X904" s="7"/>
      <c r="Y904" s="7"/>
    </row>
    <row r="905" spans="1:25" x14ac:dyDescent="0.2">
      <c r="A905" s="7"/>
      <c r="B905" s="7"/>
      <c r="C905" s="7"/>
      <c r="D905" s="7"/>
      <c r="E905" s="7"/>
      <c r="F905" s="7"/>
      <c r="G905" s="7"/>
      <c r="H905" s="7"/>
      <c r="I905" s="7"/>
      <c r="J905" s="7"/>
      <c r="K905" s="7"/>
      <c r="L905" s="7"/>
      <c r="M905" s="7"/>
      <c r="N905" s="7"/>
      <c r="O905" s="7"/>
      <c r="P905" s="7"/>
      <c r="Q905" s="7"/>
      <c r="R905" s="7"/>
      <c r="S905" s="7"/>
      <c r="T905" s="7"/>
      <c r="U905" s="7"/>
      <c r="V905" s="7"/>
      <c r="W905" s="7"/>
      <c r="X905" s="7"/>
      <c r="Y905" s="7"/>
    </row>
    <row r="906" spans="1:25" x14ac:dyDescent="0.2">
      <c r="A906" s="7"/>
      <c r="B906" s="7"/>
      <c r="C906" s="7"/>
      <c r="D906" s="7"/>
      <c r="E906" s="7"/>
      <c r="F906" s="7"/>
      <c r="G906" s="7"/>
      <c r="H906" s="7"/>
      <c r="I906" s="7"/>
      <c r="J906" s="7"/>
      <c r="K906" s="7"/>
      <c r="L906" s="7"/>
      <c r="M906" s="7"/>
      <c r="N906" s="7"/>
      <c r="O906" s="7"/>
      <c r="P906" s="7"/>
      <c r="Q906" s="7"/>
      <c r="R906" s="7"/>
      <c r="S906" s="7"/>
      <c r="T906" s="7"/>
      <c r="U906" s="7"/>
      <c r="V906" s="7"/>
      <c r="W906" s="7"/>
      <c r="X906" s="7"/>
      <c r="Y906" s="7"/>
    </row>
    <row r="907" spans="1:25" x14ac:dyDescent="0.2">
      <c r="A907" s="7"/>
      <c r="B907" s="7"/>
      <c r="C907" s="7"/>
      <c r="D907" s="7"/>
      <c r="E907" s="7"/>
      <c r="F907" s="7"/>
      <c r="G907" s="7"/>
      <c r="H907" s="7"/>
      <c r="I907" s="7"/>
      <c r="J907" s="7"/>
      <c r="K907" s="7"/>
      <c r="L907" s="7"/>
      <c r="M907" s="7"/>
      <c r="N907" s="7"/>
      <c r="O907" s="7"/>
      <c r="P907" s="7"/>
      <c r="Q907" s="7"/>
      <c r="R907" s="7"/>
      <c r="S907" s="7"/>
      <c r="T907" s="7"/>
      <c r="U907" s="7"/>
      <c r="V907" s="7"/>
      <c r="W907" s="7"/>
      <c r="X907" s="7"/>
      <c r="Y907" s="7"/>
    </row>
    <row r="908" spans="1:25" x14ac:dyDescent="0.2">
      <c r="A908" s="7"/>
      <c r="B908" s="7"/>
      <c r="C908" s="7"/>
      <c r="D908" s="7"/>
      <c r="E908" s="7"/>
      <c r="F908" s="7"/>
      <c r="G908" s="7"/>
      <c r="H908" s="7"/>
      <c r="I908" s="7"/>
      <c r="J908" s="7"/>
      <c r="K908" s="7"/>
      <c r="L908" s="7"/>
      <c r="M908" s="7"/>
      <c r="N908" s="7"/>
      <c r="O908" s="7"/>
      <c r="P908" s="7"/>
      <c r="Q908" s="7"/>
      <c r="R908" s="7"/>
      <c r="S908" s="7"/>
      <c r="T908" s="7"/>
      <c r="U908" s="7"/>
      <c r="V908" s="7"/>
      <c r="W908" s="7"/>
      <c r="X908" s="7"/>
      <c r="Y908" s="7"/>
    </row>
    <row r="909" spans="1:25" x14ac:dyDescent="0.2">
      <c r="A909" s="7"/>
      <c r="B909" s="7"/>
      <c r="C909" s="7"/>
      <c r="D909" s="7"/>
      <c r="E909" s="7"/>
      <c r="F909" s="7"/>
      <c r="G909" s="7"/>
      <c r="H909" s="7"/>
      <c r="I909" s="7"/>
      <c r="J909" s="7"/>
      <c r="K909" s="7"/>
      <c r="L909" s="7"/>
      <c r="M909" s="7"/>
      <c r="N909" s="7"/>
      <c r="O909" s="7"/>
      <c r="P909" s="7"/>
      <c r="Q909" s="7"/>
      <c r="R909" s="7"/>
      <c r="S909" s="7"/>
      <c r="T909" s="7"/>
      <c r="U909" s="7"/>
      <c r="V909" s="7"/>
      <c r="W909" s="7"/>
      <c r="X909" s="7"/>
      <c r="Y909" s="7"/>
    </row>
    <row r="910" spans="1:25" x14ac:dyDescent="0.2">
      <c r="A910" s="7"/>
      <c r="B910" s="7"/>
      <c r="C910" s="7"/>
      <c r="D910" s="7"/>
      <c r="E910" s="7"/>
      <c r="F910" s="7"/>
      <c r="G910" s="7"/>
      <c r="H910" s="7"/>
      <c r="I910" s="7"/>
      <c r="J910" s="7"/>
      <c r="K910" s="7"/>
      <c r="L910" s="7"/>
      <c r="M910" s="7"/>
      <c r="N910" s="7"/>
      <c r="O910" s="7"/>
      <c r="P910" s="7"/>
      <c r="Q910" s="7"/>
      <c r="R910" s="7"/>
      <c r="S910" s="7"/>
      <c r="T910" s="7"/>
      <c r="U910" s="7"/>
      <c r="V910" s="7"/>
      <c r="W910" s="7"/>
      <c r="X910" s="7"/>
      <c r="Y910" s="7"/>
    </row>
    <row r="911" spans="1:25" x14ac:dyDescent="0.2">
      <c r="A911" s="7"/>
      <c r="B911" s="7"/>
      <c r="C911" s="7"/>
      <c r="D911" s="7"/>
      <c r="E911" s="7"/>
      <c r="F911" s="7"/>
      <c r="G911" s="7"/>
      <c r="H911" s="7"/>
      <c r="I911" s="7"/>
      <c r="J911" s="7"/>
      <c r="K911" s="7"/>
      <c r="L911" s="7"/>
      <c r="M911" s="7"/>
      <c r="N911" s="7"/>
      <c r="O911" s="7"/>
      <c r="P911" s="7"/>
      <c r="Q911" s="7"/>
      <c r="R911" s="7"/>
      <c r="S911" s="7"/>
      <c r="T911" s="7"/>
      <c r="U911" s="7"/>
      <c r="V911" s="7"/>
      <c r="W911" s="7"/>
      <c r="X911" s="7"/>
      <c r="Y911" s="7"/>
    </row>
    <row r="912" spans="1:25" x14ac:dyDescent="0.2">
      <c r="A912" s="7"/>
      <c r="B912" s="7"/>
      <c r="C912" s="7"/>
      <c r="D912" s="7"/>
      <c r="E912" s="7"/>
      <c r="F912" s="7"/>
      <c r="G912" s="7"/>
      <c r="H912" s="7"/>
      <c r="I912" s="7"/>
      <c r="J912" s="7"/>
      <c r="K912" s="7"/>
      <c r="L912" s="7"/>
      <c r="M912" s="7"/>
      <c r="N912" s="7"/>
      <c r="O912" s="7"/>
      <c r="P912" s="7"/>
      <c r="Q912" s="7"/>
      <c r="R912" s="7"/>
      <c r="S912" s="7"/>
      <c r="T912" s="7"/>
      <c r="U912" s="7"/>
      <c r="V912" s="7"/>
      <c r="W912" s="7"/>
      <c r="X912" s="7"/>
      <c r="Y912" s="7"/>
    </row>
    <row r="913" spans="1:25" x14ac:dyDescent="0.2">
      <c r="A913" s="7"/>
      <c r="B913" s="7"/>
      <c r="C913" s="7"/>
      <c r="D913" s="7"/>
      <c r="E913" s="7"/>
      <c r="F913" s="7"/>
      <c r="G913" s="7"/>
      <c r="H913" s="7"/>
      <c r="I913" s="7"/>
      <c r="J913" s="7"/>
      <c r="K913" s="7"/>
      <c r="L913" s="7"/>
      <c r="M913" s="7"/>
      <c r="N913" s="7"/>
      <c r="O913" s="7"/>
      <c r="P913" s="7"/>
      <c r="Q913" s="7"/>
      <c r="R913" s="7"/>
      <c r="S913" s="7"/>
      <c r="T913" s="7"/>
      <c r="U913" s="7"/>
      <c r="V913" s="7"/>
      <c r="W913" s="7"/>
      <c r="X913" s="7"/>
      <c r="Y913" s="7"/>
    </row>
    <row r="914" spans="1:25" x14ac:dyDescent="0.2">
      <c r="A914" s="7"/>
      <c r="B914" s="7"/>
      <c r="C914" s="7"/>
      <c r="D914" s="7"/>
      <c r="E914" s="7"/>
      <c r="F914" s="7"/>
      <c r="G914" s="7"/>
      <c r="H914" s="7"/>
      <c r="I914" s="7"/>
      <c r="J914" s="7"/>
      <c r="K914" s="7"/>
      <c r="L914" s="7"/>
      <c r="M914" s="7"/>
      <c r="N914" s="7"/>
      <c r="O914" s="7"/>
      <c r="P914" s="7"/>
      <c r="Q914" s="7"/>
      <c r="R914" s="7"/>
      <c r="S914" s="7"/>
      <c r="T914" s="7"/>
      <c r="U914" s="7"/>
      <c r="V914" s="7"/>
      <c r="W914" s="7"/>
      <c r="X914" s="7"/>
      <c r="Y914" s="7"/>
    </row>
    <row r="915" spans="1:25" x14ac:dyDescent="0.2">
      <c r="A915" s="7"/>
      <c r="B915" s="7"/>
      <c r="C915" s="7"/>
      <c r="D915" s="7"/>
      <c r="E915" s="7"/>
      <c r="F915" s="7"/>
      <c r="G915" s="7"/>
      <c r="H915" s="7"/>
      <c r="I915" s="7"/>
      <c r="J915" s="7"/>
      <c r="K915" s="7"/>
      <c r="L915" s="7"/>
      <c r="M915" s="7"/>
      <c r="N915" s="7"/>
      <c r="O915" s="7"/>
      <c r="P915" s="7"/>
      <c r="Q915" s="7"/>
      <c r="R915" s="7"/>
      <c r="S915" s="7"/>
      <c r="T915" s="7"/>
      <c r="U915" s="7"/>
      <c r="V915" s="7"/>
      <c r="W915" s="7"/>
      <c r="X915" s="7"/>
      <c r="Y915" s="7"/>
    </row>
    <row r="916" spans="1:25" x14ac:dyDescent="0.2">
      <c r="A916" s="7"/>
      <c r="B916" s="7"/>
      <c r="C916" s="7"/>
      <c r="D916" s="7"/>
      <c r="E916" s="7"/>
      <c r="F916" s="7"/>
      <c r="G916" s="7"/>
      <c r="H916" s="7"/>
      <c r="I916" s="7"/>
      <c r="J916" s="7"/>
      <c r="K916" s="7"/>
      <c r="L916" s="7"/>
      <c r="M916" s="7"/>
      <c r="N916" s="7"/>
      <c r="O916" s="7"/>
      <c r="P916" s="7"/>
      <c r="Q916" s="7"/>
      <c r="R916" s="7"/>
      <c r="S916" s="7"/>
      <c r="T916" s="7"/>
      <c r="U916" s="7"/>
      <c r="V916" s="7"/>
      <c r="W916" s="7"/>
      <c r="X916" s="7"/>
      <c r="Y916" s="7"/>
    </row>
    <row r="917" spans="1:25" x14ac:dyDescent="0.2">
      <c r="A917" s="7"/>
      <c r="B917" s="7"/>
      <c r="C917" s="7"/>
      <c r="D917" s="7"/>
      <c r="E917" s="7"/>
      <c r="F917" s="7"/>
      <c r="G917" s="7"/>
      <c r="H917" s="7"/>
      <c r="I917" s="7"/>
      <c r="J917" s="7"/>
      <c r="K917" s="7"/>
      <c r="L917" s="7"/>
      <c r="M917" s="7"/>
      <c r="N917" s="7"/>
      <c r="O917" s="7"/>
      <c r="P917" s="7"/>
      <c r="Q917" s="7"/>
      <c r="R917" s="7"/>
      <c r="S917" s="7"/>
      <c r="T917" s="7"/>
      <c r="U917" s="7"/>
      <c r="V917" s="7"/>
      <c r="W917" s="7"/>
      <c r="X917" s="7"/>
      <c r="Y917" s="7"/>
    </row>
    <row r="918" spans="1:25" x14ac:dyDescent="0.2">
      <c r="A918" s="7"/>
      <c r="B918" s="7"/>
      <c r="C918" s="7"/>
      <c r="D918" s="7"/>
      <c r="E918" s="7"/>
      <c r="F918" s="7"/>
      <c r="G918" s="7"/>
      <c r="H918" s="7"/>
      <c r="I918" s="7"/>
      <c r="J918" s="7"/>
      <c r="K918" s="7"/>
      <c r="L918" s="7"/>
      <c r="M918" s="7"/>
      <c r="N918" s="7"/>
      <c r="O918" s="7"/>
      <c r="P918" s="7"/>
      <c r="Q918" s="7"/>
      <c r="R918" s="7"/>
      <c r="S918" s="7"/>
      <c r="T918" s="7"/>
      <c r="U918" s="7"/>
      <c r="V918" s="7"/>
      <c r="W918" s="7"/>
      <c r="X918" s="7"/>
      <c r="Y918" s="7"/>
    </row>
    <row r="919" spans="1:25" x14ac:dyDescent="0.2">
      <c r="A919" s="7"/>
      <c r="B919" s="7"/>
      <c r="C919" s="7"/>
      <c r="D919" s="7"/>
      <c r="E919" s="7"/>
      <c r="F919" s="7"/>
      <c r="G919" s="7"/>
      <c r="H919" s="7"/>
      <c r="I919" s="7"/>
      <c r="J919" s="7"/>
      <c r="K919" s="7"/>
      <c r="L919" s="7"/>
      <c r="M919" s="7"/>
      <c r="N919" s="7"/>
      <c r="O919" s="7"/>
      <c r="P919" s="7"/>
      <c r="Q919" s="7"/>
      <c r="R919" s="7"/>
      <c r="S919" s="7"/>
      <c r="T919" s="7"/>
      <c r="U919" s="7"/>
      <c r="V919" s="7"/>
      <c r="W919" s="7"/>
      <c r="X919" s="7"/>
      <c r="Y919" s="7"/>
    </row>
    <row r="920" spans="1:25" x14ac:dyDescent="0.2">
      <c r="A920" s="7"/>
      <c r="B920" s="7"/>
      <c r="C920" s="7"/>
      <c r="D920" s="7"/>
      <c r="E920" s="7"/>
      <c r="F920" s="7"/>
      <c r="G920" s="7"/>
      <c r="H920" s="7"/>
      <c r="I920" s="7"/>
      <c r="J920" s="7"/>
      <c r="K920" s="7"/>
      <c r="L920" s="7"/>
      <c r="M920" s="7"/>
      <c r="N920" s="7"/>
      <c r="O920" s="7"/>
      <c r="P920" s="7"/>
      <c r="Q920" s="7"/>
      <c r="R920" s="7"/>
      <c r="S920" s="7"/>
      <c r="T920" s="7"/>
      <c r="U920" s="7"/>
      <c r="V920" s="7"/>
      <c r="W920" s="7"/>
      <c r="X920" s="7"/>
      <c r="Y920" s="7"/>
    </row>
    <row r="921" spans="1:25" x14ac:dyDescent="0.2">
      <c r="A921" s="7"/>
      <c r="B921" s="7"/>
      <c r="C921" s="7"/>
      <c r="D921" s="7"/>
      <c r="E921" s="7"/>
      <c r="F921" s="7"/>
      <c r="G921" s="7"/>
      <c r="H921" s="7"/>
      <c r="I921" s="7"/>
      <c r="J921" s="7"/>
      <c r="K921" s="7"/>
      <c r="L921" s="7"/>
      <c r="M921" s="7"/>
      <c r="N921" s="7"/>
      <c r="O921" s="7"/>
      <c r="P921" s="7"/>
      <c r="Q921" s="7"/>
      <c r="R921" s="7"/>
      <c r="S921" s="7"/>
      <c r="T921" s="7"/>
      <c r="U921" s="7"/>
      <c r="V921" s="7"/>
      <c r="W921" s="7"/>
      <c r="X921" s="7"/>
      <c r="Y921" s="7"/>
    </row>
    <row r="922" spans="1:25" x14ac:dyDescent="0.2">
      <c r="A922" s="7"/>
      <c r="B922" s="7"/>
      <c r="C922" s="7"/>
      <c r="D922" s="7"/>
      <c r="E922" s="7"/>
      <c r="F922" s="7"/>
      <c r="G922" s="7"/>
      <c r="H922" s="7"/>
      <c r="I922" s="7"/>
      <c r="J922" s="7"/>
      <c r="K922" s="7"/>
      <c r="L922" s="7"/>
      <c r="M922" s="7"/>
      <c r="N922" s="7"/>
      <c r="O922" s="7"/>
      <c r="P922" s="7"/>
      <c r="Q922" s="7"/>
      <c r="R922" s="7"/>
      <c r="S922" s="7"/>
      <c r="T922" s="7"/>
      <c r="U922" s="7"/>
      <c r="V922" s="7"/>
      <c r="W922" s="7"/>
      <c r="X922" s="7"/>
      <c r="Y922" s="7"/>
    </row>
    <row r="923" spans="1:25" x14ac:dyDescent="0.2">
      <c r="A923" s="7"/>
      <c r="B923" s="7"/>
      <c r="C923" s="7"/>
      <c r="D923" s="7"/>
      <c r="E923" s="7"/>
      <c r="F923" s="7"/>
      <c r="G923" s="7"/>
      <c r="H923" s="7"/>
      <c r="I923" s="7"/>
      <c r="J923" s="7"/>
      <c r="K923" s="7"/>
      <c r="L923" s="7"/>
      <c r="M923" s="7"/>
      <c r="N923" s="7"/>
      <c r="O923" s="7"/>
      <c r="P923" s="7"/>
      <c r="Q923" s="7"/>
      <c r="R923" s="7"/>
      <c r="S923" s="7"/>
      <c r="T923" s="7"/>
      <c r="U923" s="7"/>
      <c r="V923" s="7"/>
      <c r="W923" s="7"/>
      <c r="X923" s="7"/>
      <c r="Y923" s="7"/>
    </row>
    <row r="924" spans="1:25" x14ac:dyDescent="0.2">
      <c r="A924" s="7"/>
      <c r="B924" s="7"/>
      <c r="C924" s="7"/>
      <c r="D924" s="7"/>
      <c r="E924" s="7"/>
      <c r="F924" s="7"/>
      <c r="G924" s="7"/>
      <c r="H924" s="7"/>
      <c r="I924" s="7"/>
      <c r="J924" s="7"/>
      <c r="K924" s="7"/>
      <c r="L924" s="7"/>
      <c r="M924" s="7"/>
      <c r="N924" s="7"/>
      <c r="O924" s="7"/>
      <c r="P924" s="7"/>
      <c r="Q924" s="7"/>
      <c r="R924" s="7"/>
      <c r="S924" s="7"/>
      <c r="T924" s="7"/>
      <c r="U924" s="7"/>
      <c r="V924" s="7"/>
      <c r="W924" s="7"/>
      <c r="X924" s="7"/>
      <c r="Y924" s="7"/>
    </row>
    <row r="925" spans="1:25" x14ac:dyDescent="0.2">
      <c r="A925" s="7"/>
      <c r="B925" s="7"/>
      <c r="C925" s="7"/>
      <c r="D925" s="7"/>
      <c r="E925" s="7"/>
      <c r="F925" s="7"/>
      <c r="G925" s="7"/>
      <c r="H925" s="7"/>
      <c r="I925" s="7"/>
      <c r="J925" s="7"/>
      <c r="K925" s="7"/>
      <c r="L925" s="7"/>
      <c r="M925" s="7"/>
      <c r="N925" s="7"/>
      <c r="O925" s="7"/>
      <c r="P925" s="7"/>
      <c r="Q925" s="7"/>
      <c r="R925" s="7"/>
      <c r="S925" s="7"/>
      <c r="T925" s="7"/>
      <c r="U925" s="7"/>
      <c r="V925" s="7"/>
      <c r="W925" s="7"/>
      <c r="X925" s="7"/>
      <c r="Y925" s="7"/>
    </row>
    <row r="926" spans="1:25" x14ac:dyDescent="0.2">
      <c r="A926" s="7"/>
      <c r="B926" s="7"/>
      <c r="C926" s="7"/>
      <c r="D926" s="7"/>
      <c r="E926" s="7"/>
      <c r="F926" s="7"/>
      <c r="G926" s="7"/>
      <c r="H926" s="7"/>
      <c r="I926" s="7"/>
      <c r="J926" s="7"/>
      <c r="K926" s="7"/>
      <c r="L926" s="7"/>
      <c r="M926" s="7"/>
      <c r="N926" s="7"/>
      <c r="O926" s="7"/>
      <c r="P926" s="7"/>
      <c r="Q926" s="7"/>
      <c r="R926" s="7"/>
      <c r="S926" s="7"/>
      <c r="T926" s="7"/>
      <c r="U926" s="7"/>
      <c r="V926" s="7"/>
      <c r="W926" s="7"/>
      <c r="X926" s="7"/>
      <c r="Y926" s="7"/>
    </row>
    <row r="927" spans="1:25" x14ac:dyDescent="0.2">
      <c r="A927" s="7"/>
      <c r="B927" s="7"/>
      <c r="C927" s="7"/>
      <c r="D927" s="7"/>
      <c r="E927" s="7"/>
      <c r="F927" s="7"/>
      <c r="G927" s="7"/>
      <c r="H927" s="7"/>
      <c r="I927" s="7"/>
      <c r="J927" s="7"/>
      <c r="K927" s="7"/>
      <c r="L927" s="7"/>
      <c r="M927" s="7"/>
      <c r="N927" s="7"/>
      <c r="O927" s="7"/>
      <c r="P927" s="7"/>
      <c r="Q927" s="7"/>
      <c r="R927" s="7"/>
      <c r="S927" s="7"/>
      <c r="T927" s="7"/>
      <c r="U927" s="7"/>
      <c r="V927" s="7"/>
      <c r="W927" s="7"/>
      <c r="X927" s="7"/>
      <c r="Y927" s="7"/>
    </row>
    <row r="928" spans="1:25" x14ac:dyDescent="0.2">
      <c r="A928" s="7"/>
      <c r="B928" s="7"/>
      <c r="C928" s="7"/>
      <c r="D928" s="7"/>
      <c r="E928" s="7"/>
      <c r="F928" s="7"/>
      <c r="G928" s="7"/>
      <c r="H928" s="7"/>
      <c r="I928" s="7"/>
      <c r="J928" s="7"/>
      <c r="K928" s="7"/>
      <c r="L928" s="7"/>
      <c r="M928" s="7"/>
      <c r="N928" s="7"/>
      <c r="O928" s="7"/>
      <c r="P928" s="7"/>
      <c r="Q928" s="7"/>
      <c r="R928" s="7"/>
      <c r="S928" s="7"/>
      <c r="T928" s="7"/>
      <c r="U928" s="7"/>
      <c r="V928" s="7"/>
      <c r="W928" s="7"/>
      <c r="X928" s="7"/>
      <c r="Y928" s="7"/>
    </row>
    <row r="929" spans="1:25" x14ac:dyDescent="0.2">
      <c r="A929" s="7"/>
      <c r="B929" s="7"/>
      <c r="C929" s="7"/>
      <c r="D929" s="7"/>
      <c r="E929" s="7"/>
      <c r="F929" s="7"/>
      <c r="G929" s="7"/>
      <c r="H929" s="7"/>
      <c r="I929" s="7"/>
      <c r="J929" s="7"/>
      <c r="K929" s="7"/>
      <c r="L929" s="7"/>
      <c r="M929" s="7"/>
      <c r="N929" s="7"/>
      <c r="O929" s="7"/>
      <c r="P929" s="7"/>
      <c r="Q929" s="7"/>
      <c r="R929" s="7"/>
      <c r="S929" s="7"/>
      <c r="T929" s="7"/>
      <c r="U929" s="7"/>
      <c r="V929" s="7"/>
      <c r="W929" s="7"/>
      <c r="X929" s="7"/>
      <c r="Y929" s="7"/>
    </row>
    <row r="930" spans="1:25" x14ac:dyDescent="0.2">
      <c r="A930" s="7"/>
      <c r="B930" s="7"/>
      <c r="C930" s="7"/>
      <c r="D930" s="7"/>
      <c r="E930" s="7"/>
      <c r="F930" s="7"/>
      <c r="G930" s="7"/>
      <c r="H930" s="7"/>
      <c r="I930" s="7"/>
      <c r="J930" s="7"/>
      <c r="K930" s="7"/>
      <c r="L930" s="7"/>
      <c r="M930" s="7"/>
      <c r="N930" s="7"/>
      <c r="O930" s="7"/>
      <c r="P930" s="7"/>
      <c r="Q930" s="7"/>
      <c r="R930" s="7"/>
      <c r="S930" s="7"/>
      <c r="T930" s="7"/>
      <c r="U930" s="7"/>
      <c r="V930" s="7"/>
      <c r="W930" s="7"/>
      <c r="X930" s="7"/>
      <c r="Y930" s="7"/>
    </row>
    <row r="931" spans="1:25" x14ac:dyDescent="0.2">
      <c r="A931" s="7"/>
      <c r="B931" s="7"/>
      <c r="C931" s="7"/>
      <c r="D931" s="7"/>
      <c r="E931" s="7"/>
      <c r="F931" s="7"/>
      <c r="G931" s="7"/>
      <c r="H931" s="7"/>
      <c r="I931" s="7"/>
      <c r="J931" s="7"/>
      <c r="K931" s="7"/>
      <c r="L931" s="7"/>
      <c r="M931" s="7"/>
      <c r="N931" s="7"/>
      <c r="O931" s="7"/>
      <c r="P931" s="7"/>
      <c r="Q931" s="7"/>
      <c r="R931" s="7"/>
      <c r="S931" s="7"/>
      <c r="T931" s="7"/>
      <c r="U931" s="7"/>
      <c r="V931" s="7"/>
      <c r="W931" s="7"/>
      <c r="X931" s="7"/>
      <c r="Y931" s="7"/>
    </row>
    <row r="932" spans="1:25" x14ac:dyDescent="0.2">
      <c r="A932" s="7"/>
      <c r="B932" s="7"/>
      <c r="C932" s="7"/>
      <c r="D932" s="7"/>
      <c r="E932" s="7"/>
      <c r="F932" s="7"/>
      <c r="G932" s="7"/>
      <c r="H932" s="7"/>
      <c r="I932" s="7"/>
      <c r="J932" s="7"/>
      <c r="K932" s="7"/>
      <c r="L932" s="7"/>
      <c r="M932" s="7"/>
      <c r="N932" s="7"/>
      <c r="O932" s="7"/>
      <c r="P932" s="7"/>
      <c r="Q932" s="7"/>
      <c r="R932" s="7"/>
      <c r="S932" s="7"/>
      <c r="T932" s="7"/>
      <c r="U932" s="7"/>
      <c r="V932" s="7"/>
      <c r="W932" s="7"/>
      <c r="X932" s="7"/>
      <c r="Y932" s="7"/>
    </row>
    <row r="933" spans="1:25" x14ac:dyDescent="0.2">
      <c r="A933" s="7"/>
      <c r="B933" s="7"/>
      <c r="C933" s="7"/>
      <c r="D933" s="7"/>
      <c r="E933" s="7"/>
      <c r="F933" s="7"/>
      <c r="G933" s="7"/>
      <c r="H933" s="7"/>
      <c r="I933" s="7"/>
      <c r="J933" s="7"/>
      <c r="K933" s="7"/>
      <c r="L933" s="7"/>
      <c r="M933" s="7"/>
      <c r="N933" s="7"/>
      <c r="O933" s="7"/>
      <c r="P933" s="7"/>
      <c r="Q933" s="7"/>
      <c r="R933" s="7"/>
      <c r="S933" s="7"/>
      <c r="T933" s="7"/>
      <c r="U933" s="7"/>
      <c r="V933" s="7"/>
      <c r="W933" s="7"/>
      <c r="X933" s="7"/>
      <c r="Y933" s="7"/>
    </row>
    <row r="934" spans="1:25" x14ac:dyDescent="0.2">
      <c r="A934" s="7"/>
      <c r="B934" s="7"/>
      <c r="C934" s="7"/>
      <c r="D934" s="7"/>
      <c r="E934" s="7"/>
      <c r="F934" s="7"/>
      <c r="G934" s="7"/>
      <c r="H934" s="7"/>
      <c r="I934" s="7"/>
      <c r="J934" s="7"/>
      <c r="K934" s="7"/>
      <c r="L934" s="7"/>
      <c r="M934" s="7"/>
      <c r="N934" s="7"/>
      <c r="O934" s="7"/>
      <c r="P934" s="7"/>
      <c r="Q934" s="7"/>
      <c r="R934" s="7"/>
      <c r="S934" s="7"/>
      <c r="T934" s="7"/>
      <c r="U934" s="7"/>
      <c r="V934" s="7"/>
      <c r="W934" s="7"/>
      <c r="X934" s="7"/>
      <c r="Y934" s="7"/>
    </row>
    <row r="935" spans="1:25" x14ac:dyDescent="0.2">
      <c r="A935" s="7"/>
      <c r="B935" s="7"/>
      <c r="C935" s="7"/>
      <c r="D935" s="7"/>
      <c r="E935" s="7"/>
      <c r="F935" s="7"/>
      <c r="G935" s="7"/>
      <c r="H935" s="7"/>
      <c r="I935" s="7"/>
      <c r="J935" s="7"/>
      <c r="K935" s="7"/>
      <c r="L935" s="7"/>
      <c r="M935" s="7"/>
      <c r="N935" s="7"/>
      <c r="O935" s="7"/>
      <c r="P935" s="7"/>
      <c r="Q935" s="7"/>
      <c r="R935" s="7"/>
      <c r="S935" s="7"/>
      <c r="T935" s="7"/>
      <c r="U935" s="7"/>
      <c r="V935" s="7"/>
      <c r="W935" s="7"/>
      <c r="X935" s="7"/>
      <c r="Y935" s="7"/>
    </row>
    <row r="936" spans="1:25" x14ac:dyDescent="0.2">
      <c r="A936" s="7"/>
      <c r="B936" s="7"/>
      <c r="C936" s="7"/>
      <c r="D936" s="7"/>
      <c r="E936" s="7"/>
      <c r="F936" s="7"/>
      <c r="G936" s="7"/>
      <c r="H936" s="7"/>
      <c r="I936" s="7"/>
      <c r="J936" s="7"/>
      <c r="K936" s="7"/>
      <c r="L936" s="7"/>
      <c r="M936" s="7"/>
      <c r="N936" s="7"/>
      <c r="O936" s="7"/>
      <c r="P936" s="7"/>
      <c r="Q936" s="7"/>
      <c r="R936" s="7"/>
      <c r="S936" s="7"/>
      <c r="T936" s="7"/>
      <c r="U936" s="7"/>
      <c r="V936" s="7"/>
      <c r="W936" s="7"/>
      <c r="X936" s="7"/>
      <c r="Y936" s="7"/>
    </row>
    <row r="937" spans="1:25" x14ac:dyDescent="0.2">
      <c r="A937" s="7"/>
      <c r="B937" s="7"/>
      <c r="C937" s="7"/>
      <c r="D937" s="7"/>
      <c r="E937" s="7"/>
      <c r="F937" s="7"/>
      <c r="G937" s="7"/>
      <c r="H937" s="7"/>
      <c r="I937" s="7"/>
      <c r="J937" s="7"/>
      <c r="K937" s="7"/>
      <c r="L937" s="7"/>
      <c r="M937" s="7"/>
      <c r="N937" s="7"/>
      <c r="O937" s="7"/>
      <c r="P937" s="7"/>
      <c r="Q937" s="7"/>
      <c r="R937" s="7"/>
      <c r="S937" s="7"/>
      <c r="T937" s="7"/>
      <c r="U937" s="7"/>
      <c r="V937" s="7"/>
      <c r="W937" s="7"/>
      <c r="X937" s="7"/>
      <c r="Y937" s="7"/>
    </row>
    <row r="938" spans="1:25" x14ac:dyDescent="0.2">
      <c r="A938" s="7"/>
      <c r="B938" s="7"/>
      <c r="C938" s="7"/>
      <c r="D938" s="7"/>
      <c r="E938" s="7"/>
      <c r="F938" s="7"/>
      <c r="G938" s="7"/>
      <c r="H938" s="7"/>
      <c r="I938" s="7"/>
      <c r="J938" s="7"/>
      <c r="K938" s="7"/>
      <c r="L938" s="7"/>
      <c r="M938" s="7"/>
      <c r="N938" s="7"/>
      <c r="O938" s="7"/>
      <c r="P938" s="7"/>
      <c r="Q938" s="7"/>
      <c r="R938" s="7"/>
      <c r="S938" s="7"/>
      <c r="T938" s="7"/>
      <c r="U938" s="7"/>
      <c r="V938" s="7"/>
      <c r="W938" s="7"/>
      <c r="X938" s="7"/>
      <c r="Y938" s="7"/>
    </row>
    <row r="939" spans="1:25" x14ac:dyDescent="0.2">
      <c r="A939" s="7"/>
      <c r="B939" s="7"/>
      <c r="C939" s="7"/>
      <c r="D939" s="7"/>
      <c r="E939" s="7"/>
      <c r="F939" s="7"/>
      <c r="G939" s="7"/>
      <c r="H939" s="7"/>
      <c r="I939" s="7"/>
      <c r="J939" s="7"/>
      <c r="K939" s="7"/>
      <c r="L939" s="7"/>
      <c r="M939" s="7"/>
      <c r="N939" s="7"/>
      <c r="O939" s="7"/>
      <c r="P939" s="7"/>
      <c r="Q939" s="7"/>
      <c r="R939" s="7"/>
      <c r="S939" s="7"/>
      <c r="T939" s="7"/>
      <c r="U939" s="7"/>
      <c r="V939" s="7"/>
      <c r="W939" s="7"/>
      <c r="X939" s="7"/>
      <c r="Y939" s="7"/>
    </row>
    <row r="940" spans="1:25" x14ac:dyDescent="0.2">
      <c r="A940" s="7"/>
      <c r="B940" s="7"/>
      <c r="C940" s="7"/>
      <c r="D940" s="7"/>
      <c r="E940" s="7"/>
      <c r="F940" s="7"/>
      <c r="G940" s="7"/>
      <c r="H940" s="7"/>
      <c r="I940" s="7"/>
      <c r="J940" s="7"/>
      <c r="K940" s="7"/>
      <c r="L940" s="7"/>
      <c r="M940" s="7"/>
      <c r="N940" s="7"/>
      <c r="O940" s="7"/>
      <c r="P940" s="7"/>
      <c r="Q940" s="7"/>
      <c r="R940" s="7"/>
      <c r="S940" s="7"/>
      <c r="T940" s="7"/>
      <c r="U940" s="7"/>
      <c r="V940" s="7"/>
      <c r="W940" s="7"/>
      <c r="X940" s="7"/>
      <c r="Y940" s="7"/>
    </row>
    <row r="941" spans="1:25" x14ac:dyDescent="0.2">
      <c r="A941" s="7"/>
      <c r="B941" s="7"/>
      <c r="C941" s="7"/>
      <c r="D941" s="7"/>
      <c r="E941" s="7"/>
      <c r="F941" s="7"/>
      <c r="G941" s="7"/>
      <c r="H941" s="7"/>
      <c r="I941" s="7"/>
      <c r="J941" s="7"/>
      <c r="K941" s="7"/>
      <c r="L941" s="7"/>
      <c r="M941" s="7"/>
      <c r="N941" s="7"/>
      <c r="O941" s="7"/>
      <c r="P941" s="7"/>
      <c r="Q941" s="7"/>
      <c r="R941" s="7"/>
      <c r="S941" s="7"/>
      <c r="T941" s="7"/>
      <c r="U941" s="7"/>
      <c r="V941" s="7"/>
      <c r="W941" s="7"/>
      <c r="X941" s="7"/>
      <c r="Y941" s="7"/>
    </row>
    <row r="942" spans="1:25" x14ac:dyDescent="0.2">
      <c r="A942" s="7"/>
      <c r="B942" s="7"/>
      <c r="C942" s="7"/>
      <c r="D942" s="7"/>
      <c r="E942" s="7"/>
      <c r="F942" s="7"/>
      <c r="G942" s="7"/>
      <c r="H942" s="7"/>
      <c r="I942" s="7"/>
      <c r="J942" s="7"/>
      <c r="K942" s="7"/>
      <c r="L942" s="7"/>
      <c r="M942" s="7"/>
      <c r="N942" s="7"/>
      <c r="O942" s="7"/>
      <c r="P942" s="7"/>
      <c r="Q942" s="7"/>
      <c r="R942" s="7"/>
      <c r="S942" s="7"/>
      <c r="T942" s="7"/>
      <c r="U942" s="7"/>
      <c r="V942" s="7"/>
      <c r="W942" s="7"/>
      <c r="X942" s="7"/>
      <c r="Y942" s="7"/>
    </row>
    <row r="943" spans="1:25" x14ac:dyDescent="0.2">
      <c r="A943" s="7"/>
      <c r="B943" s="7"/>
      <c r="C943" s="7"/>
      <c r="D943" s="7"/>
      <c r="E943" s="7"/>
      <c r="F943" s="7"/>
      <c r="G943" s="7"/>
      <c r="H943" s="7"/>
      <c r="I943" s="7"/>
      <c r="J943" s="7"/>
      <c r="K943" s="7"/>
      <c r="L943" s="7"/>
      <c r="M943" s="7"/>
      <c r="N943" s="7"/>
      <c r="O943" s="7"/>
      <c r="P943" s="7"/>
      <c r="Q943" s="7"/>
      <c r="R943" s="7"/>
      <c r="S943" s="7"/>
      <c r="T943" s="7"/>
      <c r="U943" s="7"/>
      <c r="V943" s="7"/>
      <c r="W943" s="7"/>
      <c r="X943" s="7"/>
      <c r="Y943" s="7"/>
    </row>
    <row r="944" spans="1:25" x14ac:dyDescent="0.2">
      <c r="A944" s="7"/>
      <c r="B944" s="7"/>
      <c r="C944" s="7"/>
      <c r="D944" s="7"/>
      <c r="E944" s="7"/>
      <c r="F944" s="7"/>
      <c r="G944" s="7"/>
      <c r="H944" s="7"/>
      <c r="I944" s="7"/>
      <c r="J944" s="7"/>
      <c r="K944" s="7"/>
      <c r="L944" s="7"/>
      <c r="M944" s="7"/>
      <c r="N944" s="7"/>
      <c r="O944" s="7"/>
      <c r="P944" s="7"/>
      <c r="Q944" s="7"/>
      <c r="R944" s="7"/>
      <c r="S944" s="7"/>
      <c r="T944" s="7"/>
      <c r="U944" s="7"/>
      <c r="V944" s="7"/>
      <c r="W944" s="7"/>
      <c r="X944" s="7"/>
      <c r="Y944" s="7"/>
    </row>
    <row r="945" spans="1:25" x14ac:dyDescent="0.2">
      <c r="A945" s="7"/>
      <c r="B945" s="7"/>
      <c r="C945" s="7"/>
      <c r="D945" s="7"/>
      <c r="E945" s="7"/>
      <c r="F945" s="7"/>
      <c r="G945" s="7"/>
      <c r="H945" s="7"/>
      <c r="I945" s="7"/>
      <c r="J945" s="7"/>
      <c r="K945" s="7"/>
      <c r="L945" s="7"/>
      <c r="M945" s="7"/>
      <c r="N945" s="7"/>
      <c r="O945" s="7"/>
      <c r="P945" s="7"/>
      <c r="Q945" s="7"/>
      <c r="R945" s="7"/>
      <c r="S945" s="7"/>
      <c r="T945" s="7"/>
      <c r="U945" s="7"/>
      <c r="V945" s="7"/>
      <c r="W945" s="7"/>
      <c r="X945" s="7"/>
      <c r="Y945" s="7"/>
    </row>
    <row r="946" spans="1:25" x14ac:dyDescent="0.2">
      <c r="A946" s="7"/>
      <c r="B946" s="7"/>
      <c r="C946" s="7"/>
      <c r="D946" s="7"/>
      <c r="E946" s="7"/>
      <c r="F946" s="7"/>
      <c r="G946" s="7"/>
      <c r="H946" s="7"/>
      <c r="I946" s="7"/>
      <c r="J946" s="7"/>
      <c r="K946" s="7"/>
      <c r="L946" s="7"/>
      <c r="M946" s="7"/>
      <c r="N946" s="7"/>
      <c r="O946" s="7"/>
      <c r="P946" s="7"/>
      <c r="Q946" s="7"/>
      <c r="R946" s="7"/>
      <c r="S946" s="7"/>
      <c r="T946" s="7"/>
      <c r="U946" s="7"/>
      <c r="V946" s="7"/>
      <c r="W946" s="7"/>
      <c r="X946" s="7"/>
      <c r="Y946" s="7"/>
    </row>
    <row r="947" spans="1:25" x14ac:dyDescent="0.2">
      <c r="A947" s="7"/>
      <c r="B947" s="7"/>
      <c r="C947" s="7"/>
      <c r="D947" s="7"/>
      <c r="E947" s="7"/>
      <c r="F947" s="7"/>
      <c r="G947" s="7"/>
      <c r="H947" s="7"/>
      <c r="I947" s="7"/>
      <c r="J947" s="7"/>
      <c r="K947" s="7"/>
      <c r="L947" s="7"/>
      <c r="M947" s="7"/>
      <c r="N947" s="7"/>
      <c r="O947" s="7"/>
      <c r="P947" s="7"/>
      <c r="Q947" s="7"/>
      <c r="R947" s="7"/>
      <c r="S947" s="7"/>
      <c r="T947" s="7"/>
      <c r="U947" s="7"/>
      <c r="V947" s="7"/>
      <c r="W947" s="7"/>
      <c r="X947" s="7"/>
      <c r="Y947" s="7"/>
    </row>
    <row r="948" spans="1:25" x14ac:dyDescent="0.2">
      <c r="A948" s="7"/>
      <c r="B948" s="7"/>
      <c r="C948" s="7"/>
      <c r="D948" s="7"/>
      <c r="E948" s="7"/>
      <c r="F948" s="7"/>
      <c r="G948" s="7"/>
      <c r="H948" s="7"/>
      <c r="I948" s="7"/>
      <c r="J948" s="7"/>
      <c r="K948" s="7"/>
      <c r="L948" s="7"/>
      <c r="M948" s="7"/>
      <c r="N948" s="7"/>
      <c r="O948" s="7"/>
      <c r="P948" s="7"/>
      <c r="Q948" s="7"/>
      <c r="R948" s="7"/>
      <c r="S948" s="7"/>
      <c r="T948" s="7"/>
      <c r="U948" s="7"/>
      <c r="V948" s="7"/>
      <c r="W948" s="7"/>
      <c r="X948" s="7"/>
      <c r="Y948" s="7"/>
    </row>
    <row r="949" spans="1:25" x14ac:dyDescent="0.2">
      <c r="A949" s="7"/>
      <c r="B949" s="7"/>
      <c r="C949" s="7"/>
      <c r="D949" s="7"/>
      <c r="E949" s="7"/>
      <c r="F949" s="7"/>
      <c r="G949" s="7"/>
      <c r="H949" s="7"/>
      <c r="I949" s="7"/>
      <c r="J949" s="7"/>
      <c r="K949" s="7"/>
      <c r="L949" s="7"/>
      <c r="M949" s="7"/>
      <c r="N949" s="7"/>
      <c r="O949" s="7"/>
      <c r="P949" s="7"/>
      <c r="Q949" s="7"/>
      <c r="R949" s="7"/>
      <c r="S949" s="7"/>
      <c r="T949" s="7"/>
      <c r="U949" s="7"/>
      <c r="V949" s="7"/>
      <c r="W949" s="7"/>
      <c r="X949" s="7"/>
      <c r="Y949" s="7"/>
    </row>
    <row r="950" spans="1:25" x14ac:dyDescent="0.2">
      <c r="A950" s="7"/>
      <c r="B950" s="7"/>
      <c r="C950" s="7"/>
      <c r="D950" s="7"/>
      <c r="E950" s="7"/>
      <c r="F950" s="7"/>
      <c r="G950" s="7"/>
      <c r="H950" s="7"/>
      <c r="I950" s="7"/>
      <c r="J950" s="7"/>
      <c r="K950" s="7"/>
      <c r="L950" s="7"/>
      <c r="M950" s="7"/>
      <c r="N950" s="7"/>
      <c r="O950" s="7"/>
      <c r="P950" s="7"/>
      <c r="Q950" s="7"/>
      <c r="R950" s="7"/>
      <c r="S950" s="7"/>
      <c r="T950" s="7"/>
      <c r="U950" s="7"/>
      <c r="V950" s="7"/>
      <c r="W950" s="7"/>
      <c r="X950" s="7"/>
      <c r="Y950" s="7"/>
    </row>
    <row r="951" spans="1:25" x14ac:dyDescent="0.2">
      <c r="A951" s="7"/>
      <c r="B951" s="7"/>
      <c r="C951" s="7"/>
      <c r="D951" s="7"/>
      <c r="E951" s="7"/>
      <c r="F951" s="7"/>
      <c r="G951" s="7"/>
      <c r="H951" s="7"/>
      <c r="I951" s="7"/>
      <c r="J951" s="7"/>
      <c r="K951" s="7"/>
      <c r="L951" s="7"/>
      <c r="M951" s="7"/>
      <c r="N951" s="7"/>
      <c r="O951" s="7"/>
      <c r="P951" s="7"/>
      <c r="Q951" s="7"/>
      <c r="R951" s="7"/>
      <c r="S951" s="7"/>
      <c r="T951" s="7"/>
      <c r="U951" s="7"/>
      <c r="V951" s="7"/>
      <c r="W951" s="7"/>
      <c r="X951" s="7"/>
      <c r="Y951" s="7"/>
    </row>
    <row r="952" spans="1:25" x14ac:dyDescent="0.2">
      <c r="A952" s="7"/>
      <c r="B952" s="7"/>
      <c r="C952" s="7"/>
      <c r="D952" s="7"/>
      <c r="E952" s="7"/>
      <c r="F952" s="7"/>
      <c r="G952" s="7"/>
      <c r="H952" s="7"/>
      <c r="I952" s="7"/>
      <c r="J952" s="7"/>
      <c r="K952" s="7"/>
      <c r="L952" s="7"/>
      <c r="M952" s="7"/>
      <c r="N952" s="7"/>
      <c r="O952" s="7"/>
      <c r="P952" s="7"/>
      <c r="Q952" s="7"/>
      <c r="R952" s="7"/>
      <c r="S952" s="7"/>
      <c r="T952" s="7"/>
      <c r="U952" s="7"/>
      <c r="V952" s="7"/>
      <c r="W952" s="7"/>
      <c r="X952" s="7"/>
      <c r="Y952" s="7"/>
    </row>
    <row r="953" spans="1:25" x14ac:dyDescent="0.2">
      <c r="A953" s="7"/>
      <c r="B953" s="7"/>
      <c r="C953" s="7"/>
      <c r="D953" s="7"/>
      <c r="E953" s="7"/>
      <c r="F953" s="7"/>
      <c r="G953" s="7"/>
      <c r="H953" s="7"/>
      <c r="I953" s="7"/>
      <c r="J953" s="7"/>
      <c r="K953" s="7"/>
      <c r="L953" s="7"/>
      <c r="M953" s="7"/>
      <c r="N953" s="7"/>
      <c r="O953" s="7"/>
      <c r="P953" s="7"/>
      <c r="Q953" s="7"/>
      <c r="R953" s="7"/>
      <c r="S953" s="7"/>
      <c r="T953" s="7"/>
      <c r="U953" s="7"/>
      <c r="V953" s="7"/>
      <c r="W953" s="7"/>
      <c r="X953" s="7"/>
      <c r="Y953" s="7"/>
    </row>
    <row r="954" spans="1:25" x14ac:dyDescent="0.2">
      <c r="A954" s="7"/>
      <c r="B954" s="7"/>
      <c r="C954" s="7"/>
      <c r="D954" s="7"/>
      <c r="E954" s="7"/>
      <c r="F954" s="7"/>
      <c r="G954" s="7"/>
      <c r="H954" s="7"/>
      <c r="I954" s="7"/>
      <c r="J954" s="7"/>
      <c r="K954" s="7"/>
      <c r="L954" s="7"/>
      <c r="M954" s="7"/>
      <c r="N954" s="7"/>
      <c r="O954" s="7"/>
      <c r="P954" s="7"/>
      <c r="Q954" s="7"/>
      <c r="R954" s="7"/>
      <c r="S954" s="7"/>
      <c r="T954" s="7"/>
      <c r="U954" s="7"/>
      <c r="V954" s="7"/>
      <c r="W954" s="7"/>
      <c r="X954" s="7"/>
      <c r="Y954" s="7"/>
    </row>
    <row r="955" spans="1:25" x14ac:dyDescent="0.2">
      <c r="A955" s="7"/>
      <c r="B955" s="7"/>
      <c r="C955" s="7"/>
      <c r="D955" s="7"/>
      <c r="E955" s="7"/>
      <c r="F955" s="7"/>
      <c r="G955" s="7"/>
      <c r="H955" s="7"/>
      <c r="I955" s="7"/>
      <c r="J955" s="7"/>
      <c r="K955" s="7"/>
      <c r="L955" s="7"/>
      <c r="M955" s="7"/>
      <c r="N955" s="7"/>
      <c r="O955" s="7"/>
      <c r="P955" s="7"/>
      <c r="Q955" s="7"/>
      <c r="R955" s="7"/>
      <c r="S955" s="7"/>
      <c r="T955" s="7"/>
      <c r="U955" s="7"/>
      <c r="V955" s="7"/>
      <c r="W955" s="7"/>
      <c r="X955" s="7"/>
      <c r="Y955" s="7"/>
    </row>
    <row r="956" spans="1:25" x14ac:dyDescent="0.2">
      <c r="A956" s="7"/>
      <c r="B956" s="7"/>
      <c r="C956" s="7"/>
      <c r="D956" s="7"/>
      <c r="E956" s="7"/>
      <c r="F956" s="7"/>
      <c r="G956" s="7"/>
      <c r="H956" s="7"/>
      <c r="I956" s="7"/>
      <c r="J956" s="7"/>
      <c r="K956" s="7"/>
      <c r="L956" s="7"/>
      <c r="M956" s="7"/>
      <c r="N956" s="7"/>
      <c r="O956" s="7"/>
      <c r="P956" s="7"/>
      <c r="Q956" s="7"/>
      <c r="R956" s="7"/>
      <c r="S956" s="7"/>
      <c r="T956" s="7"/>
      <c r="U956" s="7"/>
      <c r="V956" s="7"/>
      <c r="W956" s="7"/>
      <c r="X956" s="7"/>
      <c r="Y956" s="7"/>
    </row>
    <row r="957" spans="1:25" x14ac:dyDescent="0.2">
      <c r="A957" s="7"/>
      <c r="B957" s="7"/>
      <c r="C957" s="7"/>
      <c r="D957" s="7"/>
      <c r="E957" s="7"/>
      <c r="F957" s="7"/>
      <c r="G957" s="7"/>
      <c r="H957" s="7"/>
      <c r="I957" s="7"/>
      <c r="J957" s="7"/>
      <c r="K957" s="7"/>
      <c r="L957" s="7"/>
      <c r="M957" s="7"/>
      <c r="N957" s="7"/>
      <c r="O957" s="7"/>
      <c r="P957" s="7"/>
      <c r="Q957" s="7"/>
      <c r="R957" s="7"/>
      <c r="S957" s="7"/>
      <c r="T957" s="7"/>
      <c r="U957" s="7"/>
      <c r="V957" s="7"/>
      <c r="W957" s="7"/>
      <c r="X957" s="7"/>
      <c r="Y957" s="7"/>
    </row>
    <row r="958" spans="1:25" x14ac:dyDescent="0.2">
      <c r="A958" s="7"/>
      <c r="B958" s="7"/>
      <c r="C958" s="7"/>
      <c r="D958" s="7"/>
      <c r="E958" s="7"/>
      <c r="F958" s="7"/>
      <c r="G958" s="7"/>
      <c r="H958" s="7"/>
      <c r="I958" s="7"/>
      <c r="J958" s="7"/>
      <c r="K958" s="7"/>
      <c r="L958" s="7"/>
      <c r="M958" s="7"/>
      <c r="N958" s="7"/>
      <c r="O958" s="7"/>
      <c r="P958" s="7"/>
      <c r="Q958" s="7"/>
      <c r="R958" s="7"/>
      <c r="S958" s="7"/>
      <c r="T958" s="7"/>
      <c r="U958" s="7"/>
      <c r="V958" s="7"/>
      <c r="W958" s="7"/>
      <c r="X958" s="7"/>
      <c r="Y958" s="7"/>
    </row>
    <row r="959" spans="1:25" x14ac:dyDescent="0.2">
      <c r="A959" s="7"/>
      <c r="B959" s="7"/>
      <c r="C959" s="7"/>
      <c r="D959" s="7"/>
      <c r="E959" s="7"/>
      <c r="F959" s="7"/>
      <c r="G959" s="7"/>
      <c r="H959" s="7"/>
      <c r="I959" s="7"/>
      <c r="J959" s="7"/>
      <c r="K959" s="7"/>
      <c r="L959" s="7"/>
      <c r="M959" s="7"/>
      <c r="N959" s="7"/>
      <c r="O959" s="7"/>
      <c r="P959" s="7"/>
      <c r="Q959" s="7"/>
      <c r="R959" s="7"/>
      <c r="S959" s="7"/>
      <c r="T959" s="7"/>
      <c r="U959" s="7"/>
      <c r="V959" s="7"/>
      <c r="W959" s="7"/>
      <c r="X959" s="7"/>
      <c r="Y959" s="7"/>
    </row>
    <row r="960" spans="1:25" x14ac:dyDescent="0.2">
      <c r="A960" s="7"/>
      <c r="B960" s="7"/>
      <c r="C960" s="7"/>
      <c r="D960" s="7"/>
      <c r="E960" s="7"/>
      <c r="F960" s="7"/>
      <c r="G960" s="7"/>
      <c r="H960" s="7"/>
      <c r="I960" s="7"/>
      <c r="J960" s="7"/>
      <c r="K960" s="7"/>
      <c r="L960" s="7"/>
      <c r="M960" s="7"/>
      <c r="N960" s="7"/>
      <c r="O960" s="7"/>
      <c r="P960" s="7"/>
      <c r="Q960" s="7"/>
      <c r="R960" s="7"/>
      <c r="S960" s="7"/>
      <c r="T960" s="7"/>
      <c r="U960" s="7"/>
      <c r="V960" s="7"/>
      <c r="W960" s="7"/>
      <c r="X960" s="7"/>
      <c r="Y960" s="7"/>
    </row>
    <row r="961" spans="1:25" x14ac:dyDescent="0.2">
      <c r="A961" s="7"/>
      <c r="B961" s="7"/>
      <c r="C961" s="7"/>
      <c r="D961" s="7"/>
      <c r="E961" s="7"/>
      <c r="F961" s="7"/>
      <c r="G961" s="7"/>
      <c r="H961" s="7"/>
      <c r="I961" s="7"/>
      <c r="J961" s="7"/>
      <c r="K961" s="7"/>
      <c r="L961" s="7"/>
      <c r="M961" s="7"/>
      <c r="N961" s="7"/>
      <c r="O961" s="7"/>
      <c r="P961" s="7"/>
      <c r="Q961" s="7"/>
      <c r="R961" s="7"/>
      <c r="S961" s="7"/>
      <c r="T961" s="7"/>
      <c r="U961" s="7"/>
      <c r="V961" s="7"/>
      <c r="W961" s="7"/>
      <c r="X961" s="7"/>
      <c r="Y961" s="7"/>
    </row>
    <row r="962" spans="1:25" x14ac:dyDescent="0.2">
      <c r="A962" s="7"/>
      <c r="B962" s="7"/>
      <c r="C962" s="7"/>
      <c r="D962" s="7"/>
      <c r="E962" s="7"/>
      <c r="F962" s="7"/>
      <c r="G962" s="7"/>
      <c r="H962" s="7"/>
      <c r="I962" s="7"/>
      <c r="J962" s="7"/>
      <c r="K962" s="7"/>
      <c r="L962" s="7"/>
      <c r="M962" s="7"/>
      <c r="N962" s="7"/>
      <c r="O962" s="7"/>
      <c r="P962" s="7"/>
      <c r="Q962" s="7"/>
      <c r="R962" s="7"/>
      <c r="S962" s="7"/>
      <c r="T962" s="7"/>
      <c r="U962" s="7"/>
      <c r="V962" s="7"/>
      <c r="W962" s="7"/>
      <c r="X962" s="7"/>
      <c r="Y962" s="7"/>
    </row>
    <row r="963" spans="1:25" x14ac:dyDescent="0.2">
      <c r="A963" s="7"/>
      <c r="B963" s="7"/>
      <c r="C963" s="7"/>
      <c r="D963" s="7"/>
      <c r="E963" s="7"/>
      <c r="F963" s="7"/>
      <c r="G963" s="7"/>
      <c r="H963" s="7"/>
      <c r="I963" s="7"/>
      <c r="J963" s="7"/>
      <c r="K963" s="7"/>
      <c r="L963" s="7"/>
      <c r="M963" s="7"/>
      <c r="N963" s="7"/>
      <c r="O963" s="7"/>
      <c r="P963" s="7"/>
      <c r="Q963" s="7"/>
      <c r="R963" s="7"/>
      <c r="S963" s="7"/>
      <c r="T963" s="7"/>
      <c r="U963" s="7"/>
      <c r="V963" s="7"/>
      <c r="W963" s="7"/>
      <c r="X963" s="7"/>
      <c r="Y963" s="7"/>
    </row>
    <row r="964" spans="1:25" x14ac:dyDescent="0.2">
      <c r="A964" s="7"/>
      <c r="B964" s="7"/>
      <c r="C964" s="7"/>
      <c r="D964" s="7"/>
      <c r="E964" s="7"/>
      <c r="F964" s="7"/>
      <c r="G964" s="7"/>
      <c r="H964" s="7"/>
      <c r="I964" s="7"/>
      <c r="J964" s="7"/>
      <c r="K964" s="7"/>
      <c r="L964" s="7"/>
      <c r="M964" s="7"/>
      <c r="N964" s="7"/>
      <c r="O964" s="7"/>
      <c r="P964" s="7"/>
      <c r="Q964" s="7"/>
      <c r="R964" s="7"/>
      <c r="S964" s="7"/>
      <c r="T964" s="7"/>
      <c r="U964" s="7"/>
      <c r="V964" s="7"/>
      <c r="W964" s="7"/>
      <c r="X964" s="7"/>
      <c r="Y964" s="7"/>
    </row>
    <row r="965" spans="1:25" x14ac:dyDescent="0.2">
      <c r="A965" s="7"/>
      <c r="B965" s="7"/>
      <c r="C965" s="7"/>
      <c r="D965" s="7"/>
      <c r="E965" s="7"/>
      <c r="F965" s="7"/>
      <c r="G965" s="7"/>
      <c r="H965" s="7"/>
      <c r="I965" s="7"/>
      <c r="J965" s="7"/>
      <c r="K965" s="7"/>
      <c r="L965" s="7"/>
      <c r="M965" s="7"/>
      <c r="N965" s="7"/>
      <c r="O965" s="7"/>
      <c r="P965" s="7"/>
      <c r="Q965" s="7"/>
      <c r="R965" s="7"/>
      <c r="S965" s="7"/>
      <c r="T965" s="7"/>
      <c r="U965" s="7"/>
      <c r="V965" s="7"/>
      <c r="W965" s="7"/>
      <c r="X965" s="7"/>
      <c r="Y965" s="7"/>
    </row>
    <row r="966" spans="1:25" x14ac:dyDescent="0.2">
      <c r="A966" s="7"/>
      <c r="B966" s="7"/>
      <c r="C966" s="7"/>
      <c r="D966" s="7"/>
      <c r="E966" s="7"/>
      <c r="F966" s="7"/>
      <c r="G966" s="7"/>
      <c r="H966" s="7"/>
      <c r="I966" s="7"/>
      <c r="J966" s="7"/>
      <c r="K966" s="7"/>
      <c r="L966" s="7"/>
      <c r="M966" s="7"/>
      <c r="N966" s="7"/>
      <c r="O966" s="7"/>
      <c r="P966" s="7"/>
      <c r="Q966" s="7"/>
      <c r="R966" s="7"/>
      <c r="S966" s="7"/>
      <c r="T966" s="7"/>
      <c r="U966" s="7"/>
      <c r="V966" s="7"/>
      <c r="W966" s="7"/>
      <c r="X966" s="7"/>
      <c r="Y966" s="7"/>
    </row>
    <row r="967" spans="1:25" x14ac:dyDescent="0.2">
      <c r="A967" s="7"/>
      <c r="B967" s="7"/>
      <c r="C967" s="7"/>
      <c r="D967" s="7"/>
      <c r="E967" s="7"/>
      <c r="F967" s="7"/>
      <c r="G967" s="7"/>
      <c r="H967" s="7"/>
      <c r="I967" s="7"/>
      <c r="J967" s="7"/>
      <c r="K967" s="7"/>
      <c r="L967" s="7"/>
      <c r="M967" s="7"/>
      <c r="N967" s="7"/>
      <c r="O967" s="7"/>
      <c r="P967" s="7"/>
      <c r="Q967" s="7"/>
      <c r="R967" s="7"/>
      <c r="S967" s="7"/>
      <c r="T967" s="7"/>
      <c r="U967" s="7"/>
      <c r="V967" s="7"/>
      <c r="W967" s="7"/>
      <c r="X967" s="7"/>
      <c r="Y967" s="7"/>
    </row>
    <row r="968" spans="1:25" x14ac:dyDescent="0.2">
      <c r="A968" s="7"/>
      <c r="B968" s="7"/>
      <c r="C968" s="7"/>
      <c r="D968" s="7"/>
      <c r="E968" s="7"/>
      <c r="F968" s="7"/>
      <c r="G968" s="7"/>
      <c r="H968" s="7"/>
      <c r="I968" s="7"/>
      <c r="J968" s="7"/>
      <c r="K968" s="7"/>
      <c r="L968" s="7"/>
      <c r="M968" s="7"/>
      <c r="N968" s="7"/>
      <c r="O968" s="7"/>
      <c r="P968" s="7"/>
      <c r="Q968" s="7"/>
      <c r="R968" s="7"/>
      <c r="S968" s="7"/>
      <c r="T968" s="7"/>
      <c r="U968" s="7"/>
      <c r="V968" s="7"/>
      <c r="W968" s="7"/>
      <c r="X968" s="7"/>
      <c r="Y968" s="7"/>
    </row>
    <row r="969" spans="1:25" x14ac:dyDescent="0.2">
      <c r="A969" s="7"/>
      <c r="B969" s="7"/>
      <c r="C969" s="7"/>
      <c r="D969" s="7"/>
      <c r="E969" s="7"/>
      <c r="F969" s="7"/>
      <c r="G969" s="7"/>
      <c r="H969" s="7"/>
      <c r="I969" s="7"/>
      <c r="J969" s="7"/>
      <c r="K969" s="7"/>
      <c r="L969" s="7"/>
      <c r="M969" s="7"/>
      <c r="N969" s="7"/>
      <c r="O969" s="7"/>
      <c r="P969" s="7"/>
      <c r="Q969" s="7"/>
      <c r="R969" s="7"/>
      <c r="S969" s="7"/>
      <c r="T969" s="7"/>
      <c r="U969" s="7"/>
      <c r="V969" s="7"/>
      <c r="W969" s="7"/>
      <c r="X969" s="7"/>
      <c r="Y969" s="7"/>
    </row>
    <row r="970" spans="1:25" x14ac:dyDescent="0.2">
      <c r="A970" s="7"/>
      <c r="B970" s="7"/>
      <c r="C970" s="7"/>
      <c r="D970" s="7"/>
      <c r="E970" s="7"/>
      <c r="F970" s="7"/>
      <c r="G970" s="7"/>
      <c r="H970" s="7"/>
      <c r="I970" s="7"/>
      <c r="J970" s="7"/>
      <c r="K970" s="7"/>
      <c r="L970" s="7"/>
      <c r="M970" s="7"/>
      <c r="N970" s="7"/>
      <c r="O970" s="7"/>
      <c r="P970" s="7"/>
      <c r="Q970" s="7"/>
      <c r="R970" s="7"/>
      <c r="S970" s="7"/>
      <c r="T970" s="7"/>
      <c r="U970" s="7"/>
      <c r="V970" s="7"/>
      <c r="W970" s="7"/>
      <c r="X970" s="7"/>
      <c r="Y970" s="7"/>
    </row>
    <row r="971" spans="1:25" x14ac:dyDescent="0.2">
      <c r="A971" s="7"/>
      <c r="B971" s="7"/>
      <c r="C971" s="7"/>
      <c r="D971" s="7"/>
      <c r="E971" s="7"/>
      <c r="F971" s="7"/>
      <c r="G971" s="7"/>
      <c r="H971" s="7"/>
      <c r="I971" s="7"/>
      <c r="J971" s="7"/>
      <c r="K971" s="7"/>
      <c r="L971" s="7"/>
      <c r="M971" s="7"/>
      <c r="N971" s="7"/>
      <c r="O971" s="7"/>
      <c r="P971" s="7"/>
      <c r="Q971" s="7"/>
      <c r="R971" s="7"/>
      <c r="S971" s="7"/>
      <c r="T971" s="7"/>
      <c r="U971" s="7"/>
      <c r="V971" s="7"/>
      <c r="W971" s="7"/>
      <c r="X971" s="7"/>
      <c r="Y971" s="7"/>
    </row>
    <row r="972" spans="1:25" x14ac:dyDescent="0.2">
      <c r="A972" s="7"/>
      <c r="B972" s="7"/>
      <c r="C972" s="7"/>
      <c r="D972" s="7"/>
      <c r="E972" s="7"/>
      <c r="F972" s="7"/>
      <c r="G972" s="7"/>
      <c r="H972" s="7"/>
      <c r="I972" s="7"/>
      <c r="J972" s="7"/>
      <c r="K972" s="7"/>
      <c r="L972" s="7"/>
      <c r="M972" s="7"/>
      <c r="N972" s="7"/>
      <c r="O972" s="7"/>
      <c r="P972" s="7"/>
      <c r="Q972" s="7"/>
      <c r="R972" s="7"/>
      <c r="S972" s="7"/>
      <c r="T972" s="7"/>
      <c r="U972" s="7"/>
      <c r="V972" s="7"/>
      <c r="W972" s="7"/>
      <c r="X972" s="7"/>
      <c r="Y972" s="7"/>
    </row>
    <row r="973" spans="1:25" x14ac:dyDescent="0.2">
      <c r="A973" s="7"/>
      <c r="B973" s="7"/>
      <c r="C973" s="7"/>
      <c r="D973" s="7"/>
      <c r="E973" s="7"/>
      <c r="F973" s="7"/>
      <c r="G973" s="7"/>
      <c r="H973" s="7"/>
      <c r="I973" s="7"/>
      <c r="J973" s="7"/>
      <c r="K973" s="7"/>
      <c r="L973" s="7"/>
      <c r="M973" s="7"/>
      <c r="N973" s="7"/>
      <c r="O973" s="7"/>
      <c r="P973" s="7"/>
      <c r="Q973" s="7"/>
      <c r="R973" s="7"/>
      <c r="S973" s="7"/>
      <c r="T973" s="7"/>
      <c r="U973" s="7"/>
      <c r="V973" s="7"/>
      <c r="W973" s="7"/>
      <c r="X973" s="7"/>
      <c r="Y973" s="7"/>
    </row>
    <row r="974" spans="1:25" x14ac:dyDescent="0.2">
      <c r="A974" s="7"/>
      <c r="B974" s="7"/>
      <c r="C974" s="7"/>
      <c r="D974" s="7"/>
      <c r="E974" s="7"/>
      <c r="F974" s="7"/>
      <c r="G974" s="7"/>
      <c r="H974" s="7"/>
      <c r="I974" s="7"/>
      <c r="J974" s="7"/>
      <c r="K974" s="7"/>
      <c r="L974" s="7"/>
      <c r="M974" s="7"/>
      <c r="N974" s="7"/>
      <c r="O974" s="7"/>
      <c r="P974" s="7"/>
      <c r="Q974" s="7"/>
      <c r="R974" s="7"/>
      <c r="S974" s="7"/>
      <c r="T974" s="7"/>
      <c r="U974" s="7"/>
      <c r="V974" s="7"/>
      <c r="W974" s="7"/>
      <c r="X974" s="7"/>
      <c r="Y974" s="7"/>
    </row>
    <row r="975" spans="1:25" x14ac:dyDescent="0.2">
      <c r="A975" s="7"/>
      <c r="B975" s="7"/>
      <c r="C975" s="7"/>
      <c r="D975" s="7"/>
      <c r="E975" s="7"/>
      <c r="F975" s="7"/>
      <c r="G975" s="7"/>
      <c r="H975" s="7"/>
      <c r="I975" s="7"/>
      <c r="J975" s="7"/>
      <c r="K975" s="7"/>
      <c r="L975" s="7"/>
      <c r="M975" s="7"/>
      <c r="N975" s="7"/>
      <c r="O975" s="7"/>
      <c r="P975" s="7"/>
      <c r="Q975" s="7"/>
      <c r="R975" s="7"/>
      <c r="S975" s="7"/>
      <c r="T975" s="7"/>
      <c r="U975" s="7"/>
      <c r="V975" s="7"/>
      <c r="W975" s="7"/>
      <c r="X975" s="7"/>
      <c r="Y975" s="7"/>
    </row>
    <row r="976" spans="1:25" x14ac:dyDescent="0.2">
      <c r="A976" s="7"/>
      <c r="B976" s="7"/>
      <c r="C976" s="7"/>
      <c r="D976" s="7"/>
      <c r="E976" s="7"/>
      <c r="F976" s="7"/>
      <c r="G976" s="7"/>
      <c r="H976" s="7"/>
      <c r="I976" s="7"/>
      <c r="J976" s="7"/>
      <c r="K976" s="7"/>
      <c r="L976" s="7"/>
      <c r="M976" s="7"/>
      <c r="N976" s="7"/>
      <c r="O976" s="7"/>
      <c r="P976" s="7"/>
      <c r="Q976" s="7"/>
      <c r="R976" s="7"/>
      <c r="S976" s="7"/>
      <c r="T976" s="7"/>
      <c r="U976" s="7"/>
      <c r="V976" s="7"/>
      <c r="W976" s="7"/>
      <c r="X976" s="7"/>
      <c r="Y976" s="7"/>
    </row>
    <row r="977" spans="1:25" x14ac:dyDescent="0.2">
      <c r="A977" s="7"/>
      <c r="B977" s="7"/>
      <c r="C977" s="7"/>
      <c r="D977" s="7"/>
      <c r="E977" s="7"/>
      <c r="F977" s="7"/>
      <c r="G977" s="7"/>
      <c r="H977" s="7"/>
      <c r="I977" s="7"/>
      <c r="J977" s="7"/>
      <c r="K977" s="7"/>
      <c r="L977" s="7"/>
      <c r="M977" s="7"/>
      <c r="N977" s="7"/>
      <c r="O977" s="7"/>
      <c r="P977" s="7"/>
      <c r="Q977" s="7"/>
      <c r="R977" s="7"/>
      <c r="S977" s="7"/>
      <c r="T977" s="7"/>
      <c r="U977" s="7"/>
      <c r="V977" s="7"/>
      <c r="W977" s="7"/>
      <c r="X977" s="7"/>
      <c r="Y977" s="7"/>
    </row>
    <row r="978" spans="1:25" x14ac:dyDescent="0.2">
      <c r="A978" s="7"/>
      <c r="B978" s="7"/>
      <c r="C978" s="7"/>
      <c r="D978" s="7"/>
      <c r="E978" s="7"/>
      <c r="F978" s="7"/>
      <c r="G978" s="7"/>
      <c r="H978" s="7"/>
      <c r="I978" s="7"/>
      <c r="J978" s="7"/>
      <c r="K978" s="7"/>
      <c r="L978" s="7"/>
      <c r="M978" s="7"/>
      <c r="N978" s="7"/>
      <c r="O978" s="7"/>
      <c r="P978" s="7"/>
      <c r="Q978" s="7"/>
      <c r="R978" s="7"/>
      <c r="S978" s="7"/>
      <c r="T978" s="7"/>
      <c r="U978" s="7"/>
      <c r="V978" s="7"/>
      <c r="W978" s="7"/>
      <c r="X978" s="7"/>
      <c r="Y978" s="7"/>
    </row>
    <row r="979" spans="1:25" x14ac:dyDescent="0.2">
      <c r="A979" s="7"/>
      <c r="B979" s="7"/>
      <c r="C979" s="7"/>
      <c r="D979" s="7"/>
      <c r="E979" s="7"/>
      <c r="F979" s="7"/>
      <c r="G979" s="7"/>
      <c r="H979" s="7"/>
      <c r="I979" s="7"/>
      <c r="J979" s="7"/>
      <c r="K979" s="7"/>
      <c r="L979" s="7"/>
      <c r="M979" s="7"/>
      <c r="N979" s="7"/>
      <c r="O979" s="7"/>
      <c r="P979" s="7"/>
      <c r="Q979" s="7"/>
      <c r="R979" s="7"/>
      <c r="S979" s="7"/>
      <c r="T979" s="7"/>
      <c r="U979" s="7"/>
      <c r="V979" s="7"/>
      <c r="W979" s="7"/>
      <c r="X979" s="7"/>
      <c r="Y979" s="7"/>
    </row>
    <row r="980" spans="1:25" x14ac:dyDescent="0.2">
      <c r="A980" s="7"/>
      <c r="B980" s="7"/>
      <c r="C980" s="7"/>
      <c r="D980" s="7"/>
      <c r="E980" s="7"/>
      <c r="F980" s="7"/>
      <c r="G980" s="7"/>
      <c r="H980" s="7"/>
      <c r="I980" s="7"/>
      <c r="J980" s="7"/>
      <c r="K980" s="7"/>
      <c r="L980" s="7"/>
      <c r="M980" s="7"/>
      <c r="N980" s="7"/>
      <c r="O980" s="7"/>
      <c r="P980" s="7"/>
      <c r="Q980" s="7"/>
      <c r="R980" s="7"/>
      <c r="S980" s="7"/>
      <c r="T980" s="7"/>
      <c r="U980" s="7"/>
      <c r="V980" s="7"/>
      <c r="W980" s="7"/>
      <c r="X980" s="7"/>
      <c r="Y980" s="7"/>
    </row>
    <row r="981" spans="1:25" x14ac:dyDescent="0.2">
      <c r="A981" s="7"/>
      <c r="B981" s="7"/>
      <c r="C981" s="7"/>
      <c r="D981" s="7"/>
      <c r="E981" s="7"/>
      <c r="F981" s="7"/>
      <c r="G981" s="7"/>
      <c r="H981" s="7"/>
      <c r="I981" s="7"/>
      <c r="J981" s="7"/>
      <c r="K981" s="7"/>
      <c r="L981" s="7"/>
      <c r="M981" s="7"/>
      <c r="N981" s="7"/>
      <c r="O981" s="7"/>
      <c r="P981" s="7"/>
      <c r="Q981" s="7"/>
      <c r="R981" s="7"/>
      <c r="S981" s="7"/>
      <c r="T981" s="7"/>
      <c r="U981" s="7"/>
      <c r="V981" s="7"/>
      <c r="W981" s="7"/>
      <c r="X981" s="7"/>
      <c r="Y981" s="7"/>
    </row>
    <row r="982" spans="1:25" x14ac:dyDescent="0.2">
      <c r="A982" s="7"/>
      <c r="B982" s="7"/>
      <c r="C982" s="7"/>
      <c r="D982" s="7"/>
      <c r="E982" s="7"/>
      <c r="F982" s="7"/>
      <c r="G982" s="7"/>
      <c r="H982" s="7"/>
      <c r="I982" s="7"/>
      <c r="J982" s="7"/>
      <c r="K982" s="7"/>
      <c r="L982" s="7"/>
      <c r="M982" s="7"/>
      <c r="N982" s="7"/>
      <c r="O982" s="7"/>
      <c r="P982" s="7"/>
      <c r="Q982" s="7"/>
      <c r="R982" s="7"/>
      <c r="S982" s="7"/>
      <c r="T982" s="7"/>
      <c r="U982" s="7"/>
      <c r="V982" s="7"/>
      <c r="W982" s="7"/>
      <c r="X982" s="7"/>
      <c r="Y982" s="7"/>
    </row>
    <row r="983" spans="1:25" x14ac:dyDescent="0.2">
      <c r="A983" s="7"/>
      <c r="B983" s="7"/>
      <c r="C983" s="7"/>
      <c r="D983" s="7"/>
      <c r="E983" s="7"/>
      <c r="F983" s="7"/>
      <c r="G983" s="7"/>
      <c r="H983" s="7"/>
      <c r="I983" s="7"/>
      <c r="J983" s="7"/>
      <c r="K983" s="7"/>
      <c r="L983" s="7"/>
      <c r="M983" s="7"/>
      <c r="N983" s="7"/>
      <c r="O983" s="7"/>
      <c r="P983" s="7"/>
      <c r="Q983" s="7"/>
      <c r="R983" s="7"/>
      <c r="S983" s="7"/>
      <c r="T983" s="7"/>
      <c r="U983" s="7"/>
      <c r="V983" s="7"/>
      <c r="W983" s="7"/>
      <c r="X983" s="7"/>
      <c r="Y983" s="7"/>
    </row>
    <row r="984" spans="1:25" x14ac:dyDescent="0.2">
      <c r="A984" s="7"/>
      <c r="B984" s="7"/>
      <c r="C984" s="7"/>
      <c r="D984" s="7"/>
      <c r="E984" s="7"/>
      <c r="F984" s="7"/>
      <c r="G984" s="7"/>
      <c r="H984" s="7"/>
      <c r="I984" s="7"/>
      <c r="J984" s="7"/>
      <c r="K984" s="7"/>
      <c r="L984" s="7"/>
      <c r="M984" s="7"/>
      <c r="N984" s="7"/>
      <c r="O984" s="7"/>
      <c r="P984" s="7"/>
      <c r="Q984" s="7"/>
      <c r="R984" s="7"/>
      <c r="S984" s="7"/>
      <c r="T984" s="7"/>
      <c r="U984" s="7"/>
      <c r="V984" s="7"/>
      <c r="W984" s="7"/>
      <c r="X984" s="7"/>
      <c r="Y984" s="7"/>
    </row>
    <row r="985" spans="1:25" x14ac:dyDescent="0.2">
      <c r="A985" s="7"/>
      <c r="B985" s="7"/>
      <c r="C985" s="7"/>
      <c r="D985" s="7"/>
      <c r="E985" s="7"/>
      <c r="F985" s="7"/>
      <c r="G985" s="7"/>
      <c r="H985" s="7"/>
      <c r="I985" s="7"/>
      <c r="J985" s="7"/>
      <c r="K985" s="7"/>
      <c r="L985" s="7"/>
      <c r="M985" s="7"/>
      <c r="N985" s="7"/>
      <c r="O985" s="7"/>
      <c r="P985" s="7"/>
      <c r="Q985" s="7"/>
      <c r="R985" s="7"/>
      <c r="S985" s="7"/>
      <c r="T985" s="7"/>
      <c r="U985" s="7"/>
      <c r="V985" s="7"/>
      <c r="W985" s="7"/>
      <c r="X985" s="7"/>
      <c r="Y985" s="7"/>
    </row>
    <row r="986" spans="1:25" x14ac:dyDescent="0.2">
      <c r="A986" s="7"/>
      <c r="B986" s="7"/>
      <c r="C986" s="7"/>
      <c r="D986" s="7"/>
      <c r="E986" s="7"/>
      <c r="F986" s="7"/>
      <c r="G986" s="7"/>
      <c r="H986" s="7"/>
      <c r="I986" s="7"/>
      <c r="J986" s="7"/>
      <c r="K986" s="7"/>
      <c r="L986" s="7"/>
      <c r="M986" s="7"/>
      <c r="N986" s="7"/>
      <c r="O986" s="7"/>
      <c r="P986" s="7"/>
      <c r="Q986" s="7"/>
      <c r="R986" s="7"/>
      <c r="S986" s="7"/>
      <c r="T986" s="7"/>
      <c r="U986" s="7"/>
      <c r="V986" s="7"/>
      <c r="W986" s="7"/>
      <c r="X986" s="7"/>
      <c r="Y986" s="7"/>
    </row>
    <row r="987" spans="1:25" x14ac:dyDescent="0.2">
      <c r="A987" s="7"/>
      <c r="B987" s="7"/>
      <c r="C987" s="7"/>
      <c r="D987" s="7"/>
      <c r="E987" s="7"/>
      <c r="F987" s="7"/>
      <c r="G987" s="7"/>
      <c r="H987" s="7"/>
      <c r="I987" s="7"/>
      <c r="J987" s="7"/>
      <c r="K987" s="7"/>
      <c r="L987" s="7"/>
      <c r="M987" s="7"/>
      <c r="N987" s="7"/>
      <c r="O987" s="7"/>
      <c r="P987" s="7"/>
      <c r="Q987" s="7"/>
      <c r="R987" s="7"/>
      <c r="S987" s="7"/>
      <c r="T987" s="7"/>
      <c r="U987" s="7"/>
      <c r="V987" s="7"/>
      <c r="W987" s="7"/>
      <c r="X987" s="7"/>
      <c r="Y987" s="7"/>
    </row>
    <row r="988" spans="1:25" x14ac:dyDescent="0.2">
      <c r="A988" s="7"/>
      <c r="B988" s="7"/>
      <c r="C988" s="7"/>
      <c r="D988" s="7"/>
      <c r="E988" s="7"/>
      <c r="F988" s="7"/>
      <c r="G988" s="7"/>
      <c r="H988" s="7"/>
      <c r="I988" s="7"/>
      <c r="J988" s="7"/>
      <c r="K988" s="7"/>
      <c r="L988" s="7"/>
      <c r="M988" s="7"/>
      <c r="N988" s="7"/>
      <c r="O988" s="7"/>
      <c r="P988" s="7"/>
      <c r="Q988" s="7"/>
      <c r="R988" s="7"/>
      <c r="S988" s="7"/>
      <c r="T988" s="7"/>
      <c r="U988" s="7"/>
      <c r="V988" s="7"/>
      <c r="W988" s="7"/>
      <c r="X988" s="7"/>
      <c r="Y988" s="7"/>
    </row>
    <row r="989" spans="1:25" x14ac:dyDescent="0.2">
      <c r="A989" s="7"/>
      <c r="B989" s="7"/>
      <c r="C989" s="7"/>
      <c r="D989" s="7"/>
      <c r="E989" s="7"/>
      <c r="F989" s="7"/>
      <c r="G989" s="7"/>
      <c r="H989" s="7"/>
      <c r="I989" s="7"/>
      <c r="J989" s="7"/>
      <c r="K989" s="7"/>
      <c r="L989" s="7"/>
      <c r="M989" s="7"/>
      <c r="N989" s="7"/>
      <c r="O989" s="7"/>
      <c r="P989" s="7"/>
      <c r="Q989" s="7"/>
      <c r="R989" s="7"/>
      <c r="S989" s="7"/>
      <c r="T989" s="7"/>
      <c r="U989" s="7"/>
      <c r="V989" s="7"/>
      <c r="W989" s="7"/>
      <c r="X989" s="7"/>
      <c r="Y989" s="7"/>
    </row>
    <row r="990" spans="1:25" x14ac:dyDescent="0.2">
      <c r="A990" s="7"/>
      <c r="B990" s="7"/>
      <c r="C990" s="7"/>
      <c r="D990" s="7"/>
      <c r="E990" s="7"/>
      <c r="F990" s="7"/>
      <c r="G990" s="7"/>
      <c r="H990" s="7"/>
      <c r="I990" s="7"/>
      <c r="J990" s="7"/>
      <c r="K990" s="7"/>
      <c r="L990" s="7"/>
      <c r="M990" s="7"/>
      <c r="N990" s="7"/>
      <c r="O990" s="7"/>
      <c r="P990" s="7"/>
      <c r="Q990" s="7"/>
      <c r="R990" s="7"/>
      <c r="S990" s="7"/>
      <c r="T990" s="7"/>
      <c r="U990" s="7"/>
      <c r="V990" s="7"/>
      <c r="W990" s="7"/>
      <c r="X990" s="7"/>
      <c r="Y990" s="7"/>
    </row>
    <row r="991" spans="1:25" x14ac:dyDescent="0.2">
      <c r="A991" s="7"/>
      <c r="B991" s="7"/>
      <c r="C991" s="7"/>
      <c r="D991" s="7"/>
      <c r="E991" s="7"/>
      <c r="F991" s="7"/>
      <c r="G991" s="7"/>
      <c r="H991" s="7"/>
      <c r="I991" s="7"/>
      <c r="J991" s="7"/>
      <c r="K991" s="7"/>
      <c r="L991" s="7"/>
      <c r="M991" s="7"/>
      <c r="N991" s="7"/>
      <c r="O991" s="7"/>
      <c r="P991" s="7"/>
      <c r="Q991" s="7"/>
      <c r="R991" s="7"/>
      <c r="S991" s="7"/>
      <c r="T991" s="7"/>
      <c r="U991" s="7"/>
      <c r="V991" s="7"/>
      <c r="W991" s="7"/>
      <c r="X991" s="7"/>
      <c r="Y991" s="7"/>
    </row>
    <row r="992" spans="1:25" x14ac:dyDescent="0.2">
      <c r="A992" s="7"/>
      <c r="B992" s="7"/>
      <c r="C992" s="7"/>
      <c r="D992" s="7"/>
      <c r="E992" s="7"/>
      <c r="F992" s="7"/>
      <c r="G992" s="7"/>
      <c r="H992" s="7"/>
      <c r="I992" s="7"/>
      <c r="J992" s="7"/>
      <c r="K992" s="7"/>
      <c r="L992" s="7"/>
      <c r="M992" s="7"/>
      <c r="N992" s="7"/>
      <c r="O992" s="7"/>
      <c r="P992" s="7"/>
      <c r="Q992" s="7"/>
      <c r="R992" s="7"/>
      <c r="S992" s="7"/>
      <c r="T992" s="7"/>
      <c r="U992" s="7"/>
      <c r="V992" s="7"/>
      <c r="W992" s="7"/>
      <c r="X992" s="7"/>
      <c r="Y992" s="7"/>
    </row>
    <row r="993" spans="1:25" x14ac:dyDescent="0.2">
      <c r="A993" s="7"/>
      <c r="B993" s="7"/>
      <c r="C993" s="7"/>
      <c r="D993" s="7"/>
      <c r="E993" s="7"/>
      <c r="F993" s="7"/>
      <c r="G993" s="7"/>
      <c r="H993" s="7"/>
      <c r="I993" s="7"/>
      <c r="J993" s="7"/>
      <c r="K993" s="7"/>
      <c r="L993" s="7"/>
      <c r="M993" s="7"/>
      <c r="N993" s="7"/>
      <c r="O993" s="7"/>
      <c r="P993" s="7"/>
      <c r="Q993" s="7"/>
      <c r="R993" s="7"/>
      <c r="S993" s="7"/>
      <c r="T993" s="7"/>
      <c r="U993" s="7"/>
      <c r="V993" s="7"/>
      <c r="W993" s="7"/>
      <c r="X993" s="7"/>
      <c r="Y993" s="7"/>
    </row>
    <row r="994" spans="1:25" x14ac:dyDescent="0.2">
      <c r="A994" s="7"/>
      <c r="B994" s="7"/>
      <c r="C994" s="7"/>
      <c r="D994" s="7"/>
      <c r="E994" s="7"/>
      <c r="F994" s="7"/>
      <c r="G994" s="7"/>
      <c r="H994" s="7"/>
      <c r="I994" s="7"/>
      <c r="J994" s="7"/>
      <c r="K994" s="7"/>
      <c r="L994" s="7"/>
      <c r="M994" s="7"/>
      <c r="N994" s="7"/>
      <c r="O994" s="7"/>
      <c r="P994" s="7"/>
      <c r="Q994" s="7"/>
      <c r="R994" s="7"/>
      <c r="S994" s="7"/>
      <c r="T994" s="7"/>
      <c r="U994" s="7"/>
      <c r="V994" s="7"/>
      <c r="W994" s="7"/>
      <c r="X994" s="7"/>
      <c r="Y994" s="7"/>
    </row>
    <row r="995" spans="1:25" x14ac:dyDescent="0.2">
      <c r="A995" s="7"/>
      <c r="B995" s="7"/>
      <c r="C995" s="7"/>
      <c r="D995" s="7"/>
      <c r="E995" s="7"/>
      <c r="F995" s="7"/>
      <c r="G995" s="7"/>
      <c r="H995" s="7"/>
      <c r="I995" s="7"/>
      <c r="J995" s="7"/>
      <c r="K995" s="7"/>
      <c r="L995" s="7"/>
      <c r="M995" s="7"/>
      <c r="N995" s="7"/>
      <c r="O995" s="7"/>
      <c r="P995" s="7"/>
      <c r="Q995" s="7"/>
      <c r="R995" s="7"/>
      <c r="S995" s="7"/>
      <c r="T995" s="7"/>
      <c r="U995" s="7"/>
      <c r="V995" s="7"/>
      <c r="W995" s="7"/>
      <c r="X995" s="7"/>
      <c r="Y995" s="7"/>
    </row>
    <row r="996" spans="1:25" x14ac:dyDescent="0.2">
      <c r="A996" s="7"/>
      <c r="B996" s="7"/>
      <c r="C996" s="7"/>
      <c r="D996" s="7"/>
      <c r="E996" s="7"/>
      <c r="F996" s="7"/>
      <c r="G996" s="7"/>
      <c r="H996" s="7"/>
      <c r="I996" s="7"/>
      <c r="J996" s="7"/>
      <c r="K996" s="7"/>
      <c r="L996" s="7"/>
      <c r="M996" s="7"/>
      <c r="N996" s="7"/>
      <c r="O996" s="7"/>
      <c r="P996" s="7"/>
      <c r="Q996" s="7"/>
      <c r="R996" s="7"/>
      <c r="S996" s="7"/>
      <c r="T996" s="7"/>
      <c r="U996" s="7"/>
      <c r="V996" s="7"/>
      <c r="W996" s="7"/>
      <c r="X996" s="7"/>
      <c r="Y996" s="7"/>
    </row>
    <row r="997" spans="1:25" x14ac:dyDescent="0.2">
      <c r="A997" s="7"/>
      <c r="B997" s="7"/>
      <c r="C997" s="7"/>
      <c r="D997" s="7"/>
      <c r="E997" s="7"/>
      <c r="F997" s="7"/>
      <c r="G997" s="7"/>
      <c r="H997" s="7"/>
      <c r="I997" s="7"/>
      <c r="J997" s="7"/>
      <c r="K997" s="7"/>
      <c r="L997" s="7"/>
      <c r="M997" s="7"/>
      <c r="N997" s="7"/>
      <c r="O997" s="7"/>
      <c r="P997" s="7"/>
      <c r="Q997" s="7"/>
      <c r="R997" s="7"/>
      <c r="S997" s="7"/>
      <c r="T997" s="7"/>
      <c r="U997" s="7"/>
      <c r="V997" s="7"/>
      <c r="W997" s="7"/>
      <c r="X997" s="7"/>
      <c r="Y997" s="7"/>
    </row>
    <row r="998" spans="1:25" x14ac:dyDescent="0.2">
      <c r="A998" s="7"/>
      <c r="B998" s="7"/>
      <c r="C998" s="7"/>
      <c r="D998" s="7"/>
      <c r="E998" s="7"/>
      <c r="F998" s="7"/>
      <c r="G998" s="7"/>
      <c r="H998" s="7"/>
      <c r="I998" s="7"/>
      <c r="J998" s="7"/>
      <c r="K998" s="7"/>
      <c r="L998" s="7"/>
      <c r="M998" s="7"/>
      <c r="N998" s="7"/>
      <c r="O998" s="7"/>
      <c r="P998" s="7"/>
      <c r="Q998" s="7"/>
      <c r="R998" s="7"/>
      <c r="S998" s="7"/>
      <c r="T998" s="7"/>
      <c r="U998" s="7"/>
      <c r="V998" s="7"/>
      <c r="W998" s="7"/>
      <c r="X998" s="7"/>
      <c r="Y998" s="7"/>
    </row>
    <row r="999" spans="1:25" x14ac:dyDescent="0.2">
      <c r="A999" s="7"/>
      <c r="B999" s="7"/>
      <c r="C999" s="7"/>
      <c r="D999" s="7"/>
      <c r="E999" s="7"/>
      <c r="F999" s="7"/>
      <c r="G999" s="7"/>
      <c r="H999" s="7"/>
      <c r="I999" s="7"/>
      <c r="J999" s="7"/>
      <c r="K999" s="7"/>
      <c r="L999" s="7"/>
      <c r="M999" s="7"/>
      <c r="N999" s="7"/>
      <c r="O999" s="7"/>
      <c r="P999" s="7"/>
      <c r="Q999" s="7"/>
      <c r="R999" s="7"/>
      <c r="S999" s="7"/>
      <c r="T999" s="7"/>
      <c r="U999" s="7"/>
      <c r="V999" s="7"/>
      <c r="W999" s="7"/>
      <c r="X999" s="7"/>
      <c r="Y999" s="7"/>
    </row>
    <row r="1000" spans="1:25" x14ac:dyDescent="0.2">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row>
    <row r="1001" spans="1:25" x14ac:dyDescent="0.2">
      <c r="A1001" s="7"/>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row>
    <row r="1002" spans="1:25" x14ac:dyDescent="0.2">
      <c r="A1002" s="7"/>
      <c r="B1002" s="7"/>
      <c r="C1002" s="7"/>
      <c r="D1002" s="7"/>
      <c r="E1002" s="7"/>
      <c r="F1002" s="7"/>
      <c r="G1002" s="7"/>
      <c r="H1002" s="7"/>
      <c r="I1002" s="7"/>
      <c r="J1002" s="7"/>
      <c r="K1002" s="7"/>
      <c r="L1002" s="7"/>
      <c r="M1002" s="7"/>
      <c r="N1002" s="7"/>
      <c r="O1002" s="7"/>
      <c r="P1002" s="7"/>
      <c r="Q1002" s="7"/>
      <c r="R1002" s="7"/>
      <c r="S1002" s="7"/>
      <c r="T1002" s="7"/>
      <c r="U1002" s="7"/>
      <c r="V1002" s="7"/>
      <c r="W1002" s="7"/>
      <c r="X1002" s="7"/>
      <c r="Y1002" s="7"/>
    </row>
    <row r="1003" spans="1:25" x14ac:dyDescent="0.2">
      <c r="A1003" s="7"/>
      <c r="B1003" s="7"/>
      <c r="C1003" s="7"/>
      <c r="D1003" s="7"/>
      <c r="E1003" s="7"/>
      <c r="F1003" s="7"/>
      <c r="G1003" s="7"/>
      <c r="H1003" s="7"/>
      <c r="I1003" s="7"/>
      <c r="J1003" s="7"/>
      <c r="K1003" s="7"/>
      <c r="L1003" s="7"/>
      <c r="M1003" s="7"/>
      <c r="N1003" s="7"/>
      <c r="O1003" s="7"/>
      <c r="P1003" s="7"/>
      <c r="Q1003" s="7"/>
      <c r="R1003" s="7"/>
      <c r="S1003" s="7"/>
      <c r="T1003" s="7"/>
      <c r="U1003" s="7"/>
      <c r="V1003" s="7"/>
      <c r="W1003" s="7"/>
      <c r="X1003" s="7"/>
      <c r="Y1003" s="7"/>
    </row>
    <row r="1004" spans="1:25" x14ac:dyDescent="0.2">
      <c r="A1004" s="7"/>
      <c r="B1004" s="7"/>
      <c r="C1004" s="7"/>
      <c r="D1004" s="7"/>
      <c r="E1004" s="7"/>
      <c r="F1004" s="7"/>
      <c r="G1004" s="7"/>
      <c r="H1004" s="7"/>
      <c r="I1004" s="7"/>
      <c r="J1004" s="7"/>
      <c r="K1004" s="7"/>
      <c r="L1004" s="7"/>
      <c r="M1004" s="7"/>
      <c r="N1004" s="7"/>
      <c r="O1004" s="7"/>
      <c r="P1004" s="7"/>
      <c r="Q1004" s="7"/>
      <c r="R1004" s="7"/>
      <c r="S1004" s="7"/>
      <c r="T1004" s="7"/>
      <c r="U1004" s="7"/>
      <c r="V1004" s="7"/>
      <c r="W1004" s="7"/>
      <c r="X1004" s="7"/>
      <c r="Y1004" s="7"/>
    </row>
    <row r="1005" spans="1:25" x14ac:dyDescent="0.2">
      <c r="A1005" s="7"/>
      <c r="B1005" s="7"/>
      <c r="C1005" s="7"/>
      <c r="D1005" s="7"/>
      <c r="E1005" s="7"/>
      <c r="F1005" s="7"/>
      <c r="G1005" s="7"/>
      <c r="H1005" s="7"/>
      <c r="I1005" s="7"/>
      <c r="J1005" s="7"/>
      <c r="K1005" s="7"/>
      <c r="L1005" s="7"/>
      <c r="M1005" s="7"/>
      <c r="N1005" s="7"/>
      <c r="O1005" s="7"/>
      <c r="P1005" s="7"/>
      <c r="Q1005" s="7"/>
      <c r="R1005" s="7"/>
      <c r="S1005" s="7"/>
      <c r="T1005" s="7"/>
      <c r="U1005" s="7"/>
      <c r="V1005" s="7"/>
      <c r="W1005" s="7"/>
      <c r="X1005" s="7"/>
      <c r="Y1005" s="7"/>
    </row>
    <row r="1006" spans="1:25" x14ac:dyDescent="0.2">
      <c r="A1006" s="7"/>
      <c r="B1006" s="7"/>
      <c r="C1006" s="7"/>
      <c r="D1006" s="7"/>
      <c r="E1006" s="7"/>
      <c r="F1006" s="7"/>
      <c r="G1006" s="7"/>
      <c r="H1006" s="7"/>
      <c r="I1006" s="7"/>
      <c r="J1006" s="7"/>
      <c r="K1006" s="7"/>
      <c r="L1006" s="7"/>
      <c r="M1006" s="7"/>
      <c r="N1006" s="7"/>
      <c r="O1006" s="7"/>
      <c r="P1006" s="7"/>
      <c r="Q1006" s="7"/>
      <c r="R1006" s="7"/>
      <c r="S1006" s="7"/>
      <c r="T1006" s="7"/>
      <c r="U1006" s="7"/>
      <c r="V1006" s="7"/>
      <c r="W1006" s="7"/>
      <c r="X1006" s="7"/>
      <c r="Y1006" s="7"/>
    </row>
    <row r="1007" spans="1:25" x14ac:dyDescent="0.2">
      <c r="A1007" s="7"/>
      <c r="B1007" s="7"/>
      <c r="C1007" s="7"/>
      <c r="D1007" s="7"/>
      <c r="E1007" s="7"/>
      <c r="F1007" s="7"/>
      <c r="G1007" s="7"/>
      <c r="H1007" s="7"/>
      <c r="I1007" s="7"/>
      <c r="J1007" s="7"/>
      <c r="K1007" s="7"/>
      <c r="L1007" s="7"/>
      <c r="M1007" s="7"/>
      <c r="N1007" s="7"/>
      <c r="O1007" s="7"/>
      <c r="P1007" s="7"/>
      <c r="Q1007" s="7"/>
      <c r="R1007" s="7"/>
      <c r="S1007" s="7"/>
      <c r="T1007" s="7"/>
      <c r="U1007" s="7"/>
      <c r="V1007" s="7"/>
      <c r="W1007" s="7"/>
      <c r="X1007" s="7"/>
      <c r="Y1007" s="7"/>
    </row>
    <row r="1008" spans="1:25" x14ac:dyDescent="0.2">
      <c r="A1008" s="7"/>
      <c r="B1008" s="7"/>
      <c r="C1008" s="7"/>
      <c r="D1008" s="7"/>
      <c r="E1008" s="7"/>
      <c r="F1008" s="7"/>
      <c r="G1008" s="7"/>
      <c r="H1008" s="7"/>
      <c r="I1008" s="7"/>
      <c r="J1008" s="7"/>
      <c r="K1008" s="7"/>
      <c r="L1008" s="7"/>
      <c r="M1008" s="7"/>
      <c r="N1008" s="7"/>
      <c r="O1008" s="7"/>
      <c r="P1008" s="7"/>
      <c r="Q1008" s="7"/>
      <c r="R1008" s="7"/>
      <c r="S1008" s="7"/>
      <c r="T1008" s="7"/>
      <c r="U1008" s="7"/>
      <c r="V1008" s="7"/>
      <c r="W1008" s="7"/>
      <c r="X1008" s="7"/>
      <c r="Y1008" s="7"/>
    </row>
    <row r="1009" spans="1:25" x14ac:dyDescent="0.2">
      <c r="A1009" s="7"/>
      <c r="B1009" s="7"/>
      <c r="C1009" s="7"/>
      <c r="D1009" s="7"/>
      <c r="E1009" s="7"/>
      <c r="F1009" s="7"/>
      <c r="G1009" s="7"/>
      <c r="H1009" s="7"/>
      <c r="I1009" s="7"/>
      <c r="J1009" s="7"/>
      <c r="K1009" s="7"/>
      <c r="L1009" s="7"/>
      <c r="M1009" s="7"/>
      <c r="N1009" s="7"/>
      <c r="O1009" s="7"/>
      <c r="P1009" s="7"/>
      <c r="Q1009" s="7"/>
      <c r="R1009" s="7"/>
      <c r="S1009" s="7"/>
      <c r="T1009" s="7"/>
      <c r="U1009" s="7"/>
      <c r="V1009" s="7"/>
      <c r="W1009" s="7"/>
      <c r="X1009" s="7"/>
      <c r="Y1009" s="7"/>
    </row>
    <row r="1010" spans="1:25" x14ac:dyDescent="0.2">
      <c r="A1010" s="7"/>
      <c r="B1010" s="7"/>
      <c r="C1010" s="7"/>
      <c r="D1010" s="7"/>
      <c r="E1010" s="7"/>
      <c r="F1010" s="7"/>
      <c r="G1010" s="7"/>
      <c r="H1010" s="7"/>
      <c r="I1010" s="7"/>
      <c r="J1010" s="7"/>
      <c r="K1010" s="7"/>
      <c r="L1010" s="7"/>
      <c r="M1010" s="7"/>
      <c r="N1010" s="7"/>
      <c r="O1010" s="7"/>
      <c r="P1010" s="7"/>
      <c r="Q1010" s="7"/>
      <c r="R1010" s="7"/>
      <c r="S1010" s="7"/>
      <c r="T1010" s="7"/>
      <c r="U1010" s="7"/>
      <c r="V1010" s="7"/>
      <c r="W1010" s="7"/>
      <c r="X1010" s="7"/>
      <c r="Y1010" s="7"/>
    </row>
    <row r="1011" spans="1:25" x14ac:dyDescent="0.2">
      <c r="A1011" s="7"/>
      <c r="B1011" s="7"/>
      <c r="C1011" s="7"/>
      <c r="D1011" s="7"/>
      <c r="E1011" s="7"/>
      <c r="F1011" s="7"/>
      <c r="G1011" s="7"/>
      <c r="H1011" s="7"/>
      <c r="I1011" s="7"/>
      <c r="J1011" s="7"/>
      <c r="K1011" s="7"/>
      <c r="L1011" s="7"/>
      <c r="M1011" s="7"/>
      <c r="N1011" s="7"/>
      <c r="O1011" s="7"/>
      <c r="P1011" s="7"/>
      <c r="Q1011" s="7"/>
      <c r="R1011" s="7"/>
      <c r="S1011" s="7"/>
      <c r="T1011" s="7"/>
      <c r="U1011" s="7"/>
      <c r="V1011" s="7"/>
      <c r="W1011" s="7"/>
      <c r="X1011" s="7"/>
      <c r="Y1011" s="7"/>
    </row>
    <row r="1012" spans="1:25" x14ac:dyDescent="0.2">
      <c r="A1012" s="7"/>
      <c r="B1012" s="7"/>
      <c r="C1012" s="7"/>
      <c r="D1012" s="7"/>
      <c r="E1012" s="7"/>
      <c r="F1012" s="7"/>
      <c r="G1012" s="7"/>
      <c r="H1012" s="7"/>
      <c r="I1012" s="7"/>
      <c r="J1012" s="7"/>
      <c r="K1012" s="7"/>
      <c r="L1012" s="7"/>
      <c r="M1012" s="7"/>
      <c r="N1012" s="7"/>
      <c r="O1012" s="7"/>
      <c r="P1012" s="7"/>
      <c r="Q1012" s="7"/>
      <c r="R1012" s="7"/>
      <c r="S1012" s="7"/>
      <c r="T1012" s="7"/>
      <c r="U1012" s="7"/>
      <c r="V1012" s="7"/>
      <c r="W1012" s="7"/>
      <c r="X1012" s="7"/>
      <c r="Y1012" s="7"/>
    </row>
    <row r="1013" spans="1:25" x14ac:dyDescent="0.2">
      <c r="A1013" s="7"/>
      <c r="B1013" s="7"/>
      <c r="C1013" s="7"/>
      <c r="D1013" s="7"/>
      <c r="E1013" s="7"/>
      <c r="F1013" s="7"/>
      <c r="G1013" s="7"/>
      <c r="H1013" s="7"/>
      <c r="I1013" s="7"/>
      <c r="J1013" s="7"/>
      <c r="K1013" s="7"/>
      <c r="L1013" s="7"/>
      <c r="M1013" s="7"/>
      <c r="N1013" s="7"/>
      <c r="O1013" s="7"/>
      <c r="P1013" s="7"/>
      <c r="Q1013" s="7"/>
      <c r="R1013" s="7"/>
      <c r="S1013" s="7"/>
      <c r="T1013" s="7"/>
      <c r="U1013" s="7"/>
      <c r="V1013" s="7"/>
      <c r="W1013" s="7"/>
      <c r="X1013" s="7"/>
      <c r="Y1013" s="7"/>
    </row>
    <row r="1014" spans="1:25" x14ac:dyDescent="0.2">
      <c r="A1014" s="7"/>
      <c r="B1014" s="7"/>
      <c r="C1014" s="7"/>
      <c r="D1014" s="7"/>
      <c r="E1014" s="7"/>
      <c r="F1014" s="7"/>
      <c r="G1014" s="7"/>
      <c r="H1014" s="7"/>
      <c r="I1014" s="7"/>
      <c r="J1014" s="7"/>
      <c r="K1014" s="7"/>
      <c r="L1014" s="7"/>
      <c r="M1014" s="7"/>
      <c r="N1014" s="7"/>
      <c r="O1014" s="7"/>
      <c r="P1014" s="7"/>
      <c r="Q1014" s="7"/>
      <c r="R1014" s="7"/>
      <c r="S1014" s="7"/>
      <c r="T1014" s="7"/>
      <c r="U1014" s="7"/>
      <c r="V1014" s="7"/>
      <c r="W1014" s="7"/>
      <c r="X1014" s="7"/>
      <c r="Y1014" s="7"/>
    </row>
    <row r="1015" spans="1:25" x14ac:dyDescent="0.2">
      <c r="A1015" s="7"/>
      <c r="B1015" s="7"/>
      <c r="C1015" s="7"/>
      <c r="D1015" s="7"/>
      <c r="E1015" s="7"/>
      <c r="F1015" s="7"/>
      <c r="G1015" s="7"/>
      <c r="H1015" s="7"/>
      <c r="I1015" s="7"/>
      <c r="J1015" s="7"/>
      <c r="K1015" s="7"/>
      <c r="L1015" s="7"/>
      <c r="M1015" s="7"/>
      <c r="N1015" s="7"/>
      <c r="O1015" s="7"/>
      <c r="P1015" s="7"/>
      <c r="Q1015" s="7"/>
      <c r="R1015" s="7"/>
      <c r="S1015" s="7"/>
      <c r="T1015" s="7"/>
      <c r="U1015" s="7"/>
      <c r="V1015" s="7"/>
      <c r="W1015" s="7"/>
      <c r="X1015" s="7"/>
      <c r="Y1015" s="7"/>
    </row>
    <row r="1016" spans="1:25" x14ac:dyDescent="0.2">
      <c r="A1016" s="7"/>
      <c r="B1016" s="7"/>
      <c r="C1016" s="7"/>
      <c r="D1016" s="7"/>
      <c r="E1016" s="7"/>
      <c r="F1016" s="7"/>
      <c r="G1016" s="7"/>
      <c r="H1016" s="7"/>
      <c r="I1016" s="7"/>
      <c r="J1016" s="7"/>
      <c r="K1016" s="7"/>
      <c r="L1016" s="7"/>
      <c r="M1016" s="7"/>
      <c r="N1016" s="7"/>
      <c r="O1016" s="7"/>
      <c r="P1016" s="7"/>
      <c r="Q1016" s="7"/>
      <c r="R1016" s="7"/>
      <c r="S1016" s="7"/>
      <c r="T1016" s="7"/>
      <c r="U1016" s="7"/>
      <c r="V1016" s="7"/>
      <c r="W1016" s="7"/>
      <c r="X1016" s="7"/>
      <c r="Y1016" s="7"/>
    </row>
    <row r="1017" spans="1:25" x14ac:dyDescent="0.2">
      <c r="A1017" s="7"/>
      <c r="B1017" s="7"/>
      <c r="C1017" s="7"/>
      <c r="D1017" s="7"/>
      <c r="E1017" s="7"/>
      <c r="F1017" s="7"/>
      <c r="G1017" s="7"/>
      <c r="H1017" s="7"/>
      <c r="I1017" s="7"/>
      <c r="J1017" s="7"/>
      <c r="K1017" s="7"/>
      <c r="L1017" s="7"/>
      <c r="M1017" s="7"/>
      <c r="N1017" s="7"/>
      <c r="O1017" s="7"/>
      <c r="P1017" s="7"/>
      <c r="Q1017" s="7"/>
      <c r="R1017" s="7"/>
      <c r="S1017" s="7"/>
      <c r="T1017" s="7"/>
      <c r="U1017" s="7"/>
      <c r="V1017" s="7"/>
      <c r="W1017" s="7"/>
      <c r="X1017" s="7"/>
      <c r="Y1017" s="7"/>
    </row>
    <row r="1018" spans="1:25" x14ac:dyDescent="0.2">
      <c r="A1018" s="7"/>
      <c r="B1018" s="7"/>
      <c r="C1018" s="7"/>
      <c r="D1018" s="7"/>
      <c r="E1018" s="7"/>
      <c r="F1018" s="7"/>
      <c r="G1018" s="7"/>
      <c r="H1018" s="7"/>
      <c r="I1018" s="7"/>
      <c r="J1018" s="7"/>
      <c r="K1018" s="7"/>
      <c r="L1018" s="7"/>
      <c r="M1018" s="7"/>
      <c r="N1018" s="7"/>
      <c r="O1018" s="7"/>
      <c r="P1018" s="7"/>
      <c r="Q1018" s="7"/>
      <c r="R1018" s="7"/>
      <c r="S1018" s="7"/>
      <c r="T1018" s="7"/>
      <c r="U1018" s="7"/>
      <c r="V1018" s="7"/>
      <c r="W1018" s="7"/>
      <c r="X1018" s="7"/>
      <c r="Y1018" s="7"/>
    </row>
    <row r="1019" spans="1:25" x14ac:dyDescent="0.2">
      <c r="A1019" s="7"/>
      <c r="B1019" s="7"/>
      <c r="C1019" s="7"/>
      <c r="D1019" s="7"/>
      <c r="E1019" s="7"/>
      <c r="F1019" s="7"/>
      <c r="G1019" s="7"/>
      <c r="H1019" s="7"/>
      <c r="I1019" s="7"/>
      <c r="J1019" s="7"/>
      <c r="K1019" s="7"/>
      <c r="L1019" s="7"/>
      <c r="M1019" s="7"/>
      <c r="N1019" s="7"/>
      <c r="O1019" s="7"/>
      <c r="P1019" s="7"/>
      <c r="Q1019" s="7"/>
      <c r="R1019" s="7"/>
      <c r="S1019" s="7"/>
      <c r="T1019" s="7"/>
      <c r="U1019" s="7"/>
      <c r="V1019" s="7"/>
      <c r="W1019" s="7"/>
      <c r="X1019" s="7"/>
      <c r="Y1019" s="7"/>
    </row>
    <row r="1020" spans="1:25" x14ac:dyDescent="0.2">
      <c r="A1020" s="7"/>
      <c r="B1020" s="7"/>
      <c r="C1020" s="7"/>
      <c r="D1020" s="7"/>
      <c r="E1020" s="7"/>
      <c r="F1020" s="7"/>
      <c r="G1020" s="7"/>
      <c r="H1020" s="7"/>
      <c r="I1020" s="7"/>
      <c r="J1020" s="7"/>
      <c r="K1020" s="7"/>
      <c r="L1020" s="7"/>
      <c r="M1020" s="7"/>
      <c r="N1020" s="7"/>
      <c r="O1020" s="7"/>
      <c r="P1020" s="7"/>
      <c r="Q1020" s="7"/>
      <c r="R1020" s="7"/>
      <c r="S1020" s="7"/>
      <c r="T1020" s="7"/>
      <c r="U1020" s="7"/>
      <c r="V1020" s="7"/>
      <c r="W1020" s="7"/>
      <c r="X1020" s="7"/>
      <c r="Y1020" s="7"/>
    </row>
    <row r="1021" spans="1:25" x14ac:dyDescent="0.2">
      <c r="A1021" s="7"/>
      <c r="B1021" s="7"/>
      <c r="C1021" s="7"/>
      <c r="D1021" s="7"/>
      <c r="E1021" s="7"/>
      <c r="F1021" s="7"/>
      <c r="G1021" s="7"/>
      <c r="H1021" s="7"/>
      <c r="I1021" s="7"/>
      <c r="J1021" s="7"/>
      <c r="K1021" s="7"/>
      <c r="L1021" s="7"/>
      <c r="M1021" s="7"/>
      <c r="N1021" s="7"/>
      <c r="O1021" s="7"/>
      <c r="P1021" s="7"/>
      <c r="Q1021" s="7"/>
      <c r="R1021" s="7"/>
      <c r="S1021" s="7"/>
      <c r="T1021" s="7"/>
      <c r="U1021" s="7"/>
      <c r="V1021" s="7"/>
      <c r="W1021" s="7"/>
      <c r="X1021" s="7"/>
      <c r="Y1021" s="7"/>
    </row>
    <row r="1022" spans="1:25" x14ac:dyDescent="0.2">
      <c r="A1022" s="7"/>
      <c r="B1022" s="7"/>
      <c r="C1022" s="7"/>
      <c r="D1022" s="7"/>
      <c r="E1022" s="7"/>
      <c r="F1022" s="7"/>
      <c r="G1022" s="7"/>
      <c r="H1022" s="7"/>
      <c r="I1022" s="7"/>
      <c r="J1022" s="7"/>
      <c r="K1022" s="7"/>
      <c r="L1022" s="7"/>
      <c r="M1022" s="7"/>
      <c r="N1022" s="7"/>
      <c r="O1022" s="7"/>
      <c r="P1022" s="7"/>
      <c r="Q1022" s="7"/>
      <c r="R1022" s="7"/>
      <c r="S1022" s="7"/>
      <c r="T1022" s="7"/>
      <c r="U1022" s="7"/>
      <c r="V1022" s="7"/>
      <c r="W1022" s="7"/>
      <c r="X1022" s="7"/>
      <c r="Y1022" s="7"/>
    </row>
    <row r="1023" spans="1:25" x14ac:dyDescent="0.2">
      <c r="A1023" s="7"/>
      <c r="B1023" s="7"/>
      <c r="C1023" s="7"/>
      <c r="D1023" s="7"/>
      <c r="E1023" s="7"/>
      <c r="F1023" s="7"/>
      <c r="G1023" s="7"/>
      <c r="H1023" s="7"/>
      <c r="I1023" s="7"/>
      <c r="J1023" s="7"/>
      <c r="K1023" s="7"/>
      <c r="L1023" s="7"/>
      <c r="M1023" s="7"/>
      <c r="N1023" s="7"/>
      <c r="O1023" s="7"/>
      <c r="P1023" s="7"/>
      <c r="Q1023" s="7"/>
      <c r="R1023" s="7"/>
      <c r="S1023" s="7"/>
      <c r="T1023" s="7"/>
      <c r="U1023" s="7"/>
      <c r="V1023" s="7"/>
      <c r="W1023" s="7"/>
      <c r="X1023" s="7"/>
      <c r="Y1023" s="7"/>
    </row>
    <row r="1024" spans="1:25" x14ac:dyDescent="0.2">
      <c r="A1024" s="7"/>
      <c r="B1024" s="7"/>
      <c r="C1024" s="7"/>
      <c r="D1024" s="7"/>
      <c r="E1024" s="7"/>
      <c r="F1024" s="7"/>
      <c r="G1024" s="7"/>
      <c r="H1024" s="7"/>
      <c r="I1024" s="7"/>
      <c r="J1024" s="7"/>
      <c r="K1024" s="7"/>
      <c r="L1024" s="7"/>
      <c r="M1024" s="7"/>
      <c r="N1024" s="7"/>
      <c r="O1024" s="7"/>
      <c r="P1024" s="7"/>
      <c r="Q1024" s="7"/>
      <c r="R1024" s="7"/>
      <c r="S1024" s="7"/>
      <c r="T1024" s="7"/>
      <c r="U1024" s="7"/>
      <c r="V1024" s="7"/>
      <c r="W1024" s="7"/>
      <c r="X1024" s="7"/>
      <c r="Y1024" s="7"/>
    </row>
    <row r="1025" spans="1:25" x14ac:dyDescent="0.2">
      <c r="A1025" s="7"/>
      <c r="B1025" s="7"/>
      <c r="C1025" s="7"/>
      <c r="D1025" s="7"/>
      <c r="E1025" s="7"/>
      <c r="F1025" s="7"/>
      <c r="G1025" s="7"/>
      <c r="H1025" s="7"/>
      <c r="I1025" s="7"/>
      <c r="J1025" s="7"/>
      <c r="K1025" s="7"/>
      <c r="L1025" s="7"/>
      <c r="M1025" s="7"/>
      <c r="N1025" s="7"/>
      <c r="O1025" s="7"/>
      <c r="P1025" s="7"/>
      <c r="Q1025" s="7"/>
      <c r="R1025" s="7"/>
      <c r="S1025" s="7"/>
      <c r="T1025" s="7"/>
      <c r="U1025" s="7"/>
      <c r="V1025" s="7"/>
      <c r="W1025" s="7"/>
      <c r="X1025" s="7"/>
      <c r="Y1025" s="7"/>
    </row>
    <row r="1026" spans="1:25" x14ac:dyDescent="0.2">
      <c r="A1026" s="7"/>
      <c r="B1026" s="7"/>
      <c r="C1026" s="7"/>
      <c r="D1026" s="7"/>
      <c r="E1026" s="7"/>
      <c r="F1026" s="7"/>
      <c r="G1026" s="7"/>
      <c r="H1026" s="7"/>
      <c r="I1026" s="7"/>
      <c r="J1026" s="7"/>
      <c r="K1026" s="7"/>
      <c r="L1026" s="7"/>
      <c r="M1026" s="7"/>
      <c r="N1026" s="7"/>
      <c r="O1026" s="7"/>
      <c r="P1026" s="7"/>
      <c r="Q1026" s="7"/>
      <c r="R1026" s="7"/>
      <c r="S1026" s="7"/>
      <c r="T1026" s="7"/>
      <c r="U1026" s="7"/>
      <c r="V1026" s="7"/>
      <c r="W1026" s="7"/>
      <c r="X1026" s="7"/>
      <c r="Y1026" s="7"/>
    </row>
    <row r="1027" spans="1:25" x14ac:dyDescent="0.2">
      <c r="A1027" s="7"/>
      <c r="B1027" s="7"/>
      <c r="C1027" s="7"/>
      <c r="D1027" s="7"/>
      <c r="E1027" s="7"/>
      <c r="F1027" s="7"/>
      <c r="G1027" s="7"/>
      <c r="H1027" s="7"/>
      <c r="I1027" s="7"/>
      <c r="J1027" s="7"/>
      <c r="K1027" s="7"/>
      <c r="L1027" s="7"/>
      <c r="M1027" s="7"/>
      <c r="N1027" s="7"/>
      <c r="O1027" s="7"/>
      <c r="P1027" s="7"/>
      <c r="Q1027" s="7"/>
      <c r="R1027" s="7"/>
      <c r="S1027" s="7"/>
      <c r="T1027" s="7"/>
      <c r="U1027" s="7"/>
      <c r="V1027" s="7"/>
      <c r="W1027" s="7"/>
      <c r="X1027" s="7"/>
      <c r="Y1027" s="7"/>
    </row>
    <row r="1028" spans="1:25" x14ac:dyDescent="0.2">
      <c r="A1028" s="7"/>
      <c r="B1028" s="7"/>
      <c r="C1028" s="7"/>
      <c r="D1028" s="7"/>
      <c r="E1028" s="7"/>
      <c r="F1028" s="7"/>
      <c r="G1028" s="7"/>
      <c r="H1028" s="7"/>
      <c r="I1028" s="7"/>
      <c r="J1028" s="7"/>
      <c r="K1028" s="7"/>
      <c r="L1028" s="7"/>
      <c r="M1028" s="7"/>
      <c r="N1028" s="7"/>
      <c r="O1028" s="7"/>
      <c r="P1028" s="7"/>
      <c r="Q1028" s="7"/>
      <c r="R1028" s="7"/>
      <c r="S1028" s="7"/>
      <c r="T1028" s="7"/>
      <c r="U1028" s="7"/>
      <c r="V1028" s="7"/>
      <c r="W1028" s="7"/>
      <c r="X1028" s="7"/>
      <c r="Y1028" s="7"/>
    </row>
    <row r="1029" spans="1:25" x14ac:dyDescent="0.2">
      <c r="A1029" s="7"/>
      <c r="B1029" s="7"/>
      <c r="C1029" s="7"/>
      <c r="D1029" s="7"/>
      <c r="E1029" s="7"/>
      <c r="F1029" s="7"/>
      <c r="G1029" s="7"/>
      <c r="H1029" s="7"/>
      <c r="I1029" s="7"/>
      <c r="J1029" s="7"/>
      <c r="K1029" s="7"/>
      <c r="L1029" s="7"/>
      <c r="M1029" s="7"/>
      <c r="N1029" s="7"/>
      <c r="O1029" s="7"/>
      <c r="P1029" s="7"/>
      <c r="Q1029" s="7"/>
      <c r="R1029" s="7"/>
      <c r="S1029" s="7"/>
      <c r="T1029" s="7"/>
      <c r="U1029" s="7"/>
      <c r="V1029" s="7"/>
      <c r="W1029" s="7"/>
      <c r="X1029" s="7"/>
      <c r="Y1029" s="7"/>
    </row>
    <row r="1030" spans="1:25" x14ac:dyDescent="0.2">
      <c r="A1030" s="7"/>
      <c r="B1030" s="7"/>
      <c r="C1030" s="7"/>
      <c r="D1030" s="7"/>
      <c r="E1030" s="7"/>
      <c r="F1030" s="7"/>
      <c r="G1030" s="7"/>
      <c r="H1030" s="7"/>
      <c r="I1030" s="7"/>
      <c r="J1030" s="7"/>
      <c r="K1030" s="7"/>
      <c r="L1030" s="7"/>
      <c r="M1030" s="7"/>
      <c r="N1030" s="7"/>
      <c r="O1030" s="7"/>
      <c r="P1030" s="7"/>
      <c r="Q1030" s="7"/>
      <c r="R1030" s="7"/>
      <c r="S1030" s="7"/>
      <c r="T1030" s="7"/>
      <c r="U1030" s="7"/>
      <c r="V1030" s="7"/>
      <c r="W1030" s="7"/>
      <c r="X1030" s="7"/>
      <c r="Y1030" s="7"/>
    </row>
    <row r="1031" spans="1:25" x14ac:dyDescent="0.2">
      <c r="A1031" s="7"/>
      <c r="B1031" s="7"/>
      <c r="C1031" s="7"/>
      <c r="D1031" s="7"/>
      <c r="E1031" s="7"/>
      <c r="F1031" s="7"/>
      <c r="G1031" s="7"/>
      <c r="H1031" s="7"/>
      <c r="I1031" s="7"/>
      <c r="J1031" s="7"/>
      <c r="K1031" s="7"/>
      <c r="L1031" s="7"/>
      <c r="M1031" s="7"/>
      <c r="N1031" s="7"/>
      <c r="O1031" s="7"/>
      <c r="P1031" s="7"/>
      <c r="Q1031" s="7"/>
      <c r="R1031" s="7"/>
      <c r="S1031" s="7"/>
      <c r="T1031" s="7"/>
      <c r="U1031" s="7"/>
      <c r="V1031" s="7"/>
      <c r="W1031" s="7"/>
      <c r="X1031" s="7"/>
      <c r="Y1031" s="7"/>
    </row>
    <row r="1032" spans="1:25" x14ac:dyDescent="0.2">
      <c r="A1032" s="7"/>
      <c r="B1032" s="7"/>
      <c r="C1032" s="7"/>
      <c r="D1032" s="7"/>
      <c r="E1032" s="7"/>
      <c r="F1032" s="7"/>
      <c r="G1032" s="7"/>
      <c r="H1032" s="7"/>
      <c r="I1032" s="7"/>
      <c r="J1032" s="7"/>
      <c r="K1032" s="7"/>
      <c r="L1032" s="7"/>
      <c r="M1032" s="7"/>
      <c r="N1032" s="7"/>
      <c r="O1032" s="7"/>
      <c r="P1032" s="7"/>
      <c r="Q1032" s="7"/>
      <c r="R1032" s="7"/>
      <c r="S1032" s="7"/>
      <c r="T1032" s="7"/>
      <c r="U1032" s="7"/>
      <c r="V1032" s="7"/>
      <c r="W1032" s="7"/>
      <c r="X1032" s="7"/>
      <c r="Y1032" s="7"/>
    </row>
    <row r="1033" spans="1:25" x14ac:dyDescent="0.2">
      <c r="A1033" s="7"/>
      <c r="B1033" s="7"/>
      <c r="C1033" s="7"/>
      <c r="D1033" s="7"/>
      <c r="E1033" s="7"/>
      <c r="F1033" s="7"/>
      <c r="G1033" s="7"/>
      <c r="H1033" s="7"/>
      <c r="I1033" s="7"/>
      <c r="J1033" s="7"/>
      <c r="K1033" s="7"/>
      <c r="L1033" s="7"/>
      <c r="M1033" s="7"/>
      <c r="N1033" s="7"/>
      <c r="O1033" s="7"/>
      <c r="P1033" s="7"/>
      <c r="Q1033" s="7"/>
      <c r="R1033" s="7"/>
      <c r="S1033" s="7"/>
      <c r="T1033" s="7"/>
      <c r="U1033" s="7"/>
      <c r="V1033" s="7"/>
      <c r="W1033" s="7"/>
      <c r="X1033" s="7"/>
      <c r="Y1033" s="7"/>
    </row>
    <row r="1034" spans="1:25" x14ac:dyDescent="0.2">
      <c r="A1034" s="7"/>
      <c r="B1034" s="7"/>
      <c r="C1034" s="7"/>
      <c r="D1034" s="7"/>
      <c r="E1034" s="7"/>
      <c r="F1034" s="7"/>
      <c r="G1034" s="7"/>
      <c r="H1034" s="7"/>
      <c r="I1034" s="7"/>
      <c r="J1034" s="7"/>
      <c r="K1034" s="7"/>
      <c r="L1034" s="7"/>
      <c r="M1034" s="7"/>
      <c r="N1034" s="7"/>
      <c r="O1034" s="7"/>
      <c r="P1034" s="7"/>
      <c r="Q1034" s="7"/>
      <c r="R1034" s="7"/>
      <c r="S1034" s="7"/>
      <c r="T1034" s="7"/>
      <c r="U1034" s="7"/>
      <c r="V1034" s="7"/>
      <c r="W1034" s="7"/>
      <c r="X1034" s="7"/>
      <c r="Y1034" s="7"/>
    </row>
    <row r="1035" spans="1:25" x14ac:dyDescent="0.2">
      <c r="A1035" s="7"/>
      <c r="B1035" s="7"/>
      <c r="C1035" s="7"/>
      <c r="D1035" s="7"/>
      <c r="E1035" s="7"/>
      <c r="F1035" s="7"/>
      <c r="G1035" s="7"/>
      <c r="H1035" s="7"/>
      <c r="I1035" s="7"/>
      <c r="J1035" s="7"/>
      <c r="K1035" s="7"/>
      <c r="L1035" s="7"/>
      <c r="M1035" s="7"/>
      <c r="N1035" s="7"/>
      <c r="O1035" s="7"/>
      <c r="P1035" s="7"/>
      <c r="Q1035" s="7"/>
      <c r="R1035" s="7"/>
      <c r="S1035" s="7"/>
      <c r="T1035" s="7"/>
      <c r="U1035" s="7"/>
      <c r="V1035" s="7"/>
      <c r="W1035" s="7"/>
      <c r="X1035" s="7"/>
      <c r="Y1035" s="7"/>
    </row>
    <row r="1036" spans="1:25" x14ac:dyDescent="0.2">
      <c r="A1036" s="7"/>
      <c r="B1036" s="7"/>
      <c r="C1036" s="7"/>
      <c r="D1036" s="7"/>
      <c r="E1036" s="7"/>
      <c r="F1036" s="7"/>
      <c r="G1036" s="7"/>
      <c r="H1036" s="7"/>
      <c r="I1036" s="7"/>
      <c r="J1036" s="7"/>
      <c r="K1036" s="7"/>
      <c r="L1036" s="7"/>
      <c r="M1036" s="7"/>
      <c r="N1036" s="7"/>
      <c r="O1036" s="7"/>
      <c r="P1036" s="7"/>
      <c r="Q1036" s="7"/>
      <c r="R1036" s="7"/>
      <c r="S1036" s="7"/>
      <c r="T1036" s="7"/>
      <c r="U1036" s="7"/>
      <c r="V1036" s="7"/>
      <c r="W1036" s="7"/>
      <c r="X1036" s="7"/>
      <c r="Y1036" s="7"/>
    </row>
    <row r="1037" spans="1:25" x14ac:dyDescent="0.2">
      <c r="A1037" s="7"/>
      <c r="B1037" s="7"/>
      <c r="C1037" s="7"/>
      <c r="D1037" s="7"/>
      <c r="E1037" s="7"/>
      <c r="F1037" s="7"/>
      <c r="G1037" s="7"/>
      <c r="H1037" s="7"/>
      <c r="I1037" s="7"/>
      <c r="J1037" s="7"/>
      <c r="K1037" s="7"/>
      <c r="L1037" s="7"/>
      <c r="M1037" s="7"/>
      <c r="N1037" s="7"/>
      <c r="O1037" s="7"/>
      <c r="P1037" s="7"/>
      <c r="Q1037" s="7"/>
      <c r="R1037" s="7"/>
      <c r="S1037" s="7"/>
      <c r="T1037" s="7"/>
      <c r="U1037" s="7"/>
      <c r="V1037" s="7"/>
      <c r="W1037" s="7"/>
      <c r="X1037" s="7"/>
      <c r="Y1037" s="7"/>
    </row>
    <row r="1038" spans="1:25" x14ac:dyDescent="0.2">
      <c r="A1038" s="7"/>
      <c r="B1038" s="7"/>
      <c r="C1038" s="7"/>
      <c r="D1038" s="7"/>
      <c r="E1038" s="7"/>
      <c r="F1038" s="7"/>
      <c r="G1038" s="7"/>
      <c r="H1038" s="7"/>
      <c r="I1038" s="7"/>
      <c r="J1038" s="7"/>
      <c r="K1038" s="7"/>
      <c r="L1038" s="7"/>
      <c r="M1038" s="7"/>
      <c r="N1038" s="7"/>
      <c r="O1038" s="7"/>
      <c r="P1038" s="7"/>
      <c r="Q1038" s="7"/>
      <c r="R1038" s="7"/>
      <c r="S1038" s="7"/>
      <c r="T1038" s="7"/>
      <c r="U1038" s="7"/>
      <c r="V1038" s="7"/>
      <c r="W1038" s="7"/>
      <c r="X1038" s="7"/>
      <c r="Y1038" s="7"/>
    </row>
    <row r="1039" spans="1:25" x14ac:dyDescent="0.2">
      <c r="A1039" s="7"/>
      <c r="B1039" s="7"/>
      <c r="C1039" s="7"/>
      <c r="D1039" s="7"/>
      <c r="E1039" s="7"/>
      <c r="F1039" s="7"/>
      <c r="G1039" s="7"/>
      <c r="H1039" s="7"/>
      <c r="I1039" s="7"/>
      <c r="J1039" s="7"/>
      <c r="K1039" s="7"/>
      <c r="L1039" s="7"/>
      <c r="M1039" s="7"/>
      <c r="N1039" s="7"/>
      <c r="O1039" s="7"/>
      <c r="P1039" s="7"/>
      <c r="Q1039" s="7"/>
      <c r="R1039" s="7"/>
      <c r="S1039" s="7"/>
      <c r="T1039" s="7"/>
      <c r="U1039" s="7"/>
      <c r="V1039" s="7"/>
      <c r="W1039" s="7"/>
      <c r="X1039" s="7"/>
      <c r="Y1039" s="7"/>
    </row>
    <row r="1040" spans="1:25" x14ac:dyDescent="0.2">
      <c r="A1040" s="7"/>
      <c r="B1040" s="7"/>
      <c r="C1040" s="7"/>
      <c r="D1040" s="7"/>
      <c r="E1040" s="7"/>
      <c r="F1040" s="7"/>
      <c r="G1040" s="7"/>
      <c r="H1040" s="7"/>
      <c r="I1040" s="7"/>
      <c r="J1040" s="7"/>
      <c r="K1040" s="7"/>
      <c r="L1040" s="7"/>
      <c r="M1040" s="7"/>
      <c r="N1040" s="7"/>
      <c r="O1040" s="7"/>
      <c r="P1040" s="7"/>
      <c r="Q1040" s="7"/>
      <c r="R1040" s="7"/>
      <c r="S1040" s="7"/>
      <c r="T1040" s="7"/>
      <c r="U1040" s="7"/>
      <c r="V1040" s="7"/>
      <c r="W1040" s="7"/>
      <c r="X1040" s="7"/>
      <c r="Y1040" s="7"/>
    </row>
    <row r="1041" spans="1:25" x14ac:dyDescent="0.2">
      <c r="A1041" s="7"/>
      <c r="B1041" s="7"/>
      <c r="C1041" s="7"/>
      <c r="D1041" s="7"/>
      <c r="E1041" s="7"/>
      <c r="F1041" s="7"/>
      <c r="G1041" s="7"/>
      <c r="H1041" s="7"/>
      <c r="I1041" s="7"/>
      <c r="J1041" s="7"/>
      <c r="K1041" s="7"/>
      <c r="L1041" s="7"/>
      <c r="M1041" s="7"/>
      <c r="N1041" s="7"/>
      <c r="O1041" s="7"/>
      <c r="P1041" s="7"/>
      <c r="Q1041" s="7"/>
      <c r="R1041" s="7"/>
      <c r="S1041" s="7"/>
      <c r="T1041" s="7"/>
      <c r="U1041" s="7"/>
      <c r="V1041" s="7"/>
      <c r="W1041" s="7"/>
      <c r="X1041" s="7"/>
      <c r="Y1041" s="7"/>
    </row>
    <row r="1042" spans="1:25" x14ac:dyDescent="0.2">
      <c r="A1042" s="7"/>
      <c r="B1042" s="7"/>
      <c r="C1042" s="7"/>
      <c r="D1042" s="7"/>
      <c r="E1042" s="7"/>
      <c r="F1042" s="7"/>
      <c r="G1042" s="7"/>
      <c r="H1042" s="7"/>
      <c r="I1042" s="7"/>
      <c r="J1042" s="7"/>
      <c r="K1042" s="7"/>
      <c r="L1042" s="7"/>
      <c r="M1042" s="7"/>
      <c r="N1042" s="7"/>
      <c r="O1042" s="7"/>
      <c r="P1042" s="7"/>
      <c r="Q1042" s="7"/>
      <c r="R1042" s="7"/>
      <c r="S1042" s="7"/>
      <c r="T1042" s="7"/>
      <c r="U1042" s="7"/>
      <c r="V1042" s="7"/>
      <c r="W1042" s="7"/>
      <c r="X1042" s="7"/>
      <c r="Y1042" s="7"/>
    </row>
    <row r="1043" spans="1:25" x14ac:dyDescent="0.2">
      <c r="A1043" s="7"/>
      <c r="B1043" s="7"/>
      <c r="C1043" s="7"/>
      <c r="D1043" s="7"/>
      <c r="E1043" s="7"/>
      <c r="F1043" s="7"/>
      <c r="G1043" s="7"/>
      <c r="H1043" s="7"/>
      <c r="I1043" s="7"/>
      <c r="J1043" s="7"/>
      <c r="K1043" s="7"/>
      <c r="L1043" s="7"/>
      <c r="M1043" s="7"/>
      <c r="N1043" s="7"/>
      <c r="O1043" s="7"/>
      <c r="P1043" s="7"/>
      <c r="Q1043" s="7"/>
      <c r="R1043" s="7"/>
      <c r="S1043" s="7"/>
      <c r="T1043" s="7"/>
      <c r="U1043" s="7"/>
      <c r="V1043" s="7"/>
      <c r="W1043" s="7"/>
      <c r="X1043" s="7"/>
      <c r="Y1043" s="7"/>
    </row>
    <row r="1044" spans="1:25" x14ac:dyDescent="0.2">
      <c r="A1044" s="7"/>
      <c r="B1044" s="7"/>
      <c r="C1044" s="7"/>
      <c r="D1044" s="7"/>
      <c r="E1044" s="7"/>
      <c r="F1044" s="7"/>
      <c r="G1044" s="7"/>
      <c r="H1044" s="7"/>
      <c r="I1044" s="7"/>
      <c r="J1044" s="7"/>
      <c r="K1044" s="7"/>
      <c r="L1044" s="7"/>
      <c r="M1044" s="7"/>
      <c r="N1044" s="7"/>
      <c r="O1044" s="7"/>
      <c r="P1044" s="7"/>
      <c r="Q1044" s="7"/>
      <c r="R1044" s="7"/>
      <c r="S1044" s="7"/>
      <c r="T1044" s="7"/>
      <c r="U1044" s="7"/>
      <c r="V1044" s="7"/>
      <c r="W1044" s="7"/>
      <c r="X1044" s="7"/>
      <c r="Y1044" s="7"/>
    </row>
    <row r="1045" spans="1:25" x14ac:dyDescent="0.2">
      <c r="A1045" s="7"/>
      <c r="B1045" s="7"/>
      <c r="C1045" s="7"/>
      <c r="D1045" s="7"/>
      <c r="E1045" s="7"/>
      <c r="F1045" s="7"/>
      <c r="G1045" s="7"/>
      <c r="H1045" s="7"/>
      <c r="I1045" s="7"/>
      <c r="J1045" s="7"/>
      <c r="K1045" s="7"/>
      <c r="L1045" s="7"/>
      <c r="M1045" s="7"/>
      <c r="N1045" s="7"/>
      <c r="O1045" s="7"/>
      <c r="P1045" s="7"/>
      <c r="Q1045" s="7"/>
      <c r="R1045" s="7"/>
      <c r="S1045" s="7"/>
      <c r="T1045" s="7"/>
      <c r="U1045" s="7"/>
      <c r="V1045" s="7"/>
      <c r="W1045" s="7"/>
      <c r="X1045" s="7"/>
      <c r="Y1045" s="7"/>
    </row>
    <row r="1046" spans="1:25" x14ac:dyDescent="0.2">
      <c r="A1046" s="7"/>
      <c r="B1046" s="7"/>
      <c r="C1046" s="7"/>
      <c r="D1046" s="7"/>
      <c r="E1046" s="7"/>
      <c r="F1046" s="7"/>
      <c r="G1046" s="7"/>
      <c r="H1046" s="7"/>
      <c r="I1046" s="7"/>
      <c r="J1046" s="7"/>
      <c r="K1046" s="7"/>
      <c r="L1046" s="7"/>
      <c r="M1046" s="7"/>
      <c r="N1046" s="7"/>
      <c r="O1046" s="7"/>
      <c r="P1046" s="7"/>
      <c r="Q1046" s="7"/>
      <c r="R1046" s="7"/>
      <c r="S1046" s="7"/>
      <c r="T1046" s="7"/>
      <c r="U1046" s="7"/>
      <c r="V1046" s="7"/>
      <c r="W1046" s="7"/>
      <c r="X1046" s="7"/>
      <c r="Y1046" s="7"/>
    </row>
    <row r="1047" spans="1:25" x14ac:dyDescent="0.2">
      <c r="A1047" s="7"/>
      <c r="B1047" s="7"/>
      <c r="C1047" s="7"/>
      <c r="D1047" s="7"/>
      <c r="E1047" s="7"/>
      <c r="F1047" s="7"/>
      <c r="G1047" s="7"/>
      <c r="H1047" s="7"/>
      <c r="I1047" s="7"/>
      <c r="J1047" s="7"/>
      <c r="K1047" s="7"/>
      <c r="L1047" s="7"/>
      <c r="M1047" s="7"/>
      <c r="N1047" s="7"/>
      <c r="O1047" s="7"/>
      <c r="P1047" s="7"/>
      <c r="Q1047" s="7"/>
      <c r="R1047" s="7"/>
      <c r="S1047" s="7"/>
      <c r="T1047" s="7"/>
      <c r="U1047" s="7"/>
      <c r="V1047" s="7"/>
      <c r="W1047" s="7"/>
      <c r="X1047" s="7"/>
      <c r="Y1047" s="7"/>
    </row>
    <row r="1048" spans="1:25" x14ac:dyDescent="0.2">
      <c r="A1048" s="7"/>
      <c r="B1048" s="7"/>
      <c r="C1048" s="7"/>
      <c r="D1048" s="7"/>
      <c r="E1048" s="7"/>
      <c r="F1048" s="7"/>
      <c r="G1048" s="7"/>
      <c r="H1048" s="7"/>
      <c r="I1048" s="7"/>
      <c r="J1048" s="7"/>
      <c r="K1048" s="7"/>
      <c r="L1048" s="7"/>
      <c r="M1048" s="7"/>
      <c r="N1048" s="7"/>
      <c r="O1048" s="7"/>
      <c r="P1048" s="7"/>
      <c r="Q1048" s="7"/>
      <c r="R1048" s="7"/>
      <c r="S1048" s="7"/>
      <c r="T1048" s="7"/>
      <c r="U1048" s="7"/>
      <c r="V1048" s="7"/>
      <c r="W1048" s="7"/>
      <c r="X1048" s="7"/>
      <c r="Y1048" s="7"/>
    </row>
    <row r="1049" spans="1:25" x14ac:dyDescent="0.2">
      <c r="A1049" s="7"/>
      <c r="B1049" s="7"/>
      <c r="C1049" s="7"/>
      <c r="D1049" s="7"/>
      <c r="E1049" s="7"/>
      <c r="F1049" s="7"/>
      <c r="G1049" s="7"/>
      <c r="H1049" s="7"/>
      <c r="I1049" s="7"/>
      <c r="J1049" s="7"/>
      <c r="K1049" s="7"/>
      <c r="L1049" s="7"/>
      <c r="M1049" s="7"/>
      <c r="N1049" s="7"/>
      <c r="O1049" s="7"/>
      <c r="P1049" s="7"/>
      <c r="Q1049" s="7"/>
      <c r="R1049" s="7"/>
      <c r="S1049" s="7"/>
      <c r="T1049" s="7"/>
      <c r="U1049" s="7"/>
      <c r="V1049" s="7"/>
      <c r="W1049" s="7"/>
      <c r="X1049" s="7"/>
      <c r="Y1049" s="7"/>
    </row>
    <row r="1050" spans="1:25" x14ac:dyDescent="0.2">
      <c r="A1050" s="7"/>
      <c r="B1050" s="7"/>
      <c r="C1050" s="7"/>
      <c r="D1050" s="7"/>
      <c r="E1050" s="7"/>
      <c r="F1050" s="7"/>
      <c r="G1050" s="7"/>
      <c r="H1050" s="7"/>
      <c r="I1050" s="7"/>
      <c r="J1050" s="7"/>
      <c r="K1050" s="7"/>
      <c r="L1050" s="7"/>
      <c r="M1050" s="7"/>
      <c r="N1050" s="7"/>
      <c r="O1050" s="7"/>
      <c r="P1050" s="7"/>
      <c r="Q1050" s="7"/>
      <c r="R1050" s="7"/>
      <c r="S1050" s="7"/>
      <c r="T1050" s="7"/>
      <c r="U1050" s="7"/>
      <c r="V1050" s="7"/>
      <c r="W1050" s="7"/>
      <c r="X1050" s="7"/>
      <c r="Y1050" s="7"/>
    </row>
    <row r="1051" spans="1:25" x14ac:dyDescent="0.2">
      <c r="A1051" s="7"/>
      <c r="B1051" s="7"/>
      <c r="C1051" s="7"/>
      <c r="D1051" s="7"/>
      <c r="E1051" s="7"/>
      <c r="F1051" s="7"/>
      <c r="G1051" s="7"/>
      <c r="H1051" s="7"/>
      <c r="I1051" s="7"/>
      <c r="J1051" s="7"/>
      <c r="K1051" s="7"/>
      <c r="L1051" s="7"/>
      <c r="M1051" s="7"/>
      <c r="N1051" s="7"/>
      <c r="O1051" s="7"/>
      <c r="P1051" s="7"/>
      <c r="Q1051" s="7"/>
      <c r="R1051" s="7"/>
      <c r="S1051" s="7"/>
      <c r="T1051" s="7"/>
      <c r="U1051" s="7"/>
      <c r="V1051" s="7"/>
      <c r="W1051" s="7"/>
      <c r="X1051" s="7"/>
      <c r="Y1051" s="7"/>
    </row>
    <row r="1052" spans="1:25" x14ac:dyDescent="0.2">
      <c r="A1052" s="7"/>
      <c r="B1052" s="7"/>
      <c r="C1052" s="7"/>
      <c r="D1052" s="7"/>
      <c r="E1052" s="7"/>
      <c r="F1052" s="7"/>
      <c r="G1052" s="7"/>
      <c r="H1052" s="7"/>
      <c r="I1052" s="7"/>
      <c r="J1052" s="7"/>
      <c r="K1052" s="7"/>
      <c r="L1052" s="7"/>
      <c r="M1052" s="7"/>
      <c r="N1052" s="7"/>
      <c r="O1052" s="7"/>
      <c r="P1052" s="7"/>
      <c r="Q1052" s="7"/>
      <c r="R1052" s="7"/>
      <c r="S1052" s="7"/>
      <c r="T1052" s="7"/>
      <c r="U1052" s="7"/>
      <c r="V1052" s="7"/>
      <c r="W1052" s="7"/>
      <c r="X1052" s="7"/>
      <c r="Y1052" s="7"/>
    </row>
    <row r="1053" spans="1:25" x14ac:dyDescent="0.2">
      <c r="A1053" s="7"/>
      <c r="B1053" s="7"/>
      <c r="C1053" s="7"/>
      <c r="D1053" s="7"/>
      <c r="E1053" s="7"/>
      <c r="F1053" s="7"/>
      <c r="G1053" s="7"/>
      <c r="H1053" s="7"/>
      <c r="I1053" s="7"/>
      <c r="J1053" s="7"/>
      <c r="K1053" s="7"/>
      <c r="L1053" s="7"/>
      <c r="M1053" s="7"/>
      <c r="N1053" s="7"/>
      <c r="O1053" s="7"/>
      <c r="P1053" s="7"/>
      <c r="Q1053" s="7"/>
      <c r="R1053" s="7"/>
      <c r="S1053" s="7"/>
      <c r="T1053" s="7"/>
      <c r="U1053" s="7"/>
      <c r="V1053" s="7"/>
      <c r="W1053" s="7"/>
      <c r="X1053" s="7"/>
      <c r="Y1053" s="7"/>
    </row>
    <row r="1054" spans="1:25" x14ac:dyDescent="0.2">
      <c r="A1054" s="7"/>
      <c r="B1054" s="7"/>
      <c r="C1054" s="7"/>
      <c r="D1054" s="7"/>
      <c r="E1054" s="7"/>
      <c r="F1054" s="7"/>
      <c r="G1054" s="7"/>
      <c r="H1054" s="7"/>
      <c r="I1054" s="7"/>
      <c r="J1054" s="7"/>
      <c r="K1054" s="7"/>
      <c r="L1054" s="7"/>
      <c r="M1054" s="7"/>
      <c r="N1054" s="7"/>
      <c r="O1054" s="7"/>
      <c r="P1054" s="7"/>
      <c r="Q1054" s="7"/>
      <c r="R1054" s="7"/>
      <c r="S1054" s="7"/>
      <c r="T1054" s="7"/>
      <c r="U1054" s="7"/>
      <c r="V1054" s="7"/>
      <c r="W1054" s="7"/>
      <c r="X1054" s="7"/>
      <c r="Y1054" s="7"/>
    </row>
    <row r="1055" spans="1:25" x14ac:dyDescent="0.2">
      <c r="A1055" s="7"/>
      <c r="B1055" s="7"/>
      <c r="C1055" s="7"/>
      <c r="D1055" s="7"/>
      <c r="E1055" s="7"/>
      <c r="F1055" s="7"/>
      <c r="G1055" s="7"/>
      <c r="H1055" s="7"/>
      <c r="I1055" s="7"/>
      <c r="J1055" s="7"/>
      <c r="K1055" s="7"/>
      <c r="L1055" s="7"/>
      <c r="M1055" s="7"/>
      <c r="N1055" s="7"/>
      <c r="O1055" s="7"/>
      <c r="P1055" s="7"/>
      <c r="Q1055" s="7"/>
      <c r="R1055" s="7"/>
      <c r="S1055" s="7"/>
      <c r="T1055" s="7"/>
      <c r="U1055" s="7"/>
      <c r="V1055" s="7"/>
      <c r="W1055" s="7"/>
      <c r="X1055" s="7"/>
      <c r="Y1055" s="7"/>
    </row>
    <row r="1056" spans="1:25" x14ac:dyDescent="0.2">
      <c r="A1056" s="7"/>
      <c r="B1056" s="7"/>
      <c r="C1056" s="7"/>
      <c r="D1056" s="7"/>
      <c r="E1056" s="7"/>
      <c r="F1056" s="7"/>
      <c r="G1056" s="7"/>
      <c r="H1056" s="7"/>
      <c r="I1056" s="7"/>
      <c r="J1056" s="7"/>
      <c r="K1056" s="7"/>
      <c r="L1056" s="7"/>
      <c r="M1056" s="7"/>
      <c r="N1056" s="7"/>
      <c r="O1056" s="7"/>
      <c r="P1056" s="7"/>
      <c r="Q1056" s="7"/>
      <c r="R1056" s="7"/>
      <c r="S1056" s="7"/>
      <c r="T1056" s="7"/>
      <c r="U1056" s="7"/>
      <c r="V1056" s="7"/>
      <c r="W1056" s="7"/>
      <c r="X1056" s="7"/>
      <c r="Y1056" s="7"/>
    </row>
    <row r="1057" spans="1:25" x14ac:dyDescent="0.2">
      <c r="A1057" s="7"/>
      <c r="B1057" s="7"/>
      <c r="C1057" s="7"/>
      <c r="D1057" s="7"/>
      <c r="E1057" s="7"/>
      <c r="F1057" s="7"/>
      <c r="G1057" s="7"/>
      <c r="H1057" s="7"/>
      <c r="I1057" s="7"/>
      <c r="J1057" s="7"/>
      <c r="K1057" s="7"/>
      <c r="L1057" s="7"/>
      <c r="M1057" s="7"/>
      <c r="N1057" s="7"/>
      <c r="O1057" s="7"/>
      <c r="P1057" s="7"/>
      <c r="Q1057" s="7"/>
      <c r="R1057" s="7"/>
      <c r="S1057" s="7"/>
      <c r="T1057" s="7"/>
      <c r="U1057" s="7"/>
      <c r="V1057" s="7"/>
      <c r="W1057" s="7"/>
      <c r="X1057" s="7"/>
      <c r="Y1057" s="7"/>
    </row>
    <row r="1058" spans="1:25" x14ac:dyDescent="0.2">
      <c r="A1058" s="7"/>
      <c r="B1058" s="7"/>
      <c r="C1058" s="7"/>
      <c r="D1058" s="7"/>
      <c r="E1058" s="7"/>
      <c r="F1058" s="7"/>
      <c r="G1058" s="7"/>
      <c r="H1058" s="7"/>
      <c r="I1058" s="7"/>
      <c r="J1058" s="7"/>
      <c r="K1058" s="7"/>
      <c r="L1058" s="7"/>
      <c r="M1058" s="7"/>
      <c r="N1058" s="7"/>
      <c r="O1058" s="7"/>
      <c r="P1058" s="7"/>
      <c r="Q1058" s="7"/>
      <c r="R1058" s="7"/>
      <c r="S1058" s="7"/>
      <c r="T1058" s="7"/>
      <c r="U1058" s="7"/>
      <c r="V1058" s="7"/>
      <c r="W1058" s="7"/>
      <c r="X1058" s="7"/>
      <c r="Y1058" s="7"/>
    </row>
    <row r="1059" spans="1:25" x14ac:dyDescent="0.2">
      <c r="A1059" s="7"/>
      <c r="B1059" s="7"/>
      <c r="C1059" s="7"/>
      <c r="D1059" s="7"/>
      <c r="E1059" s="7"/>
      <c r="F1059" s="7"/>
      <c r="G1059" s="7"/>
      <c r="H1059" s="7"/>
      <c r="I1059" s="7"/>
      <c r="J1059" s="7"/>
      <c r="K1059" s="7"/>
      <c r="L1059" s="7"/>
      <c r="M1059" s="7"/>
      <c r="N1059" s="7"/>
      <c r="O1059" s="7"/>
      <c r="P1059" s="7"/>
      <c r="Q1059" s="7"/>
      <c r="R1059" s="7"/>
      <c r="S1059" s="7"/>
      <c r="T1059" s="7"/>
      <c r="U1059" s="7"/>
      <c r="V1059" s="7"/>
      <c r="W1059" s="7"/>
      <c r="X1059" s="7"/>
      <c r="Y1059" s="7"/>
    </row>
    <row r="1060" spans="1:25" x14ac:dyDescent="0.2">
      <c r="A1060" s="7"/>
      <c r="B1060" s="7"/>
      <c r="C1060" s="7"/>
      <c r="D1060" s="7"/>
      <c r="E1060" s="7"/>
      <c r="F1060" s="7"/>
      <c r="G1060" s="7"/>
      <c r="H1060" s="7"/>
      <c r="I1060" s="7"/>
      <c r="J1060" s="7"/>
      <c r="K1060" s="7"/>
      <c r="L1060" s="7"/>
      <c r="M1060" s="7"/>
      <c r="N1060" s="7"/>
      <c r="O1060" s="7"/>
      <c r="P1060" s="7"/>
      <c r="Q1060" s="7"/>
      <c r="R1060" s="7"/>
      <c r="S1060" s="7"/>
      <c r="T1060" s="7"/>
      <c r="U1060" s="7"/>
      <c r="V1060" s="7"/>
      <c r="W1060" s="7"/>
      <c r="X1060" s="7"/>
      <c r="Y1060" s="7"/>
    </row>
    <row r="1061" spans="1:25" x14ac:dyDescent="0.2">
      <c r="A1061" s="7"/>
      <c r="B1061" s="7"/>
      <c r="C1061" s="7"/>
      <c r="D1061" s="7"/>
      <c r="E1061" s="7"/>
      <c r="F1061" s="7"/>
      <c r="G1061" s="7"/>
      <c r="H1061" s="7"/>
      <c r="I1061" s="7"/>
      <c r="J1061" s="7"/>
      <c r="K1061" s="7"/>
      <c r="L1061" s="7"/>
      <c r="M1061" s="7"/>
      <c r="N1061" s="7"/>
      <c r="O1061" s="7"/>
      <c r="P1061" s="7"/>
      <c r="Q1061" s="7"/>
      <c r="R1061" s="7"/>
      <c r="S1061" s="7"/>
      <c r="T1061" s="7"/>
      <c r="U1061" s="7"/>
      <c r="V1061" s="7"/>
      <c r="W1061" s="7"/>
      <c r="X1061" s="7"/>
      <c r="Y1061" s="7"/>
    </row>
    <row r="1062" spans="1:25" x14ac:dyDescent="0.2">
      <c r="A1062" s="7"/>
      <c r="B1062" s="7"/>
      <c r="C1062" s="7"/>
      <c r="D1062" s="7"/>
      <c r="E1062" s="7"/>
      <c r="F1062" s="7"/>
      <c r="G1062" s="7"/>
      <c r="H1062" s="7"/>
      <c r="I1062" s="7"/>
      <c r="J1062" s="7"/>
      <c r="K1062" s="7"/>
      <c r="L1062" s="7"/>
      <c r="M1062" s="7"/>
      <c r="N1062" s="7"/>
      <c r="O1062" s="7"/>
      <c r="P1062" s="7"/>
      <c r="Q1062" s="7"/>
      <c r="R1062" s="7"/>
      <c r="S1062" s="7"/>
      <c r="T1062" s="7"/>
      <c r="U1062" s="7"/>
      <c r="V1062" s="7"/>
      <c r="W1062" s="7"/>
      <c r="X1062" s="7"/>
      <c r="Y1062" s="7"/>
    </row>
    <row r="1063" spans="1:25" x14ac:dyDescent="0.2">
      <c r="A1063" s="7"/>
      <c r="B1063" s="7"/>
      <c r="C1063" s="7"/>
      <c r="D1063" s="7"/>
      <c r="E1063" s="7"/>
      <c r="F1063" s="7"/>
      <c r="G1063" s="7"/>
      <c r="H1063" s="7"/>
      <c r="I1063" s="7"/>
      <c r="J1063" s="7"/>
      <c r="K1063" s="7"/>
      <c r="L1063" s="7"/>
      <c r="M1063" s="7"/>
      <c r="N1063" s="7"/>
      <c r="O1063" s="7"/>
      <c r="P1063" s="7"/>
      <c r="Q1063" s="7"/>
      <c r="R1063" s="7"/>
      <c r="S1063" s="7"/>
      <c r="T1063" s="7"/>
      <c r="U1063" s="7"/>
      <c r="V1063" s="7"/>
      <c r="W1063" s="7"/>
      <c r="X1063" s="7"/>
      <c r="Y1063" s="7"/>
    </row>
    <row r="1064" spans="1:25" x14ac:dyDescent="0.2">
      <c r="A1064" s="7"/>
      <c r="B1064" s="7"/>
      <c r="C1064" s="7"/>
      <c r="D1064" s="7"/>
      <c r="E1064" s="7"/>
      <c r="F1064" s="7"/>
      <c r="G1064" s="7"/>
      <c r="H1064" s="7"/>
      <c r="I1064" s="7"/>
      <c r="J1064" s="7"/>
      <c r="K1064" s="7"/>
      <c r="L1064" s="7"/>
      <c r="M1064" s="7"/>
      <c r="N1064" s="7"/>
      <c r="O1064" s="7"/>
      <c r="P1064" s="7"/>
      <c r="Q1064" s="7"/>
      <c r="R1064" s="7"/>
      <c r="S1064" s="7"/>
      <c r="T1064" s="7"/>
      <c r="U1064" s="7"/>
      <c r="V1064" s="7"/>
      <c r="W1064" s="7"/>
      <c r="X1064" s="7"/>
      <c r="Y1064" s="7"/>
    </row>
    <row r="1065" spans="1:25" x14ac:dyDescent="0.2">
      <c r="A1065" s="7"/>
      <c r="B1065" s="7"/>
      <c r="C1065" s="7"/>
      <c r="D1065" s="7"/>
      <c r="E1065" s="7"/>
      <c r="F1065" s="7"/>
      <c r="G1065" s="7"/>
      <c r="H1065" s="7"/>
      <c r="I1065" s="7"/>
      <c r="J1065" s="7"/>
      <c r="K1065" s="7"/>
      <c r="L1065" s="7"/>
      <c r="M1065" s="7"/>
      <c r="N1065" s="7"/>
      <c r="O1065" s="7"/>
      <c r="P1065" s="7"/>
      <c r="Q1065" s="7"/>
      <c r="R1065" s="7"/>
      <c r="S1065" s="7"/>
      <c r="T1065" s="7"/>
      <c r="U1065" s="7"/>
      <c r="V1065" s="7"/>
      <c r="W1065" s="7"/>
      <c r="X1065" s="7"/>
      <c r="Y1065" s="7"/>
    </row>
    <row r="1066" spans="1:25" x14ac:dyDescent="0.2">
      <c r="A1066" s="7"/>
      <c r="B1066" s="7"/>
      <c r="C1066" s="7"/>
      <c r="D1066" s="7"/>
      <c r="E1066" s="7"/>
      <c r="F1066" s="7"/>
      <c r="G1066" s="7"/>
      <c r="H1066" s="7"/>
      <c r="I1066" s="7"/>
      <c r="J1066" s="7"/>
      <c r="K1066" s="7"/>
      <c r="L1066" s="7"/>
      <c r="M1066" s="7"/>
      <c r="N1066" s="7"/>
      <c r="O1066" s="7"/>
      <c r="P1066" s="7"/>
      <c r="Q1066" s="7"/>
      <c r="R1066" s="7"/>
      <c r="S1066" s="7"/>
      <c r="T1066" s="7"/>
      <c r="U1066" s="7"/>
      <c r="V1066" s="7"/>
      <c r="W1066" s="7"/>
      <c r="X1066" s="7"/>
      <c r="Y1066" s="7"/>
    </row>
    <row r="1067" spans="1:25" x14ac:dyDescent="0.2">
      <c r="A1067" s="7"/>
      <c r="B1067" s="7"/>
      <c r="C1067" s="7"/>
      <c r="D1067" s="7"/>
      <c r="E1067" s="7"/>
      <c r="F1067" s="7"/>
      <c r="G1067" s="7"/>
      <c r="H1067" s="7"/>
      <c r="I1067" s="7"/>
      <c r="J1067" s="7"/>
      <c r="K1067" s="7"/>
      <c r="L1067" s="7"/>
      <c r="M1067" s="7"/>
      <c r="N1067" s="7"/>
      <c r="O1067" s="7"/>
      <c r="P1067" s="7"/>
      <c r="Q1067" s="7"/>
      <c r="R1067" s="7"/>
      <c r="S1067" s="7"/>
      <c r="T1067" s="7"/>
      <c r="U1067" s="7"/>
      <c r="V1067" s="7"/>
      <c r="W1067" s="7"/>
      <c r="X1067" s="7"/>
      <c r="Y1067" s="7"/>
    </row>
    <row r="1068" spans="1:25" x14ac:dyDescent="0.2">
      <c r="A1068" s="7"/>
      <c r="B1068" s="7"/>
      <c r="C1068" s="7"/>
      <c r="D1068" s="7"/>
      <c r="E1068" s="7"/>
      <c r="F1068" s="7"/>
      <c r="G1068" s="7"/>
      <c r="H1068" s="7"/>
      <c r="I1068" s="7"/>
      <c r="J1068" s="7"/>
      <c r="K1068" s="7"/>
      <c r="L1068" s="7"/>
      <c r="M1068" s="7"/>
      <c r="N1068" s="7"/>
      <c r="O1068" s="7"/>
      <c r="P1068" s="7"/>
      <c r="Q1068" s="7"/>
      <c r="R1068" s="7"/>
      <c r="S1068" s="7"/>
      <c r="T1068" s="7"/>
      <c r="U1068" s="7"/>
      <c r="V1068" s="7"/>
      <c r="W1068" s="7"/>
      <c r="X1068" s="7"/>
      <c r="Y1068" s="7"/>
    </row>
    <row r="1069" spans="1:25" x14ac:dyDescent="0.2">
      <c r="A1069" s="7"/>
      <c r="B1069" s="7"/>
      <c r="C1069" s="7"/>
      <c r="D1069" s="7"/>
      <c r="E1069" s="7"/>
      <c r="F1069" s="7"/>
      <c r="G1069" s="7"/>
      <c r="H1069" s="7"/>
      <c r="I1069" s="7"/>
      <c r="J1069" s="7"/>
      <c r="K1069" s="7"/>
      <c r="L1069" s="7"/>
      <c r="M1069" s="7"/>
      <c r="N1069" s="7"/>
      <c r="O1069" s="7"/>
      <c r="P1069" s="7"/>
      <c r="Q1069" s="7"/>
      <c r="R1069" s="7"/>
      <c r="S1069" s="7"/>
      <c r="T1069" s="7"/>
      <c r="U1069" s="7"/>
      <c r="V1069" s="7"/>
      <c r="W1069" s="7"/>
      <c r="X1069" s="7"/>
      <c r="Y1069" s="7"/>
    </row>
    <row r="1070" spans="1:25" x14ac:dyDescent="0.2">
      <c r="A1070" s="7"/>
      <c r="B1070" s="7"/>
      <c r="C1070" s="7"/>
      <c r="D1070" s="7"/>
      <c r="E1070" s="7"/>
      <c r="F1070" s="7"/>
      <c r="G1070" s="7"/>
      <c r="H1070" s="7"/>
      <c r="I1070" s="7"/>
      <c r="J1070" s="7"/>
      <c r="K1070" s="7"/>
      <c r="L1070" s="7"/>
      <c r="M1070" s="7"/>
      <c r="N1070" s="7"/>
      <c r="O1070" s="7"/>
      <c r="P1070" s="7"/>
      <c r="Q1070" s="7"/>
      <c r="R1070" s="7"/>
      <c r="S1070" s="7"/>
      <c r="T1070" s="7"/>
      <c r="U1070" s="7"/>
      <c r="V1070" s="7"/>
      <c r="W1070" s="7"/>
      <c r="X1070" s="7"/>
      <c r="Y1070" s="7"/>
    </row>
    <row r="1071" spans="1:25" x14ac:dyDescent="0.2">
      <c r="A1071" s="7"/>
      <c r="B1071" s="7"/>
      <c r="C1071" s="7"/>
      <c r="D1071" s="7"/>
      <c r="E1071" s="7"/>
      <c r="F1071" s="7"/>
      <c r="G1071" s="7"/>
      <c r="H1071" s="7"/>
      <c r="I1071" s="7"/>
      <c r="J1071" s="7"/>
      <c r="K1071" s="7"/>
      <c r="L1071" s="7"/>
      <c r="M1071" s="7"/>
      <c r="N1071" s="7"/>
      <c r="O1071" s="7"/>
      <c r="P1071" s="7"/>
      <c r="Q1071" s="7"/>
      <c r="R1071" s="7"/>
      <c r="S1071" s="7"/>
      <c r="T1071" s="7"/>
      <c r="U1071" s="7"/>
      <c r="V1071" s="7"/>
      <c r="W1071" s="7"/>
      <c r="X1071" s="7"/>
      <c r="Y1071" s="7"/>
    </row>
    <row r="1072" spans="1:25" x14ac:dyDescent="0.2">
      <c r="A1072" s="7"/>
      <c r="B1072" s="7"/>
      <c r="C1072" s="7"/>
      <c r="D1072" s="7"/>
      <c r="E1072" s="7"/>
      <c r="F1072" s="7"/>
      <c r="G1072" s="7"/>
      <c r="H1072" s="7"/>
      <c r="I1072" s="7"/>
      <c r="J1072" s="7"/>
      <c r="K1072" s="7"/>
      <c r="L1072" s="7"/>
      <c r="M1072" s="7"/>
      <c r="N1072" s="7"/>
      <c r="O1072" s="7"/>
      <c r="P1072" s="7"/>
      <c r="Q1072" s="7"/>
      <c r="R1072" s="7"/>
      <c r="S1072" s="7"/>
      <c r="T1072" s="7"/>
      <c r="U1072" s="7"/>
      <c r="V1072" s="7"/>
      <c r="W1072" s="7"/>
      <c r="X1072" s="7"/>
      <c r="Y1072" s="7"/>
    </row>
    <row r="1073" spans="1:25" x14ac:dyDescent="0.2">
      <c r="A1073" s="7"/>
      <c r="B1073" s="7"/>
      <c r="C1073" s="7"/>
      <c r="D1073" s="7"/>
      <c r="E1073" s="7"/>
      <c r="F1073" s="7"/>
      <c r="G1073" s="7"/>
      <c r="H1073" s="7"/>
      <c r="I1073" s="7"/>
      <c r="J1073" s="7"/>
      <c r="K1073" s="7"/>
      <c r="L1073" s="7"/>
      <c r="M1073" s="7"/>
      <c r="N1073" s="7"/>
      <c r="O1073" s="7"/>
      <c r="P1073" s="7"/>
      <c r="Q1073" s="7"/>
      <c r="R1073" s="7"/>
      <c r="S1073" s="7"/>
      <c r="T1073" s="7"/>
      <c r="U1073" s="7"/>
      <c r="V1073" s="7"/>
      <c r="W1073" s="7"/>
      <c r="X1073" s="7"/>
      <c r="Y1073" s="7"/>
    </row>
    <row r="1074" spans="1:25" x14ac:dyDescent="0.2">
      <c r="A1074" s="7"/>
      <c r="B1074" s="7"/>
      <c r="C1074" s="7"/>
      <c r="D1074" s="7"/>
      <c r="E1074" s="7"/>
      <c r="F1074" s="7"/>
      <c r="G1074" s="7"/>
      <c r="H1074" s="7"/>
      <c r="I1074" s="7"/>
      <c r="J1074" s="7"/>
      <c r="K1074" s="7"/>
      <c r="L1074" s="7"/>
      <c r="M1074" s="7"/>
      <c r="N1074" s="7"/>
      <c r="O1074" s="7"/>
      <c r="P1074" s="7"/>
      <c r="Q1074" s="7"/>
      <c r="R1074" s="7"/>
      <c r="S1074" s="7"/>
      <c r="T1074" s="7"/>
      <c r="U1074" s="7"/>
      <c r="V1074" s="7"/>
      <c r="W1074" s="7"/>
      <c r="X1074" s="7"/>
      <c r="Y1074" s="7"/>
    </row>
    <row r="1075" spans="1:25" x14ac:dyDescent="0.2">
      <c r="A1075" s="7"/>
      <c r="B1075" s="7"/>
      <c r="C1075" s="7"/>
      <c r="D1075" s="7"/>
      <c r="E1075" s="7"/>
      <c r="F1075" s="7"/>
      <c r="G1075" s="7"/>
      <c r="H1075" s="7"/>
      <c r="I1075" s="7"/>
      <c r="J1075" s="7"/>
      <c r="K1075" s="7"/>
      <c r="L1075" s="7"/>
      <c r="M1075" s="7"/>
      <c r="N1075" s="7"/>
      <c r="O1075" s="7"/>
      <c r="P1075" s="7"/>
      <c r="Q1075" s="7"/>
      <c r="R1075" s="7"/>
      <c r="S1075" s="7"/>
      <c r="T1075" s="7"/>
      <c r="U1075" s="7"/>
      <c r="V1075" s="7"/>
      <c r="W1075" s="7"/>
      <c r="X1075" s="7"/>
      <c r="Y1075" s="7"/>
    </row>
    <row r="1076" spans="1:25" x14ac:dyDescent="0.2">
      <c r="A1076" s="7"/>
      <c r="B1076" s="7"/>
      <c r="C1076" s="7"/>
      <c r="D1076" s="7"/>
      <c r="E1076" s="7"/>
      <c r="F1076" s="7"/>
      <c r="G1076" s="7"/>
      <c r="H1076" s="7"/>
      <c r="I1076" s="7"/>
      <c r="J1076" s="7"/>
      <c r="K1076" s="7"/>
      <c r="L1076" s="7"/>
      <c r="M1076" s="7"/>
      <c r="N1076" s="7"/>
      <c r="O1076" s="7"/>
      <c r="P1076" s="7"/>
      <c r="Q1076" s="7"/>
      <c r="R1076" s="7"/>
      <c r="S1076" s="7"/>
      <c r="T1076" s="7"/>
      <c r="U1076" s="7"/>
      <c r="V1076" s="7"/>
      <c r="W1076" s="7"/>
      <c r="X1076" s="7"/>
      <c r="Y1076" s="7"/>
    </row>
    <row r="1077" spans="1:25" x14ac:dyDescent="0.2">
      <c r="A1077" s="7"/>
      <c r="B1077" s="7"/>
      <c r="C1077" s="7"/>
      <c r="D1077" s="7"/>
      <c r="E1077" s="7"/>
      <c r="F1077" s="7"/>
      <c r="G1077" s="7"/>
      <c r="H1077" s="7"/>
      <c r="I1077" s="7"/>
      <c r="J1077" s="7"/>
      <c r="K1077" s="7"/>
      <c r="L1077" s="7"/>
      <c r="M1077" s="7"/>
      <c r="N1077" s="7"/>
      <c r="O1077" s="7"/>
      <c r="P1077" s="7"/>
      <c r="Q1077" s="7"/>
      <c r="R1077" s="7"/>
      <c r="S1077" s="7"/>
      <c r="T1077" s="7"/>
      <c r="U1077" s="7"/>
      <c r="V1077" s="7"/>
      <c r="W1077" s="7"/>
      <c r="X1077" s="7"/>
      <c r="Y1077" s="7"/>
    </row>
    <row r="1078" spans="1:25" x14ac:dyDescent="0.2">
      <c r="A1078" s="7"/>
      <c r="B1078" s="7"/>
      <c r="C1078" s="7"/>
      <c r="D1078" s="7"/>
      <c r="E1078" s="7"/>
      <c r="F1078" s="7"/>
      <c r="G1078" s="7"/>
      <c r="H1078" s="7"/>
      <c r="I1078" s="7"/>
      <c r="J1078" s="7"/>
      <c r="K1078" s="7"/>
      <c r="L1078" s="7"/>
      <c r="M1078" s="7"/>
      <c r="N1078" s="7"/>
      <c r="O1078" s="7"/>
      <c r="P1078" s="7"/>
      <c r="Q1078" s="7"/>
      <c r="R1078" s="7"/>
      <c r="S1078" s="7"/>
      <c r="T1078" s="7"/>
      <c r="U1078" s="7"/>
      <c r="V1078" s="7"/>
      <c r="W1078" s="7"/>
      <c r="X1078" s="7"/>
      <c r="Y1078" s="7"/>
    </row>
    <row r="1079" spans="1:25" x14ac:dyDescent="0.2">
      <c r="A1079" s="7"/>
      <c r="B1079" s="7"/>
      <c r="C1079" s="7"/>
      <c r="D1079" s="7"/>
      <c r="E1079" s="7"/>
      <c r="F1079" s="7"/>
      <c r="G1079" s="7"/>
      <c r="H1079" s="7"/>
      <c r="I1079" s="7"/>
      <c r="J1079" s="7"/>
      <c r="K1079" s="7"/>
      <c r="L1079" s="7"/>
      <c r="M1079" s="7"/>
      <c r="N1079" s="7"/>
      <c r="O1079" s="7"/>
      <c r="P1079" s="7"/>
      <c r="Q1079" s="7"/>
      <c r="R1079" s="7"/>
      <c r="S1079" s="7"/>
      <c r="T1079" s="7"/>
      <c r="U1079" s="7"/>
      <c r="V1079" s="7"/>
      <c r="W1079" s="7"/>
      <c r="X1079" s="7"/>
      <c r="Y1079" s="7"/>
    </row>
    <row r="1080" spans="1:25" x14ac:dyDescent="0.2">
      <c r="A1080" s="7"/>
      <c r="B1080" s="7"/>
      <c r="C1080" s="7"/>
      <c r="D1080" s="7"/>
      <c r="E1080" s="7"/>
      <c r="F1080" s="7"/>
      <c r="G1080" s="7"/>
      <c r="H1080" s="7"/>
      <c r="I1080" s="7"/>
      <c r="J1080" s="7"/>
      <c r="K1080" s="7"/>
      <c r="L1080" s="7"/>
      <c r="M1080" s="7"/>
      <c r="N1080" s="7"/>
      <c r="O1080" s="7"/>
      <c r="P1080" s="7"/>
      <c r="Q1080" s="7"/>
      <c r="R1080" s="7"/>
      <c r="S1080" s="7"/>
      <c r="T1080" s="7"/>
      <c r="U1080" s="7"/>
      <c r="V1080" s="7"/>
      <c r="W1080" s="7"/>
      <c r="X1080" s="7"/>
      <c r="Y1080" s="7"/>
    </row>
    <row r="1081" spans="1:25" x14ac:dyDescent="0.2">
      <c r="A1081" s="7"/>
      <c r="B1081" s="7"/>
      <c r="C1081" s="7"/>
      <c r="D1081" s="7"/>
      <c r="E1081" s="7"/>
      <c r="F1081" s="7"/>
      <c r="G1081" s="7"/>
      <c r="H1081" s="7"/>
      <c r="I1081" s="7"/>
      <c r="J1081" s="7"/>
      <c r="K1081" s="7"/>
      <c r="L1081" s="7"/>
      <c r="M1081" s="7"/>
      <c r="N1081" s="7"/>
      <c r="O1081" s="7"/>
      <c r="P1081" s="7"/>
      <c r="Q1081" s="7"/>
      <c r="R1081" s="7"/>
      <c r="S1081" s="7"/>
      <c r="T1081" s="7"/>
      <c r="U1081" s="7"/>
      <c r="V1081" s="7"/>
      <c r="W1081" s="7"/>
      <c r="X1081" s="7"/>
      <c r="Y1081" s="7"/>
    </row>
    <row r="1082" spans="1:25" x14ac:dyDescent="0.2">
      <c r="A1082" s="7"/>
      <c r="B1082" s="7"/>
      <c r="C1082" s="7"/>
      <c r="D1082" s="7"/>
      <c r="E1082" s="7"/>
      <c r="F1082" s="7"/>
      <c r="G1082" s="7"/>
      <c r="H1082" s="7"/>
      <c r="I1082" s="7"/>
      <c r="J1082" s="7"/>
      <c r="K1082" s="7"/>
      <c r="L1082" s="7"/>
      <c r="M1082" s="7"/>
      <c r="N1082" s="7"/>
      <c r="O1082" s="7"/>
      <c r="P1082" s="7"/>
      <c r="Q1082" s="7"/>
      <c r="R1082" s="7"/>
      <c r="S1082" s="7"/>
      <c r="T1082" s="7"/>
      <c r="U1082" s="7"/>
      <c r="V1082" s="7"/>
      <c r="W1082" s="7"/>
      <c r="X1082" s="7"/>
      <c r="Y1082" s="7"/>
    </row>
    <row r="1083" spans="1:25" x14ac:dyDescent="0.2">
      <c r="A1083" s="7"/>
      <c r="B1083" s="7"/>
      <c r="C1083" s="7"/>
      <c r="D1083" s="7"/>
      <c r="E1083" s="7"/>
      <c r="F1083" s="7"/>
      <c r="G1083" s="7"/>
      <c r="H1083" s="7"/>
      <c r="I1083" s="7"/>
      <c r="J1083" s="7"/>
      <c r="K1083" s="7"/>
      <c r="L1083" s="7"/>
      <c r="M1083" s="7"/>
      <c r="N1083" s="7"/>
      <c r="O1083" s="7"/>
      <c r="P1083" s="7"/>
      <c r="Q1083" s="7"/>
      <c r="R1083" s="7"/>
      <c r="S1083" s="7"/>
      <c r="T1083" s="7"/>
      <c r="U1083" s="7"/>
      <c r="V1083" s="7"/>
      <c r="W1083" s="7"/>
      <c r="X1083" s="7"/>
      <c r="Y1083" s="7"/>
    </row>
    <row r="1084" spans="1:25" x14ac:dyDescent="0.2">
      <c r="A1084" s="7"/>
      <c r="B1084" s="7"/>
      <c r="C1084" s="7"/>
      <c r="D1084" s="7"/>
      <c r="E1084" s="7"/>
      <c r="F1084" s="7"/>
      <c r="G1084" s="7"/>
      <c r="H1084" s="7"/>
      <c r="I1084" s="7"/>
      <c r="J1084" s="7"/>
      <c r="K1084" s="7"/>
      <c r="L1084" s="7"/>
      <c r="M1084" s="7"/>
      <c r="N1084" s="7"/>
      <c r="O1084" s="7"/>
      <c r="P1084" s="7"/>
      <c r="Q1084" s="7"/>
      <c r="R1084" s="7"/>
      <c r="S1084" s="7"/>
      <c r="T1084" s="7"/>
      <c r="U1084" s="7"/>
      <c r="V1084" s="7"/>
      <c r="W1084" s="7"/>
      <c r="X1084" s="7"/>
      <c r="Y1084" s="7"/>
    </row>
    <row r="1085" spans="1:25" x14ac:dyDescent="0.2">
      <c r="A1085" s="7"/>
      <c r="B1085" s="7"/>
      <c r="C1085" s="7"/>
      <c r="D1085" s="7"/>
      <c r="E1085" s="7"/>
      <c r="F1085" s="7"/>
      <c r="G1085" s="7"/>
      <c r="H1085" s="7"/>
      <c r="I1085" s="7"/>
      <c r="J1085" s="7"/>
      <c r="K1085" s="7"/>
      <c r="L1085" s="7"/>
      <c r="M1085" s="7"/>
      <c r="N1085" s="7"/>
      <c r="O1085" s="7"/>
      <c r="P1085" s="7"/>
      <c r="Q1085" s="7"/>
      <c r="R1085" s="7"/>
      <c r="S1085" s="7"/>
      <c r="T1085" s="7"/>
      <c r="U1085" s="7"/>
      <c r="V1085" s="7"/>
      <c r="W1085" s="7"/>
      <c r="X1085" s="7"/>
      <c r="Y1085" s="7"/>
    </row>
    <row r="1086" spans="1:25" x14ac:dyDescent="0.2">
      <c r="A1086" s="7"/>
      <c r="B1086" s="7"/>
      <c r="C1086" s="7"/>
      <c r="D1086" s="7"/>
      <c r="E1086" s="7"/>
      <c r="F1086" s="7"/>
      <c r="G1086" s="7"/>
      <c r="H1086" s="7"/>
      <c r="I1086" s="7"/>
      <c r="J1086" s="7"/>
      <c r="K1086" s="7"/>
      <c r="L1086" s="7"/>
      <c r="M1086" s="7"/>
      <c r="N1086" s="7"/>
      <c r="O1086" s="7"/>
      <c r="P1086" s="7"/>
      <c r="Q1086" s="7"/>
      <c r="R1086" s="7"/>
      <c r="S1086" s="7"/>
      <c r="T1086" s="7"/>
      <c r="U1086" s="7"/>
      <c r="V1086" s="7"/>
      <c r="W1086" s="7"/>
      <c r="X1086" s="7"/>
      <c r="Y1086" s="7"/>
    </row>
    <row r="1087" spans="1:25" x14ac:dyDescent="0.2">
      <c r="A1087" s="7"/>
      <c r="B1087" s="7"/>
      <c r="C1087" s="7"/>
      <c r="D1087" s="7"/>
      <c r="E1087" s="7"/>
      <c r="F1087" s="7"/>
      <c r="G1087" s="7"/>
      <c r="H1087" s="7"/>
      <c r="I1087" s="7"/>
      <c r="J1087" s="7"/>
      <c r="K1087" s="7"/>
      <c r="L1087" s="7"/>
      <c r="M1087" s="7"/>
      <c r="N1087" s="7"/>
      <c r="O1087" s="7"/>
      <c r="P1087" s="7"/>
      <c r="Q1087" s="7"/>
      <c r="R1087" s="7"/>
      <c r="S1087" s="7"/>
      <c r="T1087" s="7"/>
      <c r="U1087" s="7"/>
      <c r="V1087" s="7"/>
      <c r="W1087" s="7"/>
      <c r="X1087" s="7"/>
      <c r="Y1087" s="7"/>
    </row>
    <row r="1088" spans="1:25" x14ac:dyDescent="0.2">
      <c r="A1088" s="7"/>
      <c r="B1088" s="7"/>
      <c r="C1088" s="7"/>
      <c r="D1088" s="7"/>
      <c r="E1088" s="7"/>
      <c r="F1088" s="7"/>
      <c r="G1088" s="7"/>
      <c r="H1088" s="7"/>
      <c r="I1088" s="7"/>
      <c r="J1088" s="7"/>
      <c r="K1088" s="7"/>
      <c r="L1088" s="7"/>
      <c r="M1088" s="7"/>
      <c r="N1088" s="7"/>
      <c r="O1088" s="7"/>
      <c r="P1088" s="7"/>
      <c r="Q1088" s="7"/>
      <c r="R1088" s="7"/>
      <c r="S1088" s="7"/>
      <c r="T1088" s="7"/>
      <c r="U1088" s="7"/>
      <c r="V1088" s="7"/>
      <c r="W1088" s="7"/>
      <c r="X1088" s="7"/>
      <c r="Y1088" s="7"/>
    </row>
    <row r="1089" spans="1:25" x14ac:dyDescent="0.2">
      <c r="A1089" s="7"/>
      <c r="B1089" s="7"/>
      <c r="C1089" s="7"/>
      <c r="D1089" s="7"/>
      <c r="E1089" s="7"/>
      <c r="F1089" s="7"/>
      <c r="G1089" s="7"/>
      <c r="H1089" s="7"/>
      <c r="I1089" s="7"/>
      <c r="J1089" s="7"/>
      <c r="K1089" s="7"/>
      <c r="L1089" s="7"/>
      <c r="M1089" s="7"/>
      <c r="N1089" s="7"/>
      <c r="O1089" s="7"/>
      <c r="P1089" s="7"/>
      <c r="Q1089" s="7"/>
      <c r="R1089" s="7"/>
      <c r="S1089" s="7"/>
      <c r="T1089" s="7"/>
      <c r="U1089" s="7"/>
      <c r="V1089" s="7"/>
      <c r="W1089" s="7"/>
      <c r="X1089" s="7"/>
      <c r="Y1089" s="7"/>
    </row>
    <row r="1090" spans="1:25" x14ac:dyDescent="0.2">
      <c r="A1090" s="7"/>
      <c r="B1090" s="7"/>
      <c r="C1090" s="7"/>
      <c r="D1090" s="7"/>
      <c r="E1090" s="7"/>
      <c r="F1090" s="7"/>
      <c r="G1090" s="7"/>
      <c r="H1090" s="7"/>
      <c r="I1090" s="7"/>
      <c r="J1090" s="7"/>
      <c r="K1090" s="7"/>
      <c r="L1090" s="7"/>
      <c r="M1090" s="7"/>
      <c r="N1090" s="7"/>
      <c r="O1090" s="7"/>
      <c r="P1090" s="7"/>
      <c r="Q1090" s="7"/>
      <c r="R1090" s="7"/>
      <c r="S1090" s="7"/>
      <c r="T1090" s="7"/>
      <c r="U1090" s="7"/>
      <c r="V1090" s="7"/>
      <c r="W1090" s="7"/>
      <c r="X1090" s="7"/>
      <c r="Y1090" s="7"/>
    </row>
    <row r="1091" spans="1:25" x14ac:dyDescent="0.2">
      <c r="A1091" s="7"/>
      <c r="B1091" s="7"/>
      <c r="C1091" s="7"/>
      <c r="D1091" s="7"/>
      <c r="E1091" s="7"/>
      <c r="F1091" s="7"/>
      <c r="G1091" s="7"/>
      <c r="H1091" s="7"/>
      <c r="I1091" s="7"/>
      <c r="J1091" s="7"/>
      <c r="K1091" s="7"/>
      <c r="L1091" s="7"/>
      <c r="M1091" s="7"/>
      <c r="N1091" s="7"/>
      <c r="O1091" s="7"/>
      <c r="P1091" s="7"/>
      <c r="Q1091" s="7"/>
      <c r="R1091" s="7"/>
      <c r="S1091" s="7"/>
      <c r="T1091" s="7"/>
      <c r="U1091" s="7"/>
      <c r="V1091" s="7"/>
      <c r="W1091" s="7"/>
      <c r="X1091" s="7"/>
      <c r="Y1091" s="7"/>
    </row>
    <row r="1092" spans="1:25" x14ac:dyDescent="0.2">
      <c r="A1092" s="7"/>
      <c r="B1092" s="7"/>
      <c r="C1092" s="7"/>
      <c r="D1092" s="7"/>
      <c r="E1092" s="7"/>
      <c r="F1092" s="7"/>
      <c r="G1092" s="7"/>
      <c r="H1092" s="7"/>
      <c r="I1092" s="7"/>
      <c r="J1092" s="7"/>
      <c r="K1092" s="7"/>
      <c r="L1092" s="7"/>
      <c r="M1092" s="7"/>
      <c r="N1092" s="7"/>
      <c r="O1092" s="7"/>
      <c r="P1092" s="7"/>
      <c r="Q1092" s="7"/>
      <c r="R1092" s="7"/>
      <c r="S1092" s="7"/>
      <c r="T1092" s="7"/>
      <c r="U1092" s="7"/>
      <c r="V1092" s="7"/>
      <c r="W1092" s="7"/>
      <c r="X1092" s="7"/>
      <c r="Y1092" s="7"/>
    </row>
    <row r="1093" spans="1:25" x14ac:dyDescent="0.2">
      <c r="A1093" s="7"/>
      <c r="B1093" s="7"/>
      <c r="C1093" s="7"/>
      <c r="D1093" s="7"/>
      <c r="E1093" s="7"/>
      <c r="F1093" s="7"/>
      <c r="G1093" s="7"/>
      <c r="H1093" s="7"/>
      <c r="I1093" s="7"/>
      <c r="J1093" s="7"/>
      <c r="K1093" s="7"/>
      <c r="L1093" s="7"/>
      <c r="M1093" s="7"/>
      <c r="N1093" s="7"/>
      <c r="O1093" s="7"/>
      <c r="P1093" s="7"/>
      <c r="Q1093" s="7"/>
      <c r="R1093" s="7"/>
      <c r="S1093" s="7"/>
      <c r="T1093" s="7"/>
      <c r="U1093" s="7"/>
      <c r="V1093" s="7"/>
      <c r="W1093" s="7"/>
      <c r="X1093" s="7"/>
      <c r="Y1093" s="7"/>
    </row>
    <row r="1094" spans="1:25" x14ac:dyDescent="0.2">
      <c r="A1094" s="7"/>
      <c r="B1094" s="7"/>
      <c r="C1094" s="7"/>
      <c r="D1094" s="7"/>
      <c r="E1094" s="7"/>
      <c r="F1094" s="7"/>
      <c r="G1094" s="7"/>
      <c r="H1094" s="7"/>
      <c r="I1094" s="7"/>
      <c r="J1094" s="7"/>
      <c r="K1094" s="7"/>
      <c r="L1094" s="7"/>
      <c r="M1094" s="7"/>
      <c r="N1094" s="7"/>
      <c r="O1094" s="7"/>
      <c r="P1094" s="7"/>
      <c r="Q1094" s="7"/>
      <c r="R1094" s="7"/>
      <c r="S1094" s="7"/>
      <c r="T1094" s="7"/>
      <c r="U1094" s="7"/>
      <c r="V1094" s="7"/>
      <c r="W1094" s="7"/>
      <c r="X1094" s="7"/>
      <c r="Y1094" s="7"/>
    </row>
    <row r="1095" spans="1:25" x14ac:dyDescent="0.2">
      <c r="A1095" s="7"/>
      <c r="B1095" s="7"/>
      <c r="C1095" s="7"/>
      <c r="D1095" s="7"/>
      <c r="E1095" s="7"/>
      <c r="F1095" s="7"/>
      <c r="G1095" s="7"/>
      <c r="H1095" s="7"/>
      <c r="I1095" s="7"/>
      <c r="J1095" s="7"/>
      <c r="K1095" s="7"/>
      <c r="L1095" s="7"/>
      <c r="M1095" s="7"/>
      <c r="N1095" s="7"/>
      <c r="O1095" s="7"/>
      <c r="P1095" s="7"/>
      <c r="Q1095" s="7"/>
      <c r="R1095" s="7"/>
      <c r="S1095" s="7"/>
      <c r="T1095" s="7"/>
      <c r="U1095" s="7"/>
      <c r="V1095" s="7"/>
      <c r="W1095" s="7"/>
      <c r="X1095" s="7"/>
      <c r="Y1095" s="7"/>
    </row>
    <row r="1096" spans="1:25" x14ac:dyDescent="0.2">
      <c r="A1096" s="7"/>
      <c r="B1096" s="7"/>
      <c r="C1096" s="7"/>
      <c r="D1096" s="7"/>
      <c r="E1096" s="7"/>
      <c r="F1096" s="7"/>
      <c r="G1096" s="7"/>
      <c r="H1096" s="7"/>
      <c r="I1096" s="7"/>
      <c r="J1096" s="7"/>
      <c r="K1096" s="7"/>
      <c r="L1096" s="7"/>
      <c r="M1096" s="7"/>
      <c r="N1096" s="7"/>
      <c r="O1096" s="7"/>
      <c r="P1096" s="7"/>
      <c r="Q1096" s="7"/>
      <c r="R1096" s="7"/>
      <c r="S1096" s="7"/>
      <c r="T1096" s="7"/>
      <c r="U1096" s="7"/>
      <c r="V1096" s="7"/>
      <c r="W1096" s="7"/>
      <c r="X1096" s="7"/>
      <c r="Y1096" s="7"/>
    </row>
    <row r="1097" spans="1:25" x14ac:dyDescent="0.2">
      <c r="A1097" s="7"/>
      <c r="B1097" s="7"/>
      <c r="C1097" s="7"/>
      <c r="D1097" s="7"/>
      <c r="E1097" s="7"/>
      <c r="F1097" s="7"/>
      <c r="G1097" s="7"/>
      <c r="H1097" s="7"/>
      <c r="I1097" s="7"/>
      <c r="J1097" s="7"/>
      <c r="K1097" s="7"/>
      <c r="L1097" s="7"/>
      <c r="M1097" s="7"/>
      <c r="N1097" s="7"/>
      <c r="O1097" s="7"/>
      <c r="P1097" s="7"/>
      <c r="Q1097" s="7"/>
      <c r="R1097" s="7"/>
      <c r="S1097" s="7"/>
      <c r="T1097" s="7"/>
      <c r="U1097" s="7"/>
      <c r="V1097" s="7"/>
      <c r="W1097" s="7"/>
      <c r="X1097" s="7"/>
      <c r="Y1097" s="7"/>
    </row>
    <row r="1098" spans="1:25" x14ac:dyDescent="0.2">
      <c r="A1098" s="7"/>
      <c r="B1098" s="7"/>
      <c r="C1098" s="7"/>
      <c r="D1098" s="7"/>
      <c r="E1098" s="7"/>
      <c r="F1098" s="7"/>
      <c r="G1098" s="7"/>
      <c r="H1098" s="7"/>
      <c r="I1098" s="7"/>
      <c r="J1098" s="7"/>
      <c r="K1098" s="7"/>
      <c r="L1098" s="7"/>
      <c r="M1098" s="7"/>
      <c r="N1098" s="7"/>
      <c r="O1098" s="7"/>
      <c r="P1098" s="7"/>
      <c r="Q1098" s="7"/>
      <c r="R1098" s="7"/>
      <c r="S1098" s="7"/>
      <c r="T1098" s="7"/>
      <c r="U1098" s="7"/>
      <c r="V1098" s="7"/>
      <c r="W1098" s="7"/>
      <c r="X1098" s="7"/>
      <c r="Y1098" s="7"/>
    </row>
    <row r="1099" spans="1:25" x14ac:dyDescent="0.2">
      <c r="A1099" s="7"/>
      <c r="B1099" s="7"/>
      <c r="C1099" s="7"/>
      <c r="D1099" s="7"/>
      <c r="E1099" s="7"/>
      <c r="F1099" s="7"/>
      <c r="G1099" s="7"/>
      <c r="H1099" s="7"/>
      <c r="I1099" s="7"/>
      <c r="J1099" s="7"/>
      <c r="K1099" s="7"/>
      <c r="L1099" s="7"/>
      <c r="M1099" s="7"/>
      <c r="N1099" s="7"/>
      <c r="O1099" s="7"/>
      <c r="P1099" s="7"/>
      <c r="Q1099" s="7"/>
      <c r="R1099" s="7"/>
      <c r="S1099" s="7"/>
      <c r="T1099" s="7"/>
      <c r="U1099" s="7"/>
      <c r="V1099" s="7"/>
      <c r="W1099" s="7"/>
      <c r="X1099" s="7"/>
      <c r="Y1099" s="7"/>
    </row>
    <row r="1100" spans="1:25" x14ac:dyDescent="0.2">
      <c r="A1100" s="7"/>
      <c r="B1100" s="7"/>
      <c r="C1100" s="7"/>
      <c r="D1100" s="7"/>
      <c r="E1100" s="7"/>
      <c r="F1100" s="7"/>
      <c r="G1100" s="7"/>
      <c r="H1100" s="7"/>
      <c r="I1100" s="7"/>
      <c r="J1100" s="7"/>
      <c r="K1100" s="7"/>
      <c r="L1100" s="7"/>
      <c r="M1100" s="7"/>
      <c r="N1100" s="7"/>
      <c r="O1100" s="7"/>
      <c r="P1100" s="7"/>
      <c r="Q1100" s="7"/>
      <c r="R1100" s="7"/>
      <c r="S1100" s="7"/>
      <c r="T1100" s="7"/>
      <c r="U1100" s="7"/>
      <c r="V1100" s="7"/>
      <c r="W1100" s="7"/>
      <c r="X1100" s="7"/>
      <c r="Y1100" s="7"/>
    </row>
    <row r="1101" spans="1:25" x14ac:dyDescent="0.2">
      <c r="A1101" s="7"/>
      <c r="B1101" s="7"/>
      <c r="C1101" s="7"/>
      <c r="D1101" s="7"/>
      <c r="E1101" s="7"/>
      <c r="F1101" s="7"/>
      <c r="G1101" s="7"/>
      <c r="H1101" s="7"/>
      <c r="I1101" s="7"/>
      <c r="J1101" s="7"/>
      <c r="K1101" s="7"/>
      <c r="L1101" s="7"/>
      <c r="M1101" s="7"/>
      <c r="N1101" s="7"/>
      <c r="O1101" s="7"/>
      <c r="P1101" s="7"/>
      <c r="Q1101" s="7"/>
      <c r="R1101" s="7"/>
      <c r="S1101" s="7"/>
      <c r="T1101" s="7"/>
      <c r="U1101" s="7"/>
      <c r="V1101" s="7"/>
      <c r="W1101" s="7"/>
      <c r="X1101" s="7"/>
      <c r="Y1101" s="7"/>
    </row>
  </sheetData>
  <sheetProtection algorithmName="SHA-512" hashValue="TmlHy2TDl/4Ium4I4AJqdAmskmKkOSk0Eo7cP76xFTRV2RnmpyMrgyxOe/qQu2mBD9fqCNCWA2ukTBxCdEWpGg==" saltValue="UHtV+WS8itI6TQeaDnGDqA==" spinCount="100000" sheet="1" objects="1" scenarios="1"/>
  <mergeCells count="737">
    <mergeCell ref="A86:C86"/>
    <mergeCell ref="A88:D88"/>
    <mergeCell ref="A128:D128"/>
    <mergeCell ref="A129:C129"/>
    <mergeCell ref="A130:D130"/>
    <mergeCell ref="A131:C131"/>
    <mergeCell ref="A132:D132"/>
    <mergeCell ref="A95:B95"/>
    <mergeCell ref="A96:D96"/>
    <mergeCell ref="A97:C97"/>
    <mergeCell ref="A101:C101"/>
    <mergeCell ref="A102:D102"/>
    <mergeCell ref="A103:C103"/>
    <mergeCell ref="A89:C89"/>
    <mergeCell ref="A90:B90"/>
    <mergeCell ref="D90:D91"/>
    <mergeCell ref="A91:B91"/>
    <mergeCell ref="A92:D92"/>
    <mergeCell ref="A93:C93"/>
    <mergeCell ref="A94:B94"/>
    <mergeCell ref="A112:B112"/>
    <mergeCell ref="A113:D113"/>
    <mergeCell ref="A99:C99"/>
    <mergeCell ref="A98:D98"/>
    <mergeCell ref="A1:E1"/>
    <mergeCell ref="A2:E2"/>
    <mergeCell ref="A3:D3"/>
    <mergeCell ref="E3:E4"/>
    <mergeCell ref="A4:D4"/>
    <mergeCell ref="A5:E5"/>
    <mergeCell ref="A11:E11"/>
    <mergeCell ref="E12:E22"/>
    <mergeCell ref="A17:D18"/>
    <mergeCell ref="A19:C19"/>
    <mergeCell ref="A20:B20"/>
    <mergeCell ref="A21:D21"/>
    <mergeCell ref="A22:C22"/>
    <mergeCell ref="A6:D6"/>
    <mergeCell ref="E6:E10"/>
    <mergeCell ref="A7:C7"/>
    <mergeCell ref="A8:C8"/>
    <mergeCell ref="A9:C9"/>
    <mergeCell ref="A10:C10"/>
    <mergeCell ref="A23:E23"/>
    <mergeCell ref="A24:C24"/>
    <mergeCell ref="E24:E44"/>
    <mergeCell ref="A25:C25"/>
    <mergeCell ref="A26:D26"/>
    <mergeCell ref="A27:C27"/>
    <mergeCell ref="A28:C28"/>
    <mergeCell ref="D28:D31"/>
    <mergeCell ref="A29:B29"/>
    <mergeCell ref="A30:B30"/>
    <mergeCell ref="A38:D38"/>
    <mergeCell ref="B39:C39"/>
    <mergeCell ref="A40:B40"/>
    <mergeCell ref="D40:D42"/>
    <mergeCell ref="A41:B41"/>
    <mergeCell ref="A42:B42"/>
    <mergeCell ref="A31:B31"/>
    <mergeCell ref="A32:D32"/>
    <mergeCell ref="A33:C33"/>
    <mergeCell ref="A34:C34"/>
    <mergeCell ref="A35:D35"/>
    <mergeCell ref="A36:B36"/>
    <mergeCell ref="D36:D37"/>
    <mergeCell ref="A37:B37"/>
    <mergeCell ref="A43:D43"/>
    <mergeCell ref="A44:C44"/>
    <mergeCell ref="A45:E45"/>
    <mergeCell ref="A46:C46"/>
    <mergeCell ref="E46:E84"/>
    <mergeCell ref="A47:C47"/>
    <mergeCell ref="A48:C48"/>
    <mergeCell ref="A49:C49"/>
    <mergeCell ref="A50:B50"/>
    <mergeCell ref="A51:C51"/>
    <mergeCell ref="A56:D56"/>
    <mergeCell ref="A57:C57"/>
    <mergeCell ref="A58:C58"/>
    <mergeCell ref="A59:C59"/>
    <mergeCell ref="A60:C60"/>
    <mergeCell ref="A61:C61"/>
    <mergeCell ref="A52:D52"/>
    <mergeCell ref="A53:B53"/>
    <mergeCell ref="A54:A55"/>
    <mergeCell ref="B54:C54"/>
    <mergeCell ref="D54:D55"/>
    <mergeCell ref="B55:C55"/>
    <mergeCell ref="A68:D68"/>
    <mergeCell ref="A69:C69"/>
    <mergeCell ref="A70:C70"/>
    <mergeCell ref="A71:D71"/>
    <mergeCell ref="A72:C72"/>
    <mergeCell ref="A73:D73"/>
    <mergeCell ref="A62:C62"/>
    <mergeCell ref="A63:D63"/>
    <mergeCell ref="A64:C64"/>
    <mergeCell ref="A65:C65"/>
    <mergeCell ref="A66:B66"/>
    <mergeCell ref="A67:C67"/>
    <mergeCell ref="A80:C80"/>
    <mergeCell ref="A81:D81"/>
    <mergeCell ref="A82:C82"/>
    <mergeCell ref="A83:D83"/>
    <mergeCell ref="A84:C84"/>
    <mergeCell ref="A85:D85"/>
    <mergeCell ref="A74:C74"/>
    <mergeCell ref="A75:D75"/>
    <mergeCell ref="A76:C76"/>
    <mergeCell ref="A77:D77"/>
    <mergeCell ref="A78:C78"/>
    <mergeCell ref="A79:D79"/>
    <mergeCell ref="A111:C111"/>
    <mergeCell ref="A114:C114"/>
    <mergeCell ref="A115:D115"/>
    <mergeCell ref="A104:B104"/>
    <mergeCell ref="A105:B105"/>
    <mergeCell ref="B144:C144"/>
    <mergeCell ref="D144:E144"/>
    <mergeCell ref="A106:B106"/>
    <mergeCell ref="A107:B107"/>
    <mergeCell ref="A108:B108"/>
    <mergeCell ref="A109:D109"/>
    <mergeCell ref="A123:C123"/>
    <mergeCell ref="A124:D124"/>
    <mergeCell ref="A125:C125"/>
    <mergeCell ref="A126:D126"/>
    <mergeCell ref="A139:C139"/>
    <mergeCell ref="B140:C140"/>
    <mergeCell ref="B141:C141"/>
    <mergeCell ref="B142:C142"/>
    <mergeCell ref="A143:E143"/>
    <mergeCell ref="A127:C127"/>
    <mergeCell ref="A117:C117"/>
    <mergeCell ref="A118:B118"/>
    <mergeCell ref="A119:B119"/>
    <mergeCell ref="A120:D120"/>
    <mergeCell ref="A121:C121"/>
    <mergeCell ref="A149:E149"/>
    <mergeCell ref="A150:C150"/>
    <mergeCell ref="A153:E153"/>
    <mergeCell ref="B154:C154"/>
    <mergeCell ref="D154:E154"/>
    <mergeCell ref="A155:E155"/>
    <mergeCell ref="A145:E145"/>
    <mergeCell ref="A146:C146"/>
    <mergeCell ref="A147:E147"/>
    <mergeCell ref="B148:C148"/>
    <mergeCell ref="D148:E148"/>
    <mergeCell ref="A151:E151"/>
    <mergeCell ref="A152:C152"/>
    <mergeCell ref="A133:C133"/>
    <mergeCell ref="A134:D134"/>
    <mergeCell ref="A135:C135"/>
    <mergeCell ref="A136:D136"/>
    <mergeCell ref="A137:C137"/>
    <mergeCell ref="A138:D138"/>
    <mergeCell ref="E85:E138"/>
    <mergeCell ref="A116:C116"/>
    <mergeCell ref="D117:D119"/>
    <mergeCell ref="A122:C122"/>
    <mergeCell ref="A162:C162"/>
    <mergeCell ref="A163:E163"/>
    <mergeCell ref="C164:D164"/>
    <mergeCell ref="E164:E166"/>
    <mergeCell ref="C165:D165"/>
    <mergeCell ref="C166:D166"/>
    <mergeCell ref="A156:C156"/>
    <mergeCell ref="A157:E157"/>
    <mergeCell ref="A158:C158"/>
    <mergeCell ref="A159:E159"/>
    <mergeCell ref="A160:D160"/>
    <mergeCell ref="A161:C161"/>
    <mergeCell ref="A173:D173"/>
    <mergeCell ref="A178:B178"/>
    <mergeCell ref="A182:A183"/>
    <mergeCell ref="B182:B183"/>
    <mergeCell ref="C182:C183"/>
    <mergeCell ref="D182:D183"/>
    <mergeCell ref="A167:E167"/>
    <mergeCell ref="A168:C168"/>
    <mergeCell ref="A169:E169"/>
    <mergeCell ref="A170:D170"/>
    <mergeCell ref="A171:D171"/>
    <mergeCell ref="A199:C199"/>
    <mergeCell ref="A200:D200"/>
    <mergeCell ref="A201:C201"/>
    <mergeCell ref="A204:B204"/>
    <mergeCell ref="C204:D204"/>
    <mergeCell ref="A206:B206"/>
    <mergeCell ref="C206:D206"/>
    <mergeCell ref="A191:C191"/>
    <mergeCell ref="A192:D192"/>
    <mergeCell ref="A197:A198"/>
    <mergeCell ref="B197:B198"/>
    <mergeCell ref="C197:C198"/>
    <mergeCell ref="D197:D198"/>
    <mergeCell ref="A211:B211"/>
    <mergeCell ref="C211:D211"/>
    <mergeCell ref="A212:B212"/>
    <mergeCell ref="C212:D212"/>
    <mergeCell ref="A213:B213"/>
    <mergeCell ref="C213:D213"/>
    <mergeCell ref="A207:B207"/>
    <mergeCell ref="C207:D207"/>
    <mergeCell ref="C208:D208"/>
    <mergeCell ref="C209:D209"/>
    <mergeCell ref="A210:B210"/>
    <mergeCell ref="C210:D210"/>
    <mergeCell ref="A217:B217"/>
    <mergeCell ref="C217:D217"/>
    <mergeCell ref="A218:B218"/>
    <mergeCell ref="C218:D218"/>
    <mergeCell ref="A219:B219"/>
    <mergeCell ref="C219:D219"/>
    <mergeCell ref="A214:B214"/>
    <mergeCell ref="C214:D214"/>
    <mergeCell ref="A215:B215"/>
    <mergeCell ref="C215:D215"/>
    <mergeCell ref="A216:B216"/>
    <mergeCell ref="C216:D216"/>
    <mergeCell ref="A227:B227"/>
    <mergeCell ref="C227:D227"/>
    <mergeCell ref="A229:B229"/>
    <mergeCell ref="C229:D229"/>
    <mergeCell ref="A231:B231"/>
    <mergeCell ref="C231:D231"/>
    <mergeCell ref="C220:D220"/>
    <mergeCell ref="A221:B221"/>
    <mergeCell ref="C221:D221"/>
    <mergeCell ref="A223:B223"/>
    <mergeCell ref="C223:D223"/>
    <mergeCell ref="A225:B225"/>
    <mergeCell ref="C225:D225"/>
    <mergeCell ref="B240:C240"/>
    <mergeCell ref="B241:C241"/>
    <mergeCell ref="B242:C242"/>
    <mergeCell ref="B243:C243"/>
    <mergeCell ref="A245:C245"/>
    <mergeCell ref="B247:C247"/>
    <mergeCell ref="A232:B232"/>
    <mergeCell ref="C232:D232"/>
    <mergeCell ref="C234:D234"/>
    <mergeCell ref="C236:D236"/>
    <mergeCell ref="B238:C238"/>
    <mergeCell ref="B239:C239"/>
    <mergeCell ref="A281:C281"/>
    <mergeCell ref="A282:D282"/>
    <mergeCell ref="A287:A288"/>
    <mergeCell ref="B287:B288"/>
    <mergeCell ref="C287:C288"/>
    <mergeCell ref="D287:D288"/>
    <mergeCell ref="A249:C249"/>
    <mergeCell ref="A251:C251"/>
    <mergeCell ref="A263:D263"/>
    <mergeCell ref="A268:B268"/>
    <mergeCell ref="A272:A273"/>
    <mergeCell ref="B272:B273"/>
    <mergeCell ref="C272:C273"/>
    <mergeCell ref="D272:D273"/>
    <mergeCell ref="A297:B297"/>
    <mergeCell ref="C297:D297"/>
    <mergeCell ref="C298:D298"/>
    <mergeCell ref="C299:D299"/>
    <mergeCell ref="A300:B300"/>
    <mergeCell ref="C300:D300"/>
    <mergeCell ref="A289:C289"/>
    <mergeCell ref="A290:D290"/>
    <mergeCell ref="A291:C291"/>
    <mergeCell ref="A294:B294"/>
    <mergeCell ref="C294:D294"/>
    <mergeCell ref="A296:B296"/>
    <mergeCell ref="C296:D296"/>
    <mergeCell ref="A304:B304"/>
    <mergeCell ref="C304:D304"/>
    <mergeCell ref="A305:B305"/>
    <mergeCell ref="C305:D305"/>
    <mergeCell ref="A306:B306"/>
    <mergeCell ref="C306:D306"/>
    <mergeCell ref="A301:B301"/>
    <mergeCell ref="C301:D301"/>
    <mergeCell ref="A302:B302"/>
    <mergeCell ref="C302:D302"/>
    <mergeCell ref="A303:B303"/>
    <mergeCell ref="C303:D303"/>
    <mergeCell ref="C310:D310"/>
    <mergeCell ref="A311:B311"/>
    <mergeCell ref="C311:D311"/>
    <mergeCell ref="A313:B313"/>
    <mergeCell ref="C313:D313"/>
    <mergeCell ref="A315:B315"/>
    <mergeCell ref="C315:D315"/>
    <mergeCell ref="A307:B307"/>
    <mergeCell ref="C307:D307"/>
    <mergeCell ref="A308:B308"/>
    <mergeCell ref="C308:D308"/>
    <mergeCell ref="A309:B309"/>
    <mergeCell ref="C309:D309"/>
    <mergeCell ref="A322:B322"/>
    <mergeCell ref="C322:D322"/>
    <mergeCell ref="C324:D324"/>
    <mergeCell ref="C326:D326"/>
    <mergeCell ref="B328:C328"/>
    <mergeCell ref="B329:C329"/>
    <mergeCell ref="A317:B317"/>
    <mergeCell ref="C317:D317"/>
    <mergeCell ref="A319:B319"/>
    <mergeCell ref="C319:D319"/>
    <mergeCell ref="A321:B321"/>
    <mergeCell ref="C321:D321"/>
    <mergeCell ref="A339:C339"/>
    <mergeCell ref="A341:C341"/>
    <mergeCell ref="A352:D352"/>
    <mergeCell ref="A357:B357"/>
    <mergeCell ref="A361:A362"/>
    <mergeCell ref="B361:B362"/>
    <mergeCell ref="C361:C362"/>
    <mergeCell ref="D361:D362"/>
    <mergeCell ref="B330:C330"/>
    <mergeCell ref="B331:C331"/>
    <mergeCell ref="B332:C332"/>
    <mergeCell ref="B333:C333"/>
    <mergeCell ref="A335:C335"/>
    <mergeCell ref="B337:C337"/>
    <mergeCell ref="A378:C378"/>
    <mergeCell ref="A379:D379"/>
    <mergeCell ref="A380:C380"/>
    <mergeCell ref="A383:B383"/>
    <mergeCell ref="C383:D383"/>
    <mergeCell ref="A385:B385"/>
    <mergeCell ref="C385:D385"/>
    <mergeCell ref="A370:C370"/>
    <mergeCell ref="A371:D371"/>
    <mergeCell ref="A376:A377"/>
    <mergeCell ref="B376:B377"/>
    <mergeCell ref="C376:C377"/>
    <mergeCell ref="D376:D377"/>
    <mergeCell ref="A390:B390"/>
    <mergeCell ref="C390:D390"/>
    <mergeCell ref="A391:B391"/>
    <mergeCell ref="C391:D391"/>
    <mergeCell ref="A392:B392"/>
    <mergeCell ref="C392:D392"/>
    <mergeCell ref="A386:B386"/>
    <mergeCell ref="C386:D386"/>
    <mergeCell ref="C387:D387"/>
    <mergeCell ref="C388:D388"/>
    <mergeCell ref="A389:B389"/>
    <mergeCell ref="C389:D389"/>
    <mergeCell ref="A396:B396"/>
    <mergeCell ref="C396:D396"/>
    <mergeCell ref="A397:B397"/>
    <mergeCell ref="C397:D397"/>
    <mergeCell ref="A398:B398"/>
    <mergeCell ref="C398:D398"/>
    <mergeCell ref="A393:B393"/>
    <mergeCell ref="C393:D393"/>
    <mergeCell ref="A394:B394"/>
    <mergeCell ref="C394:D394"/>
    <mergeCell ref="A395:B395"/>
    <mergeCell ref="C395:D395"/>
    <mergeCell ref="A406:B406"/>
    <mergeCell ref="C406:D406"/>
    <mergeCell ref="A408:B408"/>
    <mergeCell ref="C408:D408"/>
    <mergeCell ref="A410:B410"/>
    <mergeCell ref="C410:D410"/>
    <mergeCell ref="C399:D399"/>
    <mergeCell ref="A400:B400"/>
    <mergeCell ref="C400:D400"/>
    <mergeCell ref="A402:B402"/>
    <mergeCell ref="C402:D402"/>
    <mergeCell ref="A404:B404"/>
    <mergeCell ref="C404:D404"/>
    <mergeCell ref="B419:C419"/>
    <mergeCell ref="B420:C420"/>
    <mergeCell ref="B421:C421"/>
    <mergeCell ref="B422:C422"/>
    <mergeCell ref="A424:C424"/>
    <mergeCell ref="B426:C426"/>
    <mergeCell ref="A411:B411"/>
    <mergeCell ref="C411:D411"/>
    <mergeCell ref="C413:D413"/>
    <mergeCell ref="C415:D415"/>
    <mergeCell ref="B417:C417"/>
    <mergeCell ref="B418:C418"/>
    <mergeCell ref="A459:C459"/>
    <mergeCell ref="A460:D460"/>
    <mergeCell ref="A465:A466"/>
    <mergeCell ref="B465:B466"/>
    <mergeCell ref="C465:C466"/>
    <mergeCell ref="D465:D466"/>
    <mergeCell ref="A428:C428"/>
    <mergeCell ref="A430:C430"/>
    <mergeCell ref="A441:D441"/>
    <mergeCell ref="A446:B446"/>
    <mergeCell ref="A450:A451"/>
    <mergeCell ref="B450:B451"/>
    <mergeCell ref="C450:C451"/>
    <mergeCell ref="D450:D451"/>
    <mergeCell ref="A475:B475"/>
    <mergeCell ref="C475:D475"/>
    <mergeCell ref="C476:D476"/>
    <mergeCell ref="C477:D477"/>
    <mergeCell ref="A478:B478"/>
    <mergeCell ref="C478:D478"/>
    <mergeCell ref="A467:C467"/>
    <mergeCell ref="A468:D468"/>
    <mergeCell ref="A469:C469"/>
    <mergeCell ref="A472:B472"/>
    <mergeCell ref="C472:D472"/>
    <mergeCell ref="A474:B474"/>
    <mergeCell ref="C474:D474"/>
    <mergeCell ref="A482:B482"/>
    <mergeCell ref="C482:D482"/>
    <mergeCell ref="A483:B483"/>
    <mergeCell ref="C483:D483"/>
    <mergeCell ref="A484:B484"/>
    <mergeCell ref="C484:D484"/>
    <mergeCell ref="A479:B479"/>
    <mergeCell ref="C479:D479"/>
    <mergeCell ref="A480:B480"/>
    <mergeCell ref="C480:D480"/>
    <mergeCell ref="A481:B481"/>
    <mergeCell ref="C481:D481"/>
    <mergeCell ref="C488:D488"/>
    <mergeCell ref="A489:B489"/>
    <mergeCell ref="C489:D489"/>
    <mergeCell ref="A491:B491"/>
    <mergeCell ref="C491:D491"/>
    <mergeCell ref="A493:B493"/>
    <mergeCell ref="C493:D493"/>
    <mergeCell ref="A485:B485"/>
    <mergeCell ref="C485:D485"/>
    <mergeCell ref="A486:B486"/>
    <mergeCell ref="C486:D486"/>
    <mergeCell ref="A487:B487"/>
    <mergeCell ref="C487:D487"/>
    <mergeCell ref="A500:B500"/>
    <mergeCell ref="C500:D500"/>
    <mergeCell ref="C502:D502"/>
    <mergeCell ref="C504:D504"/>
    <mergeCell ref="B506:C506"/>
    <mergeCell ref="B507:C507"/>
    <mergeCell ref="A495:B495"/>
    <mergeCell ref="C495:D495"/>
    <mergeCell ref="A497:B497"/>
    <mergeCell ref="C497:D497"/>
    <mergeCell ref="A499:B499"/>
    <mergeCell ref="C499:D499"/>
    <mergeCell ref="A517:C517"/>
    <mergeCell ref="A519:C519"/>
    <mergeCell ref="A531:D531"/>
    <mergeCell ref="A536:B536"/>
    <mergeCell ref="A540:A541"/>
    <mergeCell ref="B540:B541"/>
    <mergeCell ref="C540:C541"/>
    <mergeCell ref="D540:D541"/>
    <mergeCell ref="B508:C508"/>
    <mergeCell ref="B509:C509"/>
    <mergeCell ref="B510:C510"/>
    <mergeCell ref="B511:C511"/>
    <mergeCell ref="A513:C513"/>
    <mergeCell ref="B515:C515"/>
    <mergeCell ref="A557:C557"/>
    <mergeCell ref="A558:D558"/>
    <mergeCell ref="A559:C559"/>
    <mergeCell ref="A562:B562"/>
    <mergeCell ref="C562:D562"/>
    <mergeCell ref="A564:B564"/>
    <mergeCell ref="C564:D564"/>
    <mergeCell ref="A549:C549"/>
    <mergeCell ref="A550:D550"/>
    <mergeCell ref="A555:A556"/>
    <mergeCell ref="B555:B556"/>
    <mergeCell ref="C555:C556"/>
    <mergeCell ref="D555:D556"/>
    <mergeCell ref="A569:B569"/>
    <mergeCell ref="C569:D569"/>
    <mergeCell ref="A570:B570"/>
    <mergeCell ref="C570:D570"/>
    <mergeCell ref="A571:B571"/>
    <mergeCell ref="C571:D571"/>
    <mergeCell ref="A565:B565"/>
    <mergeCell ref="C565:D565"/>
    <mergeCell ref="C566:D566"/>
    <mergeCell ref="C567:D567"/>
    <mergeCell ref="A568:B568"/>
    <mergeCell ref="C568:D568"/>
    <mergeCell ref="A575:B575"/>
    <mergeCell ref="C575:D575"/>
    <mergeCell ref="A576:B576"/>
    <mergeCell ref="C576:D576"/>
    <mergeCell ref="A577:B577"/>
    <mergeCell ref="C577:D577"/>
    <mergeCell ref="A572:B572"/>
    <mergeCell ref="C572:D572"/>
    <mergeCell ref="A573:B573"/>
    <mergeCell ref="C573:D573"/>
    <mergeCell ref="A574:B574"/>
    <mergeCell ref="C574:D574"/>
    <mergeCell ref="A585:B585"/>
    <mergeCell ref="C585:D585"/>
    <mergeCell ref="A587:B587"/>
    <mergeCell ref="C587:D587"/>
    <mergeCell ref="A589:B589"/>
    <mergeCell ref="C589:D589"/>
    <mergeCell ref="C578:D578"/>
    <mergeCell ref="A579:B579"/>
    <mergeCell ref="C579:D579"/>
    <mergeCell ref="A581:B581"/>
    <mergeCell ref="C581:D581"/>
    <mergeCell ref="A583:B583"/>
    <mergeCell ref="C583:D583"/>
    <mergeCell ref="B598:C598"/>
    <mergeCell ref="B599:C599"/>
    <mergeCell ref="B600:C600"/>
    <mergeCell ref="B601:C601"/>
    <mergeCell ref="A603:C603"/>
    <mergeCell ref="B605:C605"/>
    <mergeCell ref="A590:B590"/>
    <mergeCell ref="C590:D590"/>
    <mergeCell ref="C592:D592"/>
    <mergeCell ref="C594:D594"/>
    <mergeCell ref="B596:C596"/>
    <mergeCell ref="B597:C597"/>
    <mergeCell ref="A639:C639"/>
    <mergeCell ref="A640:D640"/>
    <mergeCell ref="A645:A646"/>
    <mergeCell ref="B645:B646"/>
    <mergeCell ref="C645:C646"/>
    <mergeCell ref="D645:D646"/>
    <mergeCell ref="A607:C607"/>
    <mergeCell ref="A609:C609"/>
    <mergeCell ref="A621:D621"/>
    <mergeCell ref="A626:B626"/>
    <mergeCell ref="A630:A631"/>
    <mergeCell ref="B630:B631"/>
    <mergeCell ref="C630:C631"/>
    <mergeCell ref="D630:D631"/>
    <mergeCell ref="A655:B655"/>
    <mergeCell ref="C655:D655"/>
    <mergeCell ref="C656:D656"/>
    <mergeCell ref="C657:D657"/>
    <mergeCell ref="A658:B658"/>
    <mergeCell ref="C658:D658"/>
    <mergeCell ref="A647:C647"/>
    <mergeCell ref="A648:D648"/>
    <mergeCell ref="A649:C649"/>
    <mergeCell ref="A652:B652"/>
    <mergeCell ref="C652:D652"/>
    <mergeCell ref="A654:B654"/>
    <mergeCell ref="C654:D654"/>
    <mergeCell ref="A662:B662"/>
    <mergeCell ref="C662:D662"/>
    <mergeCell ref="A663:B663"/>
    <mergeCell ref="C663:D663"/>
    <mergeCell ref="A664:B664"/>
    <mergeCell ref="C664:D664"/>
    <mergeCell ref="A659:B659"/>
    <mergeCell ref="C659:D659"/>
    <mergeCell ref="A660:B660"/>
    <mergeCell ref="C660:D660"/>
    <mergeCell ref="A661:B661"/>
    <mergeCell ref="C661:D661"/>
    <mergeCell ref="C668:D668"/>
    <mergeCell ref="A669:B669"/>
    <mergeCell ref="C669:D669"/>
    <mergeCell ref="A671:B671"/>
    <mergeCell ref="C671:D671"/>
    <mergeCell ref="A673:B673"/>
    <mergeCell ref="C673:D673"/>
    <mergeCell ref="A665:B665"/>
    <mergeCell ref="C665:D665"/>
    <mergeCell ref="A666:B666"/>
    <mergeCell ref="C666:D666"/>
    <mergeCell ref="A667:B667"/>
    <mergeCell ref="C667:D667"/>
    <mergeCell ref="A680:B680"/>
    <mergeCell ref="C680:D680"/>
    <mergeCell ref="C682:D682"/>
    <mergeCell ref="C684:D684"/>
    <mergeCell ref="B686:C686"/>
    <mergeCell ref="B687:C687"/>
    <mergeCell ref="A675:B675"/>
    <mergeCell ref="C675:D675"/>
    <mergeCell ref="A677:B677"/>
    <mergeCell ref="C677:D677"/>
    <mergeCell ref="A679:B679"/>
    <mergeCell ref="C679:D679"/>
    <mergeCell ref="A697:C697"/>
    <mergeCell ref="A699:C699"/>
    <mergeCell ref="A710:D710"/>
    <mergeCell ref="A715:B715"/>
    <mergeCell ref="A719:A720"/>
    <mergeCell ref="B719:B720"/>
    <mergeCell ref="C719:C720"/>
    <mergeCell ref="D719:D720"/>
    <mergeCell ref="B688:C688"/>
    <mergeCell ref="B689:C689"/>
    <mergeCell ref="B690:C690"/>
    <mergeCell ref="B691:C691"/>
    <mergeCell ref="A693:C693"/>
    <mergeCell ref="B695:C695"/>
    <mergeCell ref="A736:C736"/>
    <mergeCell ref="A737:D737"/>
    <mergeCell ref="A738:C738"/>
    <mergeCell ref="A741:B741"/>
    <mergeCell ref="C741:D741"/>
    <mergeCell ref="A743:B743"/>
    <mergeCell ref="C743:D743"/>
    <mergeCell ref="A728:C728"/>
    <mergeCell ref="A729:D729"/>
    <mergeCell ref="A734:A735"/>
    <mergeCell ref="B734:B735"/>
    <mergeCell ref="C734:C735"/>
    <mergeCell ref="D734:D735"/>
    <mergeCell ref="A748:B748"/>
    <mergeCell ref="C748:D748"/>
    <mergeCell ref="A749:B749"/>
    <mergeCell ref="C749:D749"/>
    <mergeCell ref="A750:B750"/>
    <mergeCell ref="C750:D750"/>
    <mergeCell ref="A744:B744"/>
    <mergeCell ref="C744:D744"/>
    <mergeCell ref="C745:D745"/>
    <mergeCell ref="C746:D746"/>
    <mergeCell ref="A747:B747"/>
    <mergeCell ref="C747:D747"/>
    <mergeCell ref="A754:B754"/>
    <mergeCell ref="C754:D754"/>
    <mergeCell ref="A755:B755"/>
    <mergeCell ref="C755:D755"/>
    <mergeCell ref="A756:B756"/>
    <mergeCell ref="C756:D756"/>
    <mergeCell ref="A751:B751"/>
    <mergeCell ref="C751:D751"/>
    <mergeCell ref="A752:B752"/>
    <mergeCell ref="C752:D752"/>
    <mergeCell ref="A753:B753"/>
    <mergeCell ref="C753:D753"/>
    <mergeCell ref="A764:B764"/>
    <mergeCell ref="C764:D764"/>
    <mergeCell ref="A766:B766"/>
    <mergeCell ref="C766:D766"/>
    <mergeCell ref="A768:B768"/>
    <mergeCell ref="C768:D768"/>
    <mergeCell ref="C757:D757"/>
    <mergeCell ref="A758:B758"/>
    <mergeCell ref="C758:D758"/>
    <mergeCell ref="A760:B760"/>
    <mergeCell ref="C760:D760"/>
    <mergeCell ref="A762:B762"/>
    <mergeCell ref="C762:D762"/>
    <mergeCell ref="B777:C777"/>
    <mergeCell ref="B778:C778"/>
    <mergeCell ref="B779:C779"/>
    <mergeCell ref="B780:C780"/>
    <mergeCell ref="A782:C782"/>
    <mergeCell ref="B784:C784"/>
    <mergeCell ref="A769:B769"/>
    <mergeCell ref="C769:D769"/>
    <mergeCell ref="C771:D771"/>
    <mergeCell ref="C773:D773"/>
    <mergeCell ref="B775:C775"/>
    <mergeCell ref="B776:C776"/>
    <mergeCell ref="A818:C818"/>
    <mergeCell ref="A819:D819"/>
    <mergeCell ref="A824:A825"/>
    <mergeCell ref="B824:B825"/>
    <mergeCell ref="C824:C825"/>
    <mergeCell ref="D824:D825"/>
    <mergeCell ref="A786:C786"/>
    <mergeCell ref="A788:C788"/>
    <mergeCell ref="A800:D800"/>
    <mergeCell ref="A805:B805"/>
    <mergeCell ref="A809:A810"/>
    <mergeCell ref="B809:B810"/>
    <mergeCell ref="C809:C810"/>
    <mergeCell ref="D809:D810"/>
    <mergeCell ref="C832:D832"/>
    <mergeCell ref="C833:D833"/>
    <mergeCell ref="A834:B834"/>
    <mergeCell ref="C834:D834"/>
    <mergeCell ref="A835:B835"/>
    <mergeCell ref="C835:D835"/>
    <mergeCell ref="A826:C826"/>
    <mergeCell ref="A828:B828"/>
    <mergeCell ref="C828:D828"/>
    <mergeCell ref="A830:B830"/>
    <mergeCell ref="C830:D830"/>
    <mergeCell ref="A831:B831"/>
    <mergeCell ref="C831:D831"/>
    <mergeCell ref="A840:B840"/>
    <mergeCell ref="C840:D840"/>
    <mergeCell ref="A841:B841"/>
    <mergeCell ref="C841:D841"/>
    <mergeCell ref="A836:B836"/>
    <mergeCell ref="C836:D836"/>
    <mergeCell ref="A837:B837"/>
    <mergeCell ref="C837:D837"/>
    <mergeCell ref="A838:B838"/>
    <mergeCell ref="C838:D838"/>
    <mergeCell ref="A839:B839"/>
    <mergeCell ref="C839:D839"/>
    <mergeCell ref="A875:C875"/>
    <mergeCell ref="C858:D858"/>
    <mergeCell ref="C860:D860"/>
    <mergeCell ref="B862:C862"/>
    <mergeCell ref="B863:C863"/>
    <mergeCell ref="B864:C864"/>
    <mergeCell ref="B865:C865"/>
    <mergeCell ref="A853:B853"/>
    <mergeCell ref="C853:D853"/>
    <mergeCell ref="A855:B855"/>
    <mergeCell ref="C855:D855"/>
    <mergeCell ref="A856:B856"/>
    <mergeCell ref="C856:D856"/>
    <mergeCell ref="B866:C866"/>
    <mergeCell ref="B867:C867"/>
    <mergeCell ref="A869:C869"/>
    <mergeCell ref="B871:C871"/>
    <mergeCell ref="A873:C873"/>
    <mergeCell ref="A847:B847"/>
    <mergeCell ref="C847:D847"/>
    <mergeCell ref="A849:B849"/>
    <mergeCell ref="C849:D849"/>
    <mergeCell ref="A851:B851"/>
    <mergeCell ref="C851:D851"/>
    <mergeCell ref="A842:B842"/>
    <mergeCell ref="C842:D842"/>
    <mergeCell ref="A843:B843"/>
    <mergeCell ref="C843:D843"/>
    <mergeCell ref="C844:D844"/>
    <mergeCell ref="A845:B845"/>
    <mergeCell ref="C845:D845"/>
  </mergeCells>
  <pageMargins left="0.7" right="0.7" top="0.75" bottom="0.75" header="0.51180555555555496" footer="0.51180555555555496"/>
  <pageSetup paperSize="9" firstPageNumber="0" orientation="portrait" horizontalDpi="300" verticalDpi="300"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7DC00-D038-4499-8D9D-37A49DA1150A}">
  <dimension ref="A1:AK91"/>
  <sheetViews>
    <sheetView topLeftCell="A28" zoomScale="85" zoomScaleNormal="85" workbookViewId="0">
      <selection activeCell="D17" sqref="D17"/>
    </sheetView>
  </sheetViews>
  <sheetFormatPr baseColWidth="10" defaultRowHeight="12.75" x14ac:dyDescent="0.2"/>
  <cols>
    <col min="1" max="1" width="28.28515625" customWidth="1"/>
    <col min="2" max="2" width="13.7109375" customWidth="1"/>
    <col min="3" max="3" width="13.5703125" customWidth="1"/>
    <col min="4" max="4" width="15" customWidth="1"/>
    <col min="5" max="5" width="14.42578125" customWidth="1"/>
    <col min="6" max="6" width="14.5703125" customWidth="1"/>
    <col min="7" max="7" width="14.85546875" customWidth="1"/>
    <col min="8" max="8" width="14.42578125" customWidth="1"/>
    <col min="9" max="9" width="13.28515625" customWidth="1"/>
    <col min="10" max="10" width="19.7109375" customWidth="1"/>
    <col min="11" max="11" width="9.28515625" customWidth="1"/>
    <col min="12" max="13" width="10.85546875" customWidth="1"/>
    <col min="14" max="14" width="10.42578125" customWidth="1"/>
  </cols>
  <sheetData>
    <row r="1" spans="1:37" ht="40.5" customHeight="1" thickBot="1" x14ac:dyDescent="0.25">
      <c r="A1" s="714" t="s">
        <v>260</v>
      </c>
      <c r="B1" s="715"/>
      <c r="C1" s="715"/>
      <c r="D1" s="715"/>
      <c r="E1" s="715"/>
      <c r="F1" s="715"/>
      <c r="G1" s="715"/>
      <c r="H1" s="715"/>
      <c r="I1" s="715"/>
      <c r="J1" s="715"/>
      <c r="K1" s="715"/>
      <c r="L1" s="715"/>
      <c r="M1" s="715"/>
      <c r="N1" s="716"/>
      <c r="O1" s="272"/>
      <c r="P1" s="272"/>
      <c r="Q1" s="272"/>
      <c r="R1" s="272"/>
      <c r="S1" s="272"/>
      <c r="T1" s="272"/>
      <c r="U1" s="272"/>
      <c r="V1" s="272"/>
      <c r="W1" s="272"/>
      <c r="X1" s="272"/>
      <c r="Y1" s="272"/>
      <c r="Z1" s="272"/>
      <c r="AA1" s="28"/>
      <c r="AB1" s="28"/>
      <c r="AC1" s="28"/>
      <c r="AD1" s="28"/>
      <c r="AE1" s="28"/>
      <c r="AF1" s="28"/>
      <c r="AG1" s="28"/>
      <c r="AH1" s="28"/>
      <c r="AI1" s="28"/>
      <c r="AJ1" s="28"/>
      <c r="AK1" s="28"/>
    </row>
    <row r="2" spans="1:37" ht="40.5" customHeight="1" x14ac:dyDescent="0.2">
      <c r="A2" s="1210" t="s">
        <v>281</v>
      </c>
      <c r="B2" s="1211"/>
      <c r="C2" s="1211"/>
      <c r="D2" s="1211"/>
      <c r="E2" s="1211"/>
      <c r="F2" s="1211"/>
      <c r="G2" s="1211"/>
      <c r="H2" s="1211"/>
      <c r="I2" s="1211"/>
      <c r="J2" s="1211"/>
      <c r="K2" s="1211"/>
      <c r="L2" s="1211"/>
      <c r="M2" s="1211"/>
      <c r="N2" s="1212"/>
      <c r="O2" s="276"/>
      <c r="P2" s="272"/>
      <c r="Q2" s="272"/>
      <c r="R2" s="272"/>
      <c r="S2" s="272"/>
      <c r="T2" s="272"/>
      <c r="U2" s="272"/>
      <c r="V2" s="272"/>
      <c r="W2" s="272"/>
      <c r="X2" s="272"/>
      <c r="Y2" s="272"/>
      <c r="Z2" s="272"/>
      <c r="AA2" s="28"/>
      <c r="AB2" s="28"/>
      <c r="AC2" s="28"/>
      <c r="AD2" s="28"/>
      <c r="AE2" s="28"/>
      <c r="AF2" s="28"/>
      <c r="AG2" s="28"/>
      <c r="AH2" s="28"/>
      <c r="AI2" s="28"/>
      <c r="AJ2" s="28"/>
      <c r="AK2" s="28"/>
    </row>
    <row r="3" spans="1:37" ht="31.5" customHeight="1" x14ac:dyDescent="0.2">
      <c r="A3" s="1213" t="s">
        <v>282</v>
      </c>
      <c r="B3" s="1214"/>
      <c r="C3" s="1214"/>
      <c r="D3" s="1214"/>
      <c r="E3" s="1214"/>
      <c r="F3" s="1214"/>
      <c r="G3" s="1214"/>
      <c r="H3" s="1214"/>
      <c r="I3" s="1214"/>
      <c r="J3" s="1214"/>
      <c r="K3" s="1214"/>
      <c r="L3" s="1214"/>
      <c r="M3" s="1214"/>
      <c r="N3" s="1215"/>
      <c r="O3" s="276"/>
      <c r="P3" s="272"/>
      <c r="Q3" s="272"/>
      <c r="R3" s="272"/>
      <c r="S3" s="272"/>
      <c r="T3" s="272"/>
      <c r="U3" s="272"/>
      <c r="V3" s="272"/>
      <c r="W3" s="272"/>
      <c r="X3" s="272"/>
      <c r="Y3" s="272"/>
      <c r="Z3" s="272"/>
      <c r="AA3" s="28"/>
      <c r="AB3" s="28"/>
      <c r="AC3" s="28"/>
      <c r="AD3" s="28"/>
      <c r="AE3" s="28"/>
      <c r="AF3" s="28"/>
      <c r="AG3" s="28"/>
      <c r="AH3" s="28"/>
      <c r="AI3" s="28"/>
      <c r="AJ3" s="28"/>
      <c r="AK3" s="28"/>
    </row>
    <row r="4" spans="1:37" ht="35.25" customHeight="1" thickBot="1" x14ac:dyDescent="0.25">
      <c r="A4" s="1216"/>
      <c r="B4" s="1129"/>
      <c r="C4" s="1129"/>
      <c r="D4" s="1129"/>
      <c r="E4" s="1129"/>
      <c r="F4" s="1129"/>
      <c r="G4" s="1129"/>
      <c r="H4" s="1129"/>
      <c r="I4" s="1129"/>
      <c r="J4" s="1129"/>
      <c r="K4" s="1129"/>
      <c r="L4" s="1129"/>
      <c r="M4" s="1129"/>
      <c r="N4" s="1217"/>
      <c r="O4" s="272"/>
      <c r="P4" s="272"/>
      <c r="Q4" s="272"/>
      <c r="R4" s="272"/>
      <c r="S4" s="272"/>
      <c r="T4" s="272"/>
      <c r="U4" s="272"/>
      <c r="V4" s="272"/>
      <c r="W4" s="272"/>
      <c r="X4" s="272"/>
      <c r="Y4" s="272"/>
      <c r="Z4" s="272"/>
      <c r="AA4" s="28"/>
      <c r="AB4" s="28"/>
      <c r="AC4" s="28"/>
      <c r="AD4" s="28"/>
      <c r="AE4" s="28"/>
      <c r="AF4" s="28"/>
      <c r="AG4" s="28"/>
      <c r="AH4" s="28"/>
      <c r="AI4" s="28"/>
      <c r="AJ4" s="28"/>
      <c r="AK4" s="28"/>
    </row>
    <row r="5" spans="1:37" ht="40.5" customHeight="1" thickBot="1" x14ac:dyDescent="0.25">
      <c r="A5" s="1218" t="s">
        <v>432</v>
      </c>
      <c r="B5" s="1219"/>
      <c r="C5" s="1219"/>
      <c r="D5" s="1219"/>
      <c r="E5" s="1219"/>
      <c r="F5" s="1219"/>
      <c r="G5" s="1219"/>
      <c r="H5" s="1219"/>
      <c r="I5" s="1219"/>
      <c r="J5" s="1220"/>
      <c r="K5" s="1224"/>
      <c r="L5" s="1225"/>
      <c r="M5" s="1225"/>
      <c r="N5" s="1226"/>
      <c r="O5" s="272"/>
      <c r="P5" s="272"/>
      <c r="Q5" s="272"/>
      <c r="R5" s="272"/>
      <c r="S5" s="272"/>
      <c r="T5" s="272"/>
      <c r="U5" s="272"/>
      <c r="V5" s="272"/>
      <c r="W5" s="272"/>
      <c r="X5" s="272"/>
      <c r="Y5" s="272"/>
      <c r="Z5" s="272"/>
      <c r="AA5" s="28"/>
      <c r="AB5" s="28"/>
      <c r="AC5" s="28"/>
      <c r="AD5" s="28"/>
      <c r="AE5" s="28"/>
      <c r="AF5" s="28"/>
      <c r="AG5" s="28"/>
      <c r="AH5" s="28"/>
      <c r="AI5" s="28"/>
      <c r="AJ5" s="28"/>
      <c r="AK5" s="28"/>
    </row>
    <row r="6" spans="1:37" ht="45" customHeight="1" x14ac:dyDescent="0.2">
      <c r="A6" s="493" t="s">
        <v>239</v>
      </c>
      <c r="B6" s="494" t="s">
        <v>43</v>
      </c>
      <c r="C6" s="494" t="s">
        <v>45</v>
      </c>
      <c r="D6" s="494" t="s">
        <v>44</v>
      </c>
      <c r="E6" s="494" t="s">
        <v>47</v>
      </c>
      <c r="F6" s="494" t="s">
        <v>46</v>
      </c>
      <c r="G6" s="494" t="s">
        <v>48</v>
      </c>
      <c r="H6" s="494" t="s">
        <v>49</v>
      </c>
      <c r="I6" s="494" t="s">
        <v>134</v>
      </c>
      <c r="J6" s="275" t="s">
        <v>433</v>
      </c>
      <c r="K6" s="1225"/>
      <c r="L6" s="1225"/>
      <c r="M6" s="1225"/>
      <c r="N6" s="1226"/>
      <c r="O6" s="272"/>
      <c r="P6" s="272"/>
      <c r="Q6" s="272"/>
      <c r="R6" s="272"/>
      <c r="S6" s="272"/>
      <c r="T6" s="272"/>
      <c r="U6" s="272"/>
      <c r="V6" s="272"/>
      <c r="W6" s="272"/>
      <c r="X6" s="272"/>
      <c r="Y6" s="272"/>
      <c r="Z6" s="272"/>
      <c r="AA6" s="28"/>
      <c r="AB6" s="28"/>
      <c r="AC6" s="28"/>
      <c r="AD6" s="28"/>
      <c r="AE6" s="28"/>
      <c r="AF6" s="28"/>
      <c r="AG6" s="28"/>
      <c r="AH6" s="28"/>
      <c r="AI6" s="28"/>
      <c r="AJ6" s="28"/>
      <c r="AK6" s="28"/>
    </row>
    <row r="7" spans="1:37" ht="60" customHeight="1" x14ac:dyDescent="0.2">
      <c r="A7" s="490" t="s">
        <v>436</v>
      </c>
      <c r="B7" s="498">
        <f>'1. Manzana - cto uni'!D162</f>
        <v>300</v>
      </c>
      <c r="C7" s="498">
        <f>'2. Durazno - cto uni'!D162</f>
        <v>300</v>
      </c>
      <c r="D7" s="499">
        <f>'3. Pera - cto uni'!D162</f>
        <v>300</v>
      </c>
      <c r="E7" s="498">
        <f>'4. Frutilla - cto uni'!D162</f>
        <v>350</v>
      </c>
      <c r="F7" s="498">
        <f>'5. Frambuesa - cto uni'!D162</f>
        <v>380</v>
      </c>
      <c r="G7" s="498">
        <f>'6. Higo - cto uni'!D162</f>
        <v>300</v>
      </c>
      <c r="H7" s="498">
        <f>'7. Arándanos - cto uni'!D162</f>
        <v>380</v>
      </c>
      <c r="I7" s="498">
        <f>'8. Ciruela - cto uni'!D162</f>
        <v>300</v>
      </c>
      <c r="J7" s="500" t="s">
        <v>280</v>
      </c>
      <c r="K7" s="1225"/>
      <c r="L7" s="1225"/>
      <c r="M7" s="1225"/>
      <c r="N7" s="1226"/>
      <c r="O7" s="272"/>
      <c r="P7" s="272"/>
      <c r="Q7" s="272"/>
      <c r="R7" s="272"/>
      <c r="S7" s="272"/>
      <c r="T7" s="272"/>
      <c r="U7" s="272"/>
      <c r="V7" s="272"/>
      <c r="W7" s="272"/>
      <c r="X7" s="272"/>
      <c r="Y7" s="272"/>
      <c r="Z7" s="272"/>
      <c r="AA7" s="28"/>
      <c r="AB7" s="28"/>
      <c r="AC7" s="28"/>
      <c r="AD7" s="28"/>
      <c r="AE7" s="28"/>
      <c r="AF7" s="28"/>
      <c r="AG7" s="28"/>
      <c r="AH7" s="28"/>
      <c r="AI7" s="28"/>
      <c r="AJ7" s="28"/>
      <c r="AK7" s="28"/>
    </row>
    <row r="8" spans="1:37" ht="60" customHeight="1" x14ac:dyDescent="0.2">
      <c r="A8" s="313" t="s">
        <v>437</v>
      </c>
      <c r="B8" s="312">
        <f>'1. Manzana - cto uni'!D161</f>
        <v>350</v>
      </c>
      <c r="C8" s="312">
        <f>'2. Durazno - cto uni'!D161</f>
        <v>350</v>
      </c>
      <c r="D8" s="281">
        <f>'3. Pera - cto uni'!D161</f>
        <v>350</v>
      </c>
      <c r="E8" s="281">
        <f>'4. Frutilla - cto uni'!D161</f>
        <v>400</v>
      </c>
      <c r="F8" s="312">
        <f>'5. Frambuesa - cto uni'!D161</f>
        <v>400</v>
      </c>
      <c r="G8" s="312">
        <f>'6. Higo - cto uni'!D161</f>
        <v>350</v>
      </c>
      <c r="H8" s="312">
        <f>'7. Arándanos - cto uni'!D161</f>
        <v>400</v>
      </c>
      <c r="I8" s="312">
        <f>'8. Ciruela - cto uni'!D161</f>
        <v>350</v>
      </c>
      <c r="J8" s="501" t="s">
        <v>280</v>
      </c>
      <c r="K8" s="1225"/>
      <c r="L8" s="1225"/>
      <c r="M8" s="1225"/>
      <c r="N8" s="1226"/>
      <c r="O8" s="272"/>
      <c r="P8" s="272"/>
      <c r="Q8" s="272"/>
      <c r="R8" s="272"/>
      <c r="S8" s="272"/>
      <c r="T8" s="272"/>
      <c r="U8" s="272"/>
      <c r="V8" s="272"/>
      <c r="W8" s="272"/>
      <c r="X8" s="272"/>
      <c r="Y8" s="272"/>
      <c r="Z8" s="272"/>
      <c r="AA8" s="28"/>
      <c r="AB8" s="28"/>
      <c r="AC8" s="28"/>
      <c r="AD8" s="28"/>
      <c r="AE8" s="28"/>
      <c r="AF8" s="28"/>
      <c r="AG8" s="28"/>
      <c r="AH8" s="28"/>
      <c r="AI8" s="28"/>
      <c r="AJ8" s="28"/>
      <c r="AK8" s="28"/>
    </row>
    <row r="9" spans="1:37" ht="60" customHeight="1" x14ac:dyDescent="0.2">
      <c r="A9" s="492" t="s">
        <v>440</v>
      </c>
      <c r="B9" s="502">
        <f>'1. Manzana - cto uni'!D9</f>
        <v>256</v>
      </c>
      <c r="C9" s="502">
        <f>'2. Durazno - cto uni'!D9</f>
        <v>200</v>
      </c>
      <c r="D9" s="502">
        <f>'3. Pera - cto uni'!D9</f>
        <v>256</v>
      </c>
      <c r="E9" s="502">
        <f>'4. Frutilla - cto uni'!D9</f>
        <v>64</v>
      </c>
      <c r="F9" s="502">
        <f>'5. Frambuesa - cto uni'!D9</f>
        <v>62</v>
      </c>
      <c r="G9" s="502">
        <f>'6. Higo - cto uni'!D9</f>
        <v>120</v>
      </c>
      <c r="H9" s="502">
        <f>'7. Arándanos - cto uni'!D9</f>
        <v>60</v>
      </c>
      <c r="I9" s="502">
        <f>'8. Ciruela - cto uni'!D9</f>
        <v>144</v>
      </c>
      <c r="J9" s="504">
        <f>SUM(B9:I9)</f>
        <v>1162</v>
      </c>
      <c r="K9" s="1225"/>
      <c r="L9" s="1225"/>
      <c r="M9" s="1225"/>
      <c r="N9" s="1226"/>
      <c r="O9" s="272"/>
      <c r="P9" s="272"/>
      <c r="Q9" s="272"/>
      <c r="R9" s="272"/>
      <c r="S9" s="272"/>
      <c r="T9" s="272"/>
      <c r="U9" s="272"/>
      <c r="V9" s="272"/>
      <c r="W9" s="272"/>
      <c r="X9" s="272"/>
      <c r="Y9" s="272"/>
      <c r="Z9" s="272"/>
      <c r="AA9" s="28"/>
      <c r="AB9" s="28"/>
      <c r="AC9" s="28"/>
      <c r="AD9" s="28"/>
      <c r="AE9" s="28"/>
      <c r="AF9" s="28"/>
      <c r="AG9" s="28"/>
      <c r="AH9" s="28"/>
      <c r="AI9" s="28"/>
      <c r="AJ9" s="28"/>
      <c r="AK9" s="28"/>
    </row>
    <row r="10" spans="1:37" ht="70.5" customHeight="1" x14ac:dyDescent="0.2">
      <c r="A10" s="492" t="s">
        <v>434</v>
      </c>
      <c r="B10" s="503">
        <f>B9*$D$38</f>
        <v>76.8</v>
      </c>
      <c r="C10" s="503">
        <f t="shared" ref="C10:I10" si="0">C9*$D$38</f>
        <v>60</v>
      </c>
      <c r="D10" s="503">
        <f t="shared" si="0"/>
        <v>76.8</v>
      </c>
      <c r="E10" s="503">
        <f t="shared" si="0"/>
        <v>19.2</v>
      </c>
      <c r="F10" s="503">
        <f t="shared" si="0"/>
        <v>18.599999999999998</v>
      </c>
      <c r="G10" s="503">
        <f t="shared" si="0"/>
        <v>36</v>
      </c>
      <c r="H10" s="503">
        <f t="shared" si="0"/>
        <v>18</v>
      </c>
      <c r="I10" s="503">
        <f t="shared" si="0"/>
        <v>43.199999999999996</v>
      </c>
      <c r="J10" s="504">
        <f>SUM(B10:I10)</f>
        <v>348.59999999999997</v>
      </c>
      <c r="K10" s="1225"/>
      <c r="L10" s="1225"/>
      <c r="M10" s="1225"/>
      <c r="N10" s="1226"/>
      <c r="O10" s="272"/>
      <c r="P10" s="272"/>
      <c r="Q10" s="272"/>
      <c r="R10" s="272"/>
      <c r="S10" s="272"/>
      <c r="T10" s="272"/>
      <c r="U10" s="272"/>
      <c r="V10" s="272"/>
      <c r="W10" s="272"/>
      <c r="X10" s="272"/>
      <c r="Y10" s="272"/>
      <c r="Z10" s="272"/>
      <c r="AA10" s="28"/>
      <c r="AB10" s="28"/>
      <c r="AC10" s="28"/>
      <c r="AD10" s="28"/>
      <c r="AE10" s="28"/>
      <c r="AF10" s="28"/>
      <c r="AG10" s="28"/>
      <c r="AH10" s="28"/>
      <c r="AI10" s="28"/>
      <c r="AJ10" s="28"/>
      <c r="AK10" s="28"/>
    </row>
    <row r="11" spans="1:37" ht="70.5" customHeight="1" x14ac:dyDescent="0.2">
      <c r="A11" s="492" t="s">
        <v>435</v>
      </c>
      <c r="B11" s="503">
        <f>B9*$D$39</f>
        <v>179.2</v>
      </c>
      <c r="C11" s="503">
        <f t="shared" ref="C11:I11" si="1">C9*$D$39</f>
        <v>140</v>
      </c>
      <c r="D11" s="503">
        <f t="shared" si="1"/>
        <v>179.2</v>
      </c>
      <c r="E11" s="503">
        <f t="shared" si="1"/>
        <v>44.8</v>
      </c>
      <c r="F11" s="503">
        <f t="shared" si="1"/>
        <v>43.4</v>
      </c>
      <c r="G11" s="503">
        <f t="shared" si="1"/>
        <v>84</v>
      </c>
      <c r="H11" s="503">
        <f t="shared" si="1"/>
        <v>42</v>
      </c>
      <c r="I11" s="503">
        <f t="shared" si="1"/>
        <v>100.8</v>
      </c>
      <c r="J11" s="504">
        <f>SUM(B11:I11)</f>
        <v>813.39999999999986</v>
      </c>
      <c r="K11" s="1225"/>
      <c r="L11" s="1225"/>
      <c r="M11" s="1225"/>
      <c r="N11" s="1226"/>
      <c r="O11" s="272"/>
      <c r="P11" s="272"/>
      <c r="Q11" s="272"/>
      <c r="R11" s="272"/>
      <c r="S11" s="272"/>
      <c r="T11" s="272"/>
      <c r="U11" s="272"/>
      <c r="V11" s="272"/>
      <c r="W11" s="272"/>
      <c r="X11" s="272"/>
      <c r="Y11" s="272"/>
      <c r="Z11" s="272"/>
      <c r="AA11" s="28"/>
      <c r="AB11" s="28"/>
      <c r="AC11" s="28"/>
      <c r="AD11" s="28"/>
      <c r="AE11" s="28"/>
      <c r="AF11" s="28"/>
      <c r="AG11" s="28"/>
      <c r="AH11" s="28"/>
      <c r="AI11" s="28"/>
      <c r="AJ11" s="28"/>
      <c r="AK11" s="28"/>
    </row>
    <row r="12" spans="1:37" ht="70.5" customHeight="1" x14ac:dyDescent="0.2">
      <c r="A12" s="492" t="s">
        <v>438</v>
      </c>
      <c r="B12" s="281">
        <f>'1. Manzana - cto uni'!D22+'1. Manzana - cto uni'!D44+'1. Manzana - cto uni'!D89+'1. Manzana - cto uni'!D93</f>
        <v>135.76929203869048</v>
      </c>
      <c r="C12" s="281">
        <f>'2. Durazno - cto uni'!D22+'2. Durazno - cto uni'!D44+'2. Durazno - cto uni'!D89+'2. Durazno - cto uni'!D93</f>
        <v>146.66160708333334</v>
      </c>
      <c r="D12" s="281">
        <f>'3. Pera - cto uni'!D22+'3. Pera - cto uni'!D44+'3. Pera - cto uni'!D89+'3. Pera - cto uni'!D93</f>
        <v>128.96219303385416</v>
      </c>
      <c r="E12" s="281">
        <f>'4. Frutilla - cto uni'!D22+'4. Frutilla - cto uni'!D44+'4. Frutilla - cto uni'!D89+'4. Frutilla - cto uni'!D93</f>
        <v>419.56358407738094</v>
      </c>
      <c r="F12" s="281">
        <f>'5. Frambuesa - cto uni'!D22+'5. Frambuesa - cto uni'!D44+'5. Frambuesa - cto uni'!D89+'5. Frambuesa - cto uni'!D93</f>
        <v>416.9746131912442</v>
      </c>
      <c r="G12" s="281">
        <f>'6. Higo - cto uni'!D22+'6. Higo - cto uni'!D44+'6. Higo - cto uni'!D89+'6. Higo - cto uni'!D93</f>
        <v>193.17633923611109</v>
      </c>
      <c r="H12" s="281">
        <f>'7. Arándanos - cto uni'!D22+'7. Arándanos - cto uni'!D44+'7. Arándanos - cto uni'!D89+'7. Arándanos - cto uni'!D93</f>
        <v>473.77057817460314</v>
      </c>
      <c r="I12" s="281">
        <f>'8. Ciruela - cto uni'!D22+'8. Ciruela - cto uni'!D44+'8. Ciruela - cto uni'!D89+'8. Ciruela - cto uni'!D93</f>
        <v>144.58724484126984</v>
      </c>
      <c r="J12" s="310">
        <f>SUM(B12:I12)</f>
        <v>2059.4654516764872</v>
      </c>
      <c r="K12" s="1225"/>
      <c r="L12" s="1225"/>
      <c r="M12" s="1225"/>
      <c r="N12" s="1226"/>
      <c r="O12" s="272"/>
      <c r="P12" s="272"/>
      <c r="Q12" s="272"/>
      <c r="R12" s="272"/>
      <c r="S12" s="272"/>
      <c r="T12" s="272"/>
      <c r="U12" s="272"/>
      <c r="V12" s="272"/>
      <c r="W12" s="272"/>
      <c r="X12" s="272"/>
      <c r="Y12" s="272"/>
      <c r="Z12" s="272"/>
      <c r="AA12" s="28"/>
      <c r="AB12" s="28"/>
      <c r="AC12" s="28"/>
      <c r="AD12" s="28"/>
      <c r="AE12" s="28"/>
      <c r="AF12" s="28"/>
      <c r="AG12" s="28"/>
      <c r="AH12" s="28"/>
      <c r="AI12" s="28"/>
      <c r="AJ12" s="28"/>
      <c r="AK12" s="28"/>
    </row>
    <row r="13" spans="1:37" ht="57" customHeight="1" thickBot="1" x14ac:dyDescent="0.25">
      <c r="A13" s="495" t="s">
        <v>439</v>
      </c>
      <c r="B13" s="505">
        <f>'1. Manzana - cto uni'!D84+'1. Manzana - cto uni'!D127/'Analisis Cont MG'!$J$9</f>
        <v>90.824526165888045</v>
      </c>
      <c r="C13" s="505">
        <f>'2. Durazno - cto uni'!D84+'2. Durazno - cto uni'!D127/'Analisis Cont MG'!J9</f>
        <v>90.824526165888045</v>
      </c>
      <c r="D13" s="505">
        <f>'3. Pera - cto uni'!D84+'3. Pera - cto uni'!D127/'Analisis Cont MG'!J9</f>
        <v>90.824526165888045</v>
      </c>
      <c r="E13" s="505">
        <f>'4. Frutilla - cto uni'!D84+'4. Frutilla - cto uni'!D127/'Analisis Cont MG'!J9</f>
        <v>90.824526165888045</v>
      </c>
      <c r="F13" s="505">
        <f>'5. Frambuesa - cto uni'!D84+'5. Frambuesa - cto uni'!D127/'Analisis Cont MG'!J9</f>
        <v>90.824526165888045</v>
      </c>
      <c r="G13" s="505">
        <f>'6. Higo - cto uni'!D84+'6. Higo - cto uni'!D127/'Analisis Cont MG'!J9</f>
        <v>90.824526165888045</v>
      </c>
      <c r="H13" s="505">
        <f>'7. Arándanos - cto uni'!D84+'7. Arándanos - cto uni'!D127/'Analisis Cont MG'!J9</f>
        <v>90.824526165888045</v>
      </c>
      <c r="I13" s="505">
        <f>'8. Ciruela - cto uni'!D84+'8. Ciruela - cto uni'!D127/'Analisis Cont MG'!J9</f>
        <v>90.824526165888045</v>
      </c>
      <c r="J13" s="506" t="s">
        <v>280</v>
      </c>
      <c r="K13" s="1225"/>
      <c r="L13" s="1225"/>
      <c r="M13" s="1225"/>
      <c r="N13" s="1226"/>
      <c r="O13" s="272"/>
      <c r="P13" s="272"/>
      <c r="Q13" s="272"/>
      <c r="R13" s="272"/>
      <c r="S13" s="272"/>
      <c r="T13" s="272"/>
      <c r="U13" s="272"/>
      <c r="V13" s="272"/>
      <c r="W13" s="272"/>
      <c r="X13" s="272"/>
      <c r="Y13" s="272"/>
      <c r="Z13" s="272"/>
      <c r="AA13" s="28"/>
      <c r="AB13" s="28"/>
      <c r="AC13" s="28"/>
      <c r="AD13" s="28"/>
      <c r="AE13" s="28"/>
      <c r="AF13" s="28"/>
      <c r="AG13" s="28"/>
      <c r="AH13" s="28"/>
      <c r="AI13" s="28"/>
      <c r="AJ13" s="28"/>
      <c r="AK13" s="28"/>
    </row>
    <row r="14" spans="1:37" ht="50.25" customHeight="1" thickBot="1" x14ac:dyDescent="0.25">
      <c r="A14" s="1221"/>
      <c r="B14" s="1222"/>
      <c r="C14" s="1222"/>
      <c r="D14" s="1222"/>
      <c r="E14" s="1222"/>
      <c r="F14" s="1222"/>
      <c r="G14" s="1222"/>
      <c r="H14" s="1222"/>
      <c r="I14" s="1222"/>
      <c r="J14" s="1222"/>
      <c r="K14" s="1222"/>
      <c r="L14" s="1222"/>
      <c r="M14" s="1222"/>
      <c r="N14" s="1223"/>
      <c r="O14" s="272"/>
      <c r="P14" s="272"/>
      <c r="Q14" s="272"/>
      <c r="R14" s="272"/>
      <c r="S14" s="272"/>
      <c r="T14" s="272"/>
      <c r="U14" s="272"/>
      <c r="V14" s="272"/>
      <c r="W14" s="272"/>
      <c r="X14" s="272"/>
      <c r="Y14" s="272"/>
      <c r="Z14" s="272"/>
      <c r="AA14" s="28"/>
      <c r="AB14" s="28"/>
      <c r="AC14" s="28"/>
      <c r="AD14" s="28"/>
      <c r="AE14" s="28"/>
      <c r="AF14" s="28"/>
      <c r="AG14" s="28"/>
      <c r="AH14" s="28"/>
      <c r="AI14" s="28"/>
      <c r="AJ14" s="28"/>
      <c r="AK14" s="28"/>
    </row>
    <row r="15" spans="1:37" ht="54" customHeight="1" x14ac:dyDescent="0.2">
      <c r="A15" s="273" t="s">
        <v>239</v>
      </c>
      <c r="B15" s="274" t="s">
        <v>43</v>
      </c>
      <c r="C15" s="274" t="s">
        <v>45</v>
      </c>
      <c r="D15" s="274" t="s">
        <v>44</v>
      </c>
      <c r="E15" s="274" t="s">
        <v>47</v>
      </c>
      <c r="F15" s="274" t="s">
        <v>46</v>
      </c>
      <c r="G15" s="274" t="s">
        <v>48</v>
      </c>
      <c r="H15" s="274" t="s">
        <v>49</v>
      </c>
      <c r="I15" s="274" t="s">
        <v>134</v>
      </c>
      <c r="J15" s="275" t="s">
        <v>433</v>
      </c>
      <c r="K15" s="569"/>
      <c r="L15" s="570"/>
      <c r="M15" s="570"/>
      <c r="N15" s="571"/>
      <c r="O15" s="272"/>
      <c r="P15" s="272"/>
      <c r="Q15" s="272"/>
      <c r="R15" s="272"/>
      <c r="S15" s="272"/>
      <c r="T15" s="272"/>
      <c r="U15" s="272"/>
      <c r="V15" s="272"/>
      <c r="W15" s="272"/>
      <c r="X15" s="272"/>
      <c r="Y15" s="272"/>
      <c r="Z15" s="272"/>
      <c r="AA15" s="28"/>
      <c r="AB15" s="28"/>
      <c r="AC15" s="28"/>
      <c r="AD15" s="28"/>
      <c r="AE15" s="28"/>
      <c r="AF15" s="28"/>
      <c r="AG15" s="28"/>
      <c r="AH15" s="28"/>
      <c r="AI15" s="28"/>
      <c r="AJ15" s="28"/>
      <c r="AK15" s="28"/>
    </row>
    <row r="16" spans="1:37" ht="51.75" customHeight="1" x14ac:dyDescent="0.2">
      <c r="A16" s="313" t="s">
        <v>443</v>
      </c>
      <c r="B16" s="491">
        <f t="shared" ref="B16:I16" si="2">(B7*B10+B8*B11)</f>
        <v>85760</v>
      </c>
      <c r="C16" s="491">
        <f t="shared" si="2"/>
        <v>67000</v>
      </c>
      <c r="D16" s="491">
        <f t="shared" si="2"/>
        <v>85760</v>
      </c>
      <c r="E16" s="491">
        <f t="shared" si="2"/>
        <v>24640</v>
      </c>
      <c r="F16" s="491">
        <f t="shared" si="2"/>
        <v>24428</v>
      </c>
      <c r="G16" s="491">
        <f t="shared" si="2"/>
        <v>40200</v>
      </c>
      <c r="H16" s="491">
        <f t="shared" si="2"/>
        <v>23640</v>
      </c>
      <c r="I16" s="491">
        <f t="shared" si="2"/>
        <v>48240</v>
      </c>
      <c r="J16" s="501">
        <f>SUM(B16:I16)</f>
        <v>399668</v>
      </c>
      <c r="K16" s="569"/>
      <c r="L16" s="570"/>
      <c r="M16" s="570"/>
      <c r="N16" s="571"/>
      <c r="O16" s="272"/>
      <c r="P16" s="272"/>
      <c r="Q16" s="272"/>
      <c r="R16" s="272"/>
      <c r="S16" s="272"/>
      <c r="T16" s="272"/>
      <c r="U16" s="272"/>
      <c r="V16" s="272"/>
      <c r="W16" s="272"/>
      <c r="X16" s="272"/>
      <c r="Y16" s="272"/>
      <c r="Z16" s="272"/>
      <c r="AA16" s="28"/>
      <c r="AB16" s="28"/>
      <c r="AC16" s="28"/>
      <c r="AD16" s="28"/>
      <c r="AE16" s="28"/>
      <c r="AF16" s="28"/>
      <c r="AG16" s="28"/>
      <c r="AH16" s="28"/>
      <c r="AI16" s="28"/>
      <c r="AJ16" s="28"/>
      <c r="AK16" s="28"/>
    </row>
    <row r="17" spans="1:37" ht="52.5" customHeight="1" thickBot="1" x14ac:dyDescent="0.25">
      <c r="A17" s="495" t="s">
        <v>504</v>
      </c>
      <c r="B17" s="507">
        <f>B12*B9</f>
        <v>34756.938761904763</v>
      </c>
      <c r="C17" s="507">
        <f t="shared" ref="C17:I17" si="3">C12*C9</f>
        <v>29332.321416666666</v>
      </c>
      <c r="D17" s="507">
        <f t="shared" si="3"/>
        <v>33014.321416666666</v>
      </c>
      <c r="E17" s="507">
        <f t="shared" si="3"/>
        <v>26852.06938095238</v>
      </c>
      <c r="F17" s="507">
        <f t="shared" si="3"/>
        <v>25852.426017857142</v>
      </c>
      <c r="G17" s="507">
        <f t="shared" si="3"/>
        <v>23181.160708333329</v>
      </c>
      <c r="H17" s="507">
        <f t="shared" si="3"/>
        <v>28426.234690476187</v>
      </c>
      <c r="I17" s="507">
        <f t="shared" si="3"/>
        <v>20820.563257142858</v>
      </c>
      <c r="J17" s="508">
        <f>SUM(B17:I17)</f>
        <v>222236.03564999998</v>
      </c>
      <c r="K17" s="569"/>
      <c r="L17" s="570"/>
      <c r="M17" s="570"/>
      <c r="N17" s="571"/>
      <c r="O17" s="272"/>
      <c r="P17" s="272"/>
      <c r="Q17" s="272"/>
      <c r="R17" s="272"/>
      <c r="S17" s="272"/>
      <c r="T17" s="272"/>
      <c r="U17" s="272"/>
      <c r="V17" s="272"/>
      <c r="W17" s="272"/>
      <c r="X17" s="272"/>
      <c r="Y17" s="272"/>
      <c r="Z17" s="272"/>
      <c r="AA17" s="28"/>
      <c r="AB17" s="28"/>
      <c r="AC17" s="28"/>
      <c r="AD17" s="28"/>
      <c r="AE17" s="28"/>
      <c r="AF17" s="28"/>
      <c r="AG17" s="28"/>
      <c r="AH17" s="28"/>
      <c r="AI17" s="28"/>
      <c r="AJ17" s="28"/>
      <c r="AK17" s="28"/>
    </row>
    <row r="18" spans="1:37" ht="60" customHeight="1" thickBot="1" x14ac:dyDescent="0.25">
      <c r="A18" s="509" t="s">
        <v>441</v>
      </c>
      <c r="B18" s="510">
        <f>B16-B17</f>
        <v>51003.061238095237</v>
      </c>
      <c r="C18" s="510">
        <f t="shared" ref="C18:J18" si="4">C16-C17</f>
        <v>37667.678583333334</v>
      </c>
      <c r="D18" s="514">
        <f t="shared" si="4"/>
        <v>52745.678583333334</v>
      </c>
      <c r="E18" s="510">
        <f t="shared" si="4"/>
        <v>-2212.06938095238</v>
      </c>
      <c r="F18" s="510">
        <f t="shared" si="4"/>
        <v>-1424.4260178571421</v>
      </c>
      <c r="G18" s="510">
        <f t="shared" si="4"/>
        <v>17018.839291666671</v>
      </c>
      <c r="H18" s="510">
        <f t="shared" si="4"/>
        <v>-4786.2346904761871</v>
      </c>
      <c r="I18" s="510">
        <f t="shared" si="4"/>
        <v>27419.436742857142</v>
      </c>
      <c r="J18" s="511">
        <f t="shared" si="4"/>
        <v>177431.96435000002</v>
      </c>
      <c r="K18" s="569"/>
      <c r="L18" s="570"/>
      <c r="M18" s="570"/>
      <c r="N18" s="571"/>
      <c r="O18" s="272"/>
      <c r="P18" s="272"/>
      <c r="Q18" s="272"/>
      <c r="R18" s="272"/>
      <c r="S18" s="272"/>
      <c r="T18" s="272"/>
      <c r="U18" s="272"/>
      <c r="V18" s="272"/>
      <c r="W18" s="272"/>
      <c r="X18" s="272"/>
      <c r="Y18" s="272"/>
      <c r="Z18" s="272"/>
      <c r="AA18" s="28"/>
      <c r="AB18" s="28"/>
      <c r="AC18" s="28"/>
      <c r="AD18" s="28"/>
      <c r="AE18" s="28"/>
      <c r="AF18" s="28"/>
      <c r="AG18" s="28"/>
      <c r="AH18" s="28"/>
      <c r="AI18" s="28"/>
      <c r="AJ18" s="28"/>
      <c r="AK18" s="28"/>
    </row>
    <row r="19" spans="1:37" ht="30.75" customHeight="1" x14ac:dyDescent="0.2">
      <c r="A19" s="1227"/>
      <c r="B19" s="1228"/>
      <c r="C19" s="1228"/>
      <c r="D19" s="1228"/>
      <c r="E19" s="1228"/>
      <c r="F19" s="1228"/>
      <c r="G19" s="1228"/>
      <c r="H19" s="1228"/>
      <c r="I19" s="1228"/>
      <c r="J19" s="1229"/>
      <c r="K19" s="569"/>
      <c r="L19" s="570"/>
      <c r="M19" s="570"/>
      <c r="N19" s="571"/>
      <c r="O19" s="272"/>
      <c r="P19" s="272"/>
      <c r="Q19" s="272"/>
      <c r="R19" s="272"/>
      <c r="S19" s="272"/>
      <c r="T19" s="272"/>
      <c r="U19" s="272"/>
      <c r="V19" s="272"/>
      <c r="W19" s="272"/>
      <c r="X19" s="272"/>
      <c r="Y19" s="272"/>
      <c r="Z19" s="272"/>
      <c r="AA19" s="28"/>
      <c r="AB19" s="28"/>
      <c r="AC19" s="28"/>
      <c r="AD19" s="28"/>
      <c r="AE19" s="28"/>
      <c r="AF19" s="28"/>
      <c r="AG19" s="28"/>
      <c r="AH19" s="28"/>
      <c r="AI19" s="28"/>
      <c r="AJ19" s="28"/>
      <c r="AK19" s="28"/>
    </row>
    <row r="20" spans="1:37" ht="73.5" customHeight="1" x14ac:dyDescent="0.2">
      <c r="A20" s="475" t="s">
        <v>480</v>
      </c>
      <c r="B20" s="283" t="s">
        <v>280</v>
      </c>
      <c r="C20" s="283" t="s">
        <v>280</v>
      </c>
      <c r="D20" s="283" t="s">
        <v>280</v>
      </c>
      <c r="E20" s="283" t="s">
        <v>280</v>
      </c>
      <c r="F20" s="283" t="s">
        <v>280</v>
      </c>
      <c r="G20" s="283" t="s">
        <v>280</v>
      </c>
      <c r="H20" s="283" t="s">
        <v>280</v>
      </c>
      <c r="I20" s="283" t="s">
        <v>280</v>
      </c>
      <c r="J20" s="309">
        <f>B13*J9</f>
        <v>105538.0994047619</v>
      </c>
      <c r="K20" s="569"/>
      <c r="L20" s="570"/>
      <c r="M20" s="570"/>
      <c r="N20" s="571"/>
      <c r="O20" s="272"/>
      <c r="P20" s="272"/>
      <c r="Q20" s="272"/>
      <c r="R20" s="272"/>
      <c r="S20" s="272"/>
      <c r="T20" s="272"/>
      <c r="U20" s="272"/>
      <c r="V20" s="272"/>
      <c r="W20" s="272"/>
      <c r="X20" s="272"/>
      <c r="Y20" s="272"/>
      <c r="Z20" s="272"/>
      <c r="AA20" s="28"/>
      <c r="AB20" s="28"/>
      <c r="AC20" s="28"/>
      <c r="AD20" s="28"/>
      <c r="AE20" s="28"/>
      <c r="AF20" s="28"/>
      <c r="AG20" s="28"/>
      <c r="AH20" s="28"/>
      <c r="AI20" s="28"/>
      <c r="AJ20" s="28"/>
      <c r="AK20" s="28"/>
    </row>
    <row r="21" spans="1:37" ht="30.75" customHeight="1" thickBot="1" x14ac:dyDescent="0.25">
      <c r="A21" s="1230"/>
      <c r="B21" s="1231"/>
      <c r="C21" s="1231"/>
      <c r="D21" s="1231"/>
      <c r="E21" s="1231"/>
      <c r="F21" s="1231"/>
      <c r="G21" s="1231"/>
      <c r="H21" s="1231"/>
      <c r="I21" s="1231"/>
      <c r="J21" s="1232"/>
      <c r="K21" s="569"/>
      <c r="L21" s="570"/>
      <c r="M21" s="570"/>
      <c r="N21" s="571"/>
      <c r="O21" s="272"/>
      <c r="P21" s="272"/>
      <c r="Q21" s="272"/>
      <c r="R21" s="272"/>
      <c r="S21" s="272"/>
      <c r="T21" s="272"/>
      <c r="U21" s="272"/>
      <c r="V21" s="272"/>
      <c r="W21" s="272"/>
      <c r="X21" s="272"/>
      <c r="Y21" s="272"/>
      <c r="Z21" s="272"/>
      <c r="AA21" s="28"/>
      <c r="AB21" s="28"/>
      <c r="AC21" s="28"/>
      <c r="AD21" s="28"/>
      <c r="AE21" s="28"/>
      <c r="AF21" s="28"/>
      <c r="AG21" s="28"/>
      <c r="AH21" s="28"/>
      <c r="AI21" s="28"/>
      <c r="AJ21" s="28"/>
      <c r="AK21" s="28"/>
    </row>
    <row r="22" spans="1:37" ht="53.25" customHeight="1" thickBot="1" x14ac:dyDescent="0.25">
      <c r="A22" s="509" t="s">
        <v>442</v>
      </c>
      <c r="B22" s="512" t="s">
        <v>280</v>
      </c>
      <c r="C22" s="512" t="s">
        <v>280</v>
      </c>
      <c r="D22" s="512" t="s">
        <v>280</v>
      </c>
      <c r="E22" s="512" t="s">
        <v>280</v>
      </c>
      <c r="F22" s="512" t="s">
        <v>280</v>
      </c>
      <c r="G22" s="512" t="s">
        <v>280</v>
      </c>
      <c r="H22" s="512" t="s">
        <v>280</v>
      </c>
      <c r="I22" s="512" t="s">
        <v>280</v>
      </c>
      <c r="J22" s="513">
        <f>J18-J20</f>
        <v>71893.864945238121</v>
      </c>
      <c r="K22" s="569"/>
      <c r="L22" s="570"/>
      <c r="M22" s="570"/>
      <c r="N22" s="571"/>
      <c r="O22" s="272"/>
      <c r="P22" s="272"/>
      <c r="Q22" s="272"/>
      <c r="R22" s="272"/>
      <c r="S22" s="272"/>
      <c r="T22" s="272"/>
      <c r="U22" s="272"/>
      <c r="V22" s="272"/>
      <c r="W22" s="272"/>
      <c r="X22" s="272"/>
      <c r="Y22" s="272"/>
      <c r="Z22" s="272"/>
      <c r="AA22" s="28"/>
      <c r="AB22" s="28"/>
      <c r="AC22" s="28"/>
      <c r="AD22" s="28"/>
      <c r="AE22" s="28"/>
      <c r="AF22" s="28"/>
      <c r="AG22" s="28"/>
      <c r="AH22" s="28"/>
      <c r="AI22" s="28"/>
      <c r="AJ22" s="28"/>
      <c r="AK22" s="28"/>
    </row>
    <row r="23" spans="1:37" ht="53.25" customHeight="1" x14ac:dyDescent="0.2">
      <c r="A23" s="588"/>
      <c r="B23" s="589"/>
      <c r="C23" s="316"/>
      <c r="D23" s="316"/>
      <c r="E23" s="316"/>
      <c r="F23" s="316"/>
      <c r="G23" s="316"/>
      <c r="H23" s="311"/>
      <c r="I23" s="476"/>
      <c r="J23" s="496"/>
      <c r="K23" s="496"/>
      <c r="L23" s="496"/>
      <c r="M23" s="496"/>
      <c r="N23" s="497"/>
      <c r="O23" s="272"/>
      <c r="P23" s="272"/>
      <c r="Q23" s="272"/>
      <c r="R23" s="272"/>
      <c r="S23" s="272"/>
      <c r="T23" s="272"/>
      <c r="U23" s="272"/>
      <c r="V23" s="272"/>
      <c r="W23" s="272"/>
      <c r="X23" s="272"/>
      <c r="Y23" s="272"/>
      <c r="Z23" s="272"/>
      <c r="AA23" s="28"/>
      <c r="AB23" s="28"/>
      <c r="AC23" s="28"/>
      <c r="AD23" s="28"/>
      <c r="AE23" s="28"/>
      <c r="AF23" s="28"/>
      <c r="AG23" s="28"/>
      <c r="AH23" s="28"/>
      <c r="AI23" s="28"/>
      <c r="AJ23" s="28"/>
      <c r="AK23" s="28"/>
    </row>
    <row r="24" spans="1:37" ht="53.25" customHeight="1" x14ac:dyDescent="0.2">
      <c r="A24" s="569"/>
      <c r="B24" s="570"/>
      <c r="C24" s="316"/>
      <c r="D24" s="316"/>
      <c r="E24" s="316"/>
      <c r="F24" s="316"/>
      <c r="G24" s="316"/>
      <c r="H24" s="311"/>
      <c r="I24" s="476"/>
      <c r="J24" s="496"/>
      <c r="K24" s="496"/>
      <c r="L24" s="496"/>
      <c r="M24" s="496"/>
      <c r="N24" s="497"/>
      <c r="O24" s="272"/>
      <c r="P24" s="272"/>
      <c r="Q24" s="272"/>
      <c r="R24" s="272"/>
      <c r="S24" s="272"/>
      <c r="T24" s="272"/>
      <c r="U24" s="272"/>
      <c r="V24" s="272"/>
      <c r="W24" s="272"/>
      <c r="X24" s="272"/>
      <c r="Y24" s="272"/>
      <c r="Z24" s="272"/>
      <c r="AA24" s="28"/>
      <c r="AB24" s="28"/>
      <c r="AC24" s="28"/>
      <c r="AD24" s="28"/>
      <c r="AE24" s="28"/>
      <c r="AF24" s="28"/>
      <c r="AG24" s="28"/>
      <c r="AH24" s="28"/>
      <c r="AI24" s="28"/>
      <c r="AJ24" s="28"/>
      <c r="AK24" s="28"/>
    </row>
    <row r="25" spans="1:37" ht="53.25" customHeight="1" x14ac:dyDescent="0.2">
      <c r="A25" s="569"/>
      <c r="B25" s="570"/>
      <c r="C25" s="316"/>
      <c r="D25" s="316"/>
      <c r="E25" s="316"/>
      <c r="F25" s="316"/>
      <c r="G25" s="316"/>
      <c r="H25" s="311"/>
      <c r="I25" s="476"/>
      <c r="J25" s="496"/>
      <c r="K25" s="496"/>
      <c r="L25" s="496"/>
      <c r="M25" s="496"/>
      <c r="N25" s="497"/>
      <c r="O25" s="272"/>
      <c r="P25" s="272"/>
      <c r="Q25" s="272"/>
      <c r="R25" s="272"/>
      <c r="S25" s="272"/>
      <c r="T25" s="272"/>
      <c r="U25" s="272"/>
      <c r="V25" s="272"/>
      <c r="W25" s="272"/>
      <c r="X25" s="272"/>
      <c r="Y25" s="272"/>
      <c r="Z25" s="272"/>
      <c r="AA25" s="28"/>
      <c r="AB25" s="28"/>
      <c r="AC25" s="28"/>
      <c r="AD25" s="28"/>
      <c r="AE25" s="28"/>
      <c r="AF25" s="28"/>
      <c r="AG25" s="28"/>
      <c r="AH25" s="28"/>
      <c r="AI25" s="28"/>
      <c r="AJ25" s="28"/>
      <c r="AK25" s="28"/>
    </row>
    <row r="26" spans="1:37" ht="53.25" customHeight="1" x14ac:dyDescent="0.2">
      <c r="A26" s="569"/>
      <c r="B26" s="570"/>
      <c r="C26" s="316"/>
      <c r="D26" s="316"/>
      <c r="E26" s="316"/>
      <c r="F26" s="316"/>
      <c r="G26" s="316"/>
      <c r="H26" s="311"/>
      <c r="I26" s="476"/>
      <c r="J26" s="314"/>
      <c r="K26" s="314"/>
      <c r="L26" s="314"/>
      <c r="M26" s="314"/>
      <c r="N26" s="315"/>
      <c r="O26" s="272"/>
      <c r="P26" s="272"/>
      <c r="Q26" s="272"/>
      <c r="R26" s="272"/>
      <c r="S26" s="272"/>
      <c r="T26" s="272"/>
      <c r="U26" s="272"/>
      <c r="V26" s="272"/>
      <c r="W26" s="272"/>
      <c r="X26" s="272"/>
      <c r="Y26" s="272"/>
      <c r="Z26" s="272"/>
      <c r="AA26" s="28"/>
      <c r="AB26" s="28"/>
      <c r="AC26" s="28"/>
      <c r="AD26" s="28"/>
      <c r="AE26" s="28"/>
      <c r="AF26" s="28"/>
      <c r="AG26" s="28"/>
      <c r="AH26" s="28"/>
      <c r="AI26" s="28"/>
      <c r="AJ26" s="28"/>
      <c r="AK26" s="28"/>
    </row>
    <row r="27" spans="1:37" ht="53.25" customHeight="1" thickBot="1" x14ac:dyDescent="0.25">
      <c r="A27" s="554"/>
      <c r="B27" s="555"/>
      <c r="C27" s="316"/>
      <c r="D27" s="316"/>
      <c r="E27" s="316"/>
      <c r="F27" s="316"/>
      <c r="G27" s="316"/>
      <c r="H27" s="311"/>
      <c r="I27" s="476"/>
      <c r="J27" s="517"/>
      <c r="K27" s="517"/>
      <c r="L27" s="517"/>
      <c r="M27" s="517"/>
      <c r="N27" s="518"/>
      <c r="O27" s="272"/>
      <c r="P27" s="272"/>
      <c r="Q27" s="272"/>
      <c r="R27" s="272"/>
      <c r="S27" s="272"/>
      <c r="T27" s="272"/>
      <c r="U27" s="272"/>
      <c r="V27" s="272"/>
      <c r="W27" s="272"/>
      <c r="X27" s="272"/>
      <c r="Y27" s="272"/>
      <c r="Z27" s="272"/>
      <c r="AA27" s="28"/>
      <c r="AB27" s="28"/>
      <c r="AC27" s="28"/>
      <c r="AD27" s="28"/>
      <c r="AE27" s="28"/>
      <c r="AF27" s="28"/>
      <c r="AG27" s="28"/>
      <c r="AH27" s="28"/>
      <c r="AI27" s="28"/>
      <c r="AJ27" s="28"/>
      <c r="AK27" s="28"/>
    </row>
    <row r="28" spans="1:37" ht="15.75" customHeight="1" x14ac:dyDescent="0.2">
      <c r="A28" s="1236" t="s">
        <v>449</v>
      </c>
      <c r="B28" s="1234"/>
      <c r="C28" s="1234"/>
      <c r="D28" s="1234"/>
      <c r="E28" s="1235"/>
      <c r="F28" s="314"/>
      <c r="G28" s="314"/>
      <c r="H28" s="315"/>
      <c r="I28" s="1236" t="s">
        <v>252</v>
      </c>
      <c r="J28" s="1243"/>
      <c r="K28" s="1244"/>
      <c r="L28" s="1248" t="s">
        <v>253</v>
      </c>
      <c r="M28" s="1243"/>
      <c r="N28" s="1249"/>
      <c r="O28" s="272"/>
      <c r="P28" s="272"/>
      <c r="Q28" s="272"/>
      <c r="R28" s="272"/>
      <c r="S28" s="272"/>
      <c r="T28" s="272"/>
      <c r="U28" s="272"/>
      <c r="V28" s="272"/>
      <c r="W28" s="272"/>
      <c r="X28" s="272"/>
      <c r="Y28" s="272"/>
      <c r="Z28" s="272"/>
      <c r="AA28" s="28"/>
      <c r="AB28" s="28"/>
      <c r="AC28" s="28"/>
      <c r="AD28" s="28"/>
      <c r="AE28" s="28"/>
      <c r="AF28" s="28"/>
      <c r="AG28" s="28"/>
      <c r="AH28" s="28"/>
      <c r="AI28" s="28"/>
      <c r="AJ28" s="28"/>
      <c r="AK28" s="28"/>
    </row>
    <row r="29" spans="1:37" ht="14.25" customHeight="1" x14ac:dyDescent="0.2">
      <c r="A29" s="1237"/>
      <c r="B29" s="1238"/>
      <c r="C29" s="1238"/>
      <c r="D29" s="1238"/>
      <c r="E29" s="1239"/>
      <c r="F29" s="1222"/>
      <c r="G29" s="1222"/>
      <c r="H29" s="1222"/>
      <c r="I29" s="1245"/>
      <c r="J29" s="1246"/>
      <c r="K29" s="1247"/>
      <c r="L29" s="1250"/>
      <c r="M29" s="1246"/>
      <c r="N29" s="1251"/>
      <c r="O29" s="272"/>
      <c r="P29" s="272"/>
      <c r="Q29" s="272"/>
      <c r="R29" s="272"/>
      <c r="S29" s="272"/>
      <c r="T29" s="272"/>
      <c r="U29" s="272"/>
      <c r="V29" s="272"/>
      <c r="W29" s="272"/>
      <c r="X29" s="272"/>
      <c r="Y29" s="272"/>
      <c r="Z29" s="272"/>
      <c r="AA29" s="28"/>
      <c r="AB29" s="28"/>
      <c r="AC29" s="28"/>
      <c r="AD29" s="28"/>
      <c r="AE29" s="28"/>
      <c r="AF29" s="28"/>
      <c r="AG29" s="28"/>
      <c r="AH29" s="28"/>
      <c r="AI29" s="28"/>
      <c r="AJ29" s="28"/>
      <c r="AK29" s="28"/>
    </row>
    <row r="30" spans="1:37" ht="14.25" customHeight="1" x14ac:dyDescent="0.2">
      <c r="A30" s="1237"/>
      <c r="B30" s="1238"/>
      <c r="C30" s="1238"/>
      <c r="D30" s="1238"/>
      <c r="E30" s="1239"/>
      <c r="F30" s="1222"/>
      <c r="G30" s="1222"/>
      <c r="H30" s="1222"/>
      <c r="I30" s="940" t="s">
        <v>255</v>
      </c>
      <c r="J30" s="941"/>
      <c r="K30" s="1252"/>
      <c r="L30" s="1253" t="s">
        <v>254</v>
      </c>
      <c r="M30" s="941"/>
      <c r="N30" s="942"/>
      <c r="O30" s="272"/>
      <c r="P30" s="272"/>
      <c r="Q30" s="272"/>
      <c r="R30" s="272"/>
      <c r="S30" s="272"/>
      <c r="T30" s="272"/>
      <c r="U30" s="272"/>
      <c r="V30" s="272"/>
      <c r="W30" s="272"/>
      <c r="X30" s="272"/>
      <c r="Y30" s="272"/>
      <c r="Z30" s="272"/>
      <c r="AA30" s="28"/>
      <c r="AB30" s="28"/>
      <c r="AC30" s="28"/>
      <c r="AD30" s="28"/>
      <c r="AE30" s="28"/>
      <c r="AF30" s="28"/>
      <c r="AG30" s="28"/>
      <c r="AH30" s="28"/>
      <c r="AI30" s="28"/>
      <c r="AJ30" s="28"/>
      <c r="AK30" s="28"/>
    </row>
    <row r="31" spans="1:37" ht="15" customHeight="1" thickBot="1" x14ac:dyDescent="0.25">
      <c r="A31" s="1240"/>
      <c r="B31" s="1241"/>
      <c r="C31" s="1241"/>
      <c r="D31" s="1241"/>
      <c r="E31" s="1242"/>
      <c r="F31" s="1222"/>
      <c r="G31" s="1222"/>
      <c r="H31" s="1222"/>
      <c r="I31" s="1254" t="s">
        <v>256</v>
      </c>
      <c r="J31" s="1255"/>
      <c r="K31" s="1256"/>
      <c r="L31" s="1257" t="s">
        <v>258</v>
      </c>
      <c r="M31" s="988"/>
      <c r="N31" s="989"/>
      <c r="O31" s="272"/>
      <c r="P31" s="272"/>
      <c r="Q31" s="272"/>
      <c r="R31" s="272"/>
      <c r="S31" s="272"/>
      <c r="T31" s="272"/>
      <c r="U31" s="272"/>
      <c r="V31" s="272"/>
      <c r="W31" s="272"/>
      <c r="X31" s="272"/>
      <c r="Y31" s="272"/>
      <c r="Z31" s="272"/>
      <c r="AA31" s="28"/>
      <c r="AB31" s="28"/>
      <c r="AC31" s="28"/>
      <c r="AD31" s="28"/>
      <c r="AE31" s="28"/>
      <c r="AF31" s="28"/>
      <c r="AG31" s="28"/>
      <c r="AH31" s="28"/>
      <c r="AI31" s="28"/>
      <c r="AJ31" s="28"/>
      <c r="AK31" s="28"/>
    </row>
    <row r="32" spans="1:37" ht="18.75" customHeight="1" thickBot="1" x14ac:dyDescent="0.25">
      <c r="A32" s="1265"/>
      <c r="B32" s="1266"/>
      <c r="C32" s="1266"/>
      <c r="D32" s="1266"/>
      <c r="E32" s="1266"/>
      <c r="F32" s="1222"/>
      <c r="G32" s="1222"/>
      <c r="H32" s="1222"/>
      <c r="I32" s="987" t="s">
        <v>257</v>
      </c>
      <c r="J32" s="988"/>
      <c r="K32" s="1260"/>
      <c r="L32" s="1258"/>
      <c r="M32" s="950"/>
      <c r="N32" s="951"/>
      <c r="O32" s="272"/>
      <c r="P32" s="272"/>
      <c r="Q32" s="272"/>
      <c r="R32" s="272"/>
      <c r="S32" s="272"/>
      <c r="T32" s="272"/>
      <c r="U32" s="272"/>
      <c r="V32" s="272"/>
      <c r="W32" s="272"/>
      <c r="X32" s="272"/>
      <c r="Y32" s="272"/>
      <c r="Z32" s="272"/>
      <c r="AA32" s="28"/>
      <c r="AB32" s="28"/>
      <c r="AC32" s="28"/>
      <c r="AD32" s="28"/>
      <c r="AE32" s="28"/>
      <c r="AF32" s="28"/>
      <c r="AG32" s="28"/>
      <c r="AH32" s="28"/>
      <c r="AI32" s="28"/>
      <c r="AJ32" s="28"/>
      <c r="AK32" s="28"/>
    </row>
    <row r="33" spans="1:37" ht="27" customHeight="1" x14ac:dyDescent="0.2">
      <c r="A33" s="1233" t="s">
        <v>430</v>
      </c>
      <c r="B33" s="1234"/>
      <c r="C33" s="1234"/>
      <c r="D33" s="1234"/>
      <c r="E33" s="1235"/>
      <c r="F33" s="1222"/>
      <c r="G33" s="1222"/>
      <c r="H33" s="1222"/>
      <c r="I33" s="1175"/>
      <c r="J33" s="1176"/>
      <c r="K33" s="1261"/>
      <c r="L33" s="1259"/>
      <c r="M33" s="1176"/>
      <c r="N33" s="1177"/>
      <c r="O33" s="272"/>
      <c r="P33" s="272"/>
      <c r="Q33" s="272"/>
      <c r="R33" s="272"/>
      <c r="S33" s="272"/>
      <c r="T33" s="272"/>
      <c r="U33" s="272"/>
      <c r="V33" s="272"/>
      <c r="W33" s="272"/>
      <c r="X33" s="272"/>
      <c r="Y33" s="272"/>
      <c r="Z33" s="272"/>
      <c r="AA33" s="28"/>
      <c r="AB33" s="28"/>
      <c r="AC33" s="28"/>
      <c r="AD33" s="28"/>
      <c r="AE33" s="28"/>
      <c r="AF33" s="28"/>
      <c r="AG33" s="28"/>
      <c r="AH33" s="28"/>
      <c r="AI33" s="28"/>
      <c r="AJ33" s="28"/>
      <c r="AK33" s="28"/>
    </row>
    <row r="34" spans="1:37" ht="14.25" customHeight="1" thickBot="1" x14ac:dyDescent="0.25">
      <c r="A34" s="1221"/>
      <c r="B34" s="1222"/>
      <c r="C34" s="1222"/>
      <c r="D34" s="1222"/>
      <c r="E34" s="1223"/>
      <c r="F34" s="1222"/>
      <c r="G34" s="1222"/>
      <c r="H34" s="1222"/>
      <c r="I34" s="987" t="s">
        <v>422</v>
      </c>
      <c r="J34" s="988"/>
      <c r="K34" s="1260"/>
      <c r="L34" s="1257" t="s">
        <v>259</v>
      </c>
      <c r="M34" s="988"/>
      <c r="N34" s="989"/>
      <c r="O34" s="272"/>
      <c r="P34" s="272"/>
      <c r="Q34" s="272"/>
      <c r="R34" s="272"/>
      <c r="S34" s="272"/>
      <c r="T34" s="272"/>
      <c r="U34" s="272"/>
      <c r="V34" s="272"/>
      <c r="W34" s="272"/>
      <c r="X34" s="272"/>
      <c r="Y34" s="272"/>
      <c r="Z34" s="272"/>
      <c r="AA34" s="28"/>
      <c r="AB34" s="28"/>
      <c r="AC34" s="28"/>
      <c r="AD34" s="28"/>
      <c r="AE34" s="28"/>
      <c r="AF34" s="28"/>
      <c r="AG34" s="28"/>
      <c r="AH34" s="28"/>
      <c r="AI34" s="28"/>
      <c r="AJ34" s="28"/>
      <c r="AK34" s="28"/>
    </row>
    <row r="35" spans="1:37" ht="35.25" customHeight="1" thickBot="1" x14ac:dyDescent="0.25">
      <c r="A35" s="1262" t="s">
        <v>431</v>
      </c>
      <c r="B35" s="1263"/>
      <c r="C35" s="1263"/>
      <c r="D35" s="1263"/>
      <c r="E35" s="1264"/>
      <c r="F35" s="1222"/>
      <c r="G35" s="1222"/>
      <c r="H35" s="1222"/>
      <c r="I35" s="1039"/>
      <c r="J35" s="1040"/>
      <c r="K35" s="1273"/>
      <c r="L35" s="1274"/>
      <c r="M35" s="1040"/>
      <c r="N35" s="1041"/>
      <c r="O35" s="272"/>
      <c r="P35" s="272"/>
      <c r="Q35" s="272"/>
      <c r="R35" s="272"/>
      <c r="S35" s="272"/>
      <c r="T35" s="272"/>
      <c r="U35" s="272"/>
      <c r="V35" s="272"/>
      <c r="W35" s="272"/>
      <c r="X35" s="272"/>
      <c r="Y35" s="272"/>
      <c r="Z35" s="272"/>
      <c r="AA35" s="28"/>
      <c r="AB35" s="28"/>
      <c r="AC35" s="28"/>
      <c r="AD35" s="28"/>
      <c r="AE35" s="28"/>
      <c r="AF35" s="28"/>
      <c r="AG35" s="28"/>
      <c r="AH35" s="28"/>
      <c r="AI35" s="28"/>
      <c r="AJ35" s="28"/>
      <c r="AK35" s="28"/>
    </row>
    <row r="36" spans="1:37" ht="51" customHeight="1" thickBot="1" x14ac:dyDescent="0.25">
      <c r="A36" s="1221"/>
      <c r="B36" s="1222"/>
      <c r="C36" s="1222"/>
      <c r="D36" s="1222"/>
      <c r="E36" s="1222"/>
      <c r="F36" s="1222"/>
      <c r="G36" s="1222"/>
      <c r="H36" s="1222"/>
      <c r="I36" s="1275"/>
      <c r="J36" s="1275"/>
      <c r="K36" s="1275"/>
      <c r="L36" s="1275"/>
      <c r="M36" s="1275"/>
      <c r="N36" s="1276"/>
      <c r="O36" s="272"/>
      <c r="P36" s="272"/>
      <c r="Q36" s="272"/>
      <c r="R36" s="272"/>
      <c r="S36" s="272"/>
      <c r="T36" s="272"/>
      <c r="U36" s="272"/>
      <c r="V36" s="272"/>
      <c r="W36" s="272"/>
      <c r="X36" s="272"/>
      <c r="Y36" s="272"/>
      <c r="Z36" s="272"/>
      <c r="AA36" s="28"/>
      <c r="AB36" s="28"/>
      <c r="AC36" s="28"/>
      <c r="AD36" s="28"/>
      <c r="AE36" s="28"/>
      <c r="AF36" s="28"/>
      <c r="AG36" s="28"/>
      <c r="AH36" s="28"/>
      <c r="AI36" s="28"/>
      <c r="AJ36" s="28"/>
      <c r="AK36" s="28"/>
    </row>
    <row r="37" spans="1:37" ht="44.25" customHeight="1" x14ac:dyDescent="0.2">
      <c r="A37" s="1332" t="s">
        <v>115</v>
      </c>
      <c r="B37" s="1333"/>
      <c r="C37" s="1333"/>
      <c r="D37" s="1336" t="s">
        <v>116</v>
      </c>
      <c r="E37" s="1337"/>
      <c r="F37" s="487"/>
      <c r="G37" s="476"/>
      <c r="H37" s="476"/>
      <c r="I37" s="476"/>
      <c r="J37" s="486"/>
      <c r="K37" s="486"/>
      <c r="L37" s="486"/>
      <c r="M37" s="486"/>
      <c r="N37" s="489"/>
      <c r="O37" s="272"/>
      <c r="P37" s="272"/>
      <c r="Q37" s="272"/>
      <c r="R37" s="272"/>
      <c r="S37" s="272"/>
      <c r="T37" s="272"/>
      <c r="U37" s="272"/>
      <c r="V37" s="272"/>
      <c r="W37" s="272"/>
      <c r="X37" s="272"/>
      <c r="Y37" s="272"/>
      <c r="Z37" s="272"/>
      <c r="AA37" s="28"/>
      <c r="AB37" s="28"/>
      <c r="AC37" s="28"/>
      <c r="AD37" s="28"/>
      <c r="AE37" s="28"/>
      <c r="AF37" s="28"/>
      <c r="AG37" s="28"/>
      <c r="AH37" s="28"/>
      <c r="AI37" s="28"/>
      <c r="AJ37" s="28"/>
      <c r="AK37" s="28"/>
    </row>
    <row r="38" spans="1:37" ht="57" customHeight="1" x14ac:dyDescent="0.2">
      <c r="A38" s="975" t="s">
        <v>344</v>
      </c>
      <c r="B38" s="976"/>
      <c r="C38" s="976"/>
      <c r="D38" s="1325">
        <v>0.3</v>
      </c>
      <c r="E38" s="1326"/>
      <c r="F38" s="488"/>
      <c r="G38" s="476"/>
      <c r="H38" s="476"/>
      <c r="I38" s="476"/>
      <c r="J38" s="486"/>
      <c r="K38" s="486"/>
      <c r="L38" s="486"/>
      <c r="M38" s="486"/>
      <c r="N38" s="489"/>
      <c r="O38" s="272"/>
      <c r="P38" s="272"/>
      <c r="Q38" s="272"/>
      <c r="R38" s="272"/>
      <c r="S38" s="272"/>
      <c r="T38" s="272"/>
      <c r="U38" s="272"/>
      <c r="V38" s="272"/>
      <c r="W38" s="272"/>
      <c r="X38" s="272"/>
      <c r="Y38" s="272"/>
      <c r="Z38" s="272"/>
      <c r="AA38" s="28"/>
      <c r="AB38" s="28"/>
      <c r="AC38" s="28"/>
      <c r="AD38" s="28"/>
      <c r="AE38" s="28"/>
      <c r="AF38" s="28"/>
      <c r="AG38" s="28"/>
      <c r="AH38" s="28"/>
      <c r="AI38" s="28"/>
      <c r="AJ38" s="28"/>
      <c r="AK38" s="28"/>
    </row>
    <row r="39" spans="1:37" ht="51" customHeight="1" thickBot="1" x14ac:dyDescent="0.25">
      <c r="A39" s="1334" t="s">
        <v>345</v>
      </c>
      <c r="B39" s="1335"/>
      <c r="C39" s="1335"/>
      <c r="D39" s="1327">
        <v>0.7</v>
      </c>
      <c r="E39" s="1328"/>
      <c r="F39" s="488"/>
      <c r="G39" s="476"/>
      <c r="H39" s="476"/>
      <c r="I39" s="476"/>
      <c r="J39" s="486"/>
      <c r="K39" s="486"/>
      <c r="L39" s="486"/>
      <c r="M39" s="486"/>
      <c r="N39" s="489"/>
      <c r="O39" s="272"/>
      <c r="P39" s="272"/>
      <c r="Q39" s="272"/>
      <c r="R39" s="272"/>
      <c r="S39" s="272"/>
      <c r="T39" s="272"/>
      <c r="U39" s="272"/>
      <c r="V39" s="272"/>
      <c r="W39" s="272"/>
      <c r="X39" s="272"/>
      <c r="Y39" s="272"/>
      <c r="Z39" s="272"/>
      <c r="AA39" s="28"/>
      <c r="AB39" s="28"/>
      <c r="AC39" s="28"/>
      <c r="AD39" s="28"/>
      <c r="AE39" s="28"/>
      <c r="AF39" s="28"/>
      <c r="AG39" s="28"/>
      <c r="AH39" s="28"/>
      <c r="AI39" s="28"/>
      <c r="AJ39" s="28"/>
      <c r="AK39" s="28"/>
    </row>
    <row r="40" spans="1:37" ht="46.5" customHeight="1" thickBot="1" x14ac:dyDescent="0.25">
      <c r="A40" s="1329"/>
      <c r="B40" s="1330"/>
      <c r="C40" s="1330"/>
      <c r="D40" s="1330"/>
      <c r="E40" s="1330"/>
      <c r="F40" s="1330"/>
      <c r="G40" s="1330"/>
      <c r="H40" s="1330"/>
      <c r="I40" s="1330"/>
      <c r="J40" s="1330"/>
      <c r="K40" s="1330"/>
      <c r="L40" s="1330"/>
      <c r="M40" s="1330"/>
      <c r="N40" s="1331"/>
      <c r="O40" s="272"/>
      <c r="P40" s="272"/>
      <c r="Q40" s="272"/>
      <c r="R40" s="272"/>
      <c r="S40" s="272"/>
      <c r="T40" s="272"/>
      <c r="U40" s="272"/>
      <c r="V40" s="272"/>
      <c r="W40" s="272"/>
      <c r="X40" s="272"/>
      <c r="Y40" s="272"/>
      <c r="Z40" s="272"/>
      <c r="AA40" s="28"/>
      <c r="AB40" s="28"/>
      <c r="AC40" s="28"/>
      <c r="AD40" s="28"/>
      <c r="AE40" s="28"/>
      <c r="AF40" s="28"/>
      <c r="AG40" s="28"/>
      <c r="AH40" s="28"/>
      <c r="AI40" s="28"/>
      <c r="AJ40" s="28"/>
      <c r="AK40" s="28"/>
    </row>
    <row r="41" spans="1:37" ht="35.25" customHeight="1" thickBot="1" x14ac:dyDescent="0.25">
      <c r="A41" s="1277" t="s">
        <v>261</v>
      </c>
      <c r="B41" s="1278"/>
      <c r="C41" s="1278"/>
      <c r="D41" s="1278"/>
      <c r="E41" s="1278"/>
      <c r="F41" s="1278"/>
      <c r="G41" s="1278"/>
      <c r="H41" s="1278"/>
      <c r="I41" s="1278"/>
      <c r="J41" s="1278"/>
      <c r="K41" s="1278"/>
      <c r="L41" s="1278"/>
      <c r="M41" s="1278"/>
      <c r="N41" s="1279"/>
      <c r="O41" s="272"/>
      <c r="P41" s="272"/>
      <c r="Q41" s="272"/>
      <c r="R41" s="272"/>
      <c r="S41" s="272"/>
      <c r="T41" s="272"/>
      <c r="U41" s="272"/>
      <c r="V41" s="272"/>
      <c r="W41" s="272"/>
      <c r="X41" s="272"/>
      <c r="Y41" s="272"/>
      <c r="Z41" s="272"/>
      <c r="AA41" s="28"/>
      <c r="AB41" s="28"/>
      <c r="AC41" s="28"/>
      <c r="AD41" s="28"/>
      <c r="AE41" s="28"/>
      <c r="AF41" s="28"/>
      <c r="AG41" s="28"/>
      <c r="AH41" s="28"/>
      <c r="AI41" s="28"/>
      <c r="AJ41" s="28"/>
      <c r="AK41" s="28"/>
    </row>
    <row r="42" spans="1:37" ht="17.25" customHeight="1" x14ac:dyDescent="0.2">
      <c r="A42" s="1280"/>
      <c r="B42" s="1275"/>
      <c r="C42" s="1275"/>
      <c r="D42" s="1275"/>
      <c r="E42" s="1275"/>
      <c r="F42" s="1275"/>
      <c r="G42" s="1275"/>
      <c r="H42" s="1275"/>
      <c r="I42" s="1275"/>
      <c r="J42" s="1275"/>
      <c r="K42" s="1275"/>
      <c r="L42" s="1275"/>
      <c r="M42" s="1275"/>
      <c r="N42" s="1276"/>
      <c r="O42" s="272"/>
      <c r="P42" s="272"/>
      <c r="Q42" s="272"/>
      <c r="R42" s="272"/>
      <c r="S42" s="272"/>
      <c r="T42" s="272"/>
      <c r="U42" s="272"/>
      <c r="V42" s="272"/>
      <c r="W42" s="272"/>
      <c r="X42" s="272"/>
      <c r="Y42" s="272"/>
      <c r="Z42" s="272"/>
      <c r="AA42" s="28"/>
      <c r="AB42" s="28"/>
      <c r="AC42" s="28"/>
      <c r="AD42" s="28"/>
      <c r="AE42" s="28"/>
      <c r="AF42" s="28"/>
      <c r="AG42" s="28"/>
      <c r="AH42" s="28"/>
      <c r="AI42" s="28"/>
      <c r="AJ42" s="28"/>
      <c r="AK42" s="28"/>
    </row>
    <row r="43" spans="1:37" ht="17.25" customHeight="1" x14ac:dyDescent="0.2">
      <c r="A43" s="1281" t="s">
        <v>481</v>
      </c>
      <c r="B43" s="1282"/>
      <c r="C43" s="1282"/>
      <c r="D43" s="1282"/>
      <c r="E43" s="1282"/>
      <c r="F43" s="1282"/>
      <c r="G43" s="1282"/>
      <c r="H43" s="1282"/>
      <c r="I43" s="1282"/>
      <c r="J43" s="1282"/>
      <c r="K43" s="1282"/>
      <c r="L43" s="1282"/>
      <c r="M43" s="1282"/>
      <c r="N43" s="1283"/>
      <c r="O43" s="272"/>
      <c r="P43" s="272"/>
      <c r="Q43" s="272"/>
      <c r="R43" s="272"/>
      <c r="S43" s="272"/>
      <c r="T43" s="272"/>
      <c r="U43" s="272"/>
      <c r="V43" s="272"/>
      <c r="W43" s="272"/>
      <c r="X43" s="272"/>
      <c r="Y43" s="272"/>
      <c r="Z43" s="272"/>
      <c r="AA43" s="28"/>
      <c r="AB43" s="28"/>
      <c r="AC43" s="28"/>
      <c r="AD43" s="28"/>
      <c r="AE43" s="28"/>
      <c r="AF43" s="28"/>
      <c r="AG43" s="28"/>
      <c r="AH43" s="28"/>
      <c r="AI43" s="28"/>
      <c r="AJ43" s="28"/>
      <c r="AK43" s="28"/>
    </row>
    <row r="44" spans="1:37" ht="17.25" customHeight="1" x14ac:dyDescent="0.2">
      <c r="A44" s="1284"/>
      <c r="B44" s="1103"/>
      <c r="C44" s="1103"/>
      <c r="D44" s="1103"/>
      <c r="E44" s="1103"/>
      <c r="F44" s="1103"/>
      <c r="G44" s="1103"/>
      <c r="H44" s="1103"/>
      <c r="I44" s="1103"/>
      <c r="J44" s="1103"/>
      <c r="K44" s="1103"/>
      <c r="L44" s="1103"/>
      <c r="M44" s="1103"/>
      <c r="N44" s="1285"/>
      <c r="O44" s="272"/>
      <c r="P44" s="272"/>
      <c r="Q44" s="272"/>
      <c r="R44" s="272"/>
      <c r="S44" s="272"/>
      <c r="T44" s="272"/>
      <c r="U44" s="272"/>
      <c r="V44" s="272"/>
      <c r="W44" s="272"/>
      <c r="X44" s="272"/>
      <c r="Y44" s="272"/>
      <c r="Z44" s="272"/>
      <c r="AA44" s="28"/>
      <c r="AB44" s="28"/>
      <c r="AC44" s="28"/>
      <c r="AD44" s="28"/>
      <c r="AE44" s="28"/>
      <c r="AF44" s="28"/>
      <c r="AG44" s="28"/>
      <c r="AH44" s="28"/>
      <c r="AI44" s="28"/>
      <c r="AJ44" s="28"/>
      <c r="AK44" s="28"/>
    </row>
    <row r="45" spans="1:37" ht="17.25" customHeight="1" x14ac:dyDescent="0.2">
      <c r="A45" s="1284"/>
      <c r="B45" s="1103"/>
      <c r="C45" s="1103"/>
      <c r="D45" s="1103"/>
      <c r="E45" s="1103"/>
      <c r="F45" s="1103"/>
      <c r="G45" s="1103"/>
      <c r="H45" s="1103"/>
      <c r="I45" s="1103"/>
      <c r="J45" s="1103"/>
      <c r="K45" s="1103"/>
      <c r="L45" s="1103"/>
      <c r="M45" s="1103"/>
      <c r="N45" s="1285"/>
      <c r="O45" s="272"/>
      <c r="P45" s="272"/>
      <c r="Q45" s="272"/>
      <c r="R45" s="272"/>
      <c r="S45" s="272"/>
      <c r="T45" s="272"/>
      <c r="U45" s="272"/>
      <c r="V45" s="272"/>
      <c r="W45" s="272"/>
      <c r="X45" s="272"/>
      <c r="Y45" s="272"/>
      <c r="Z45" s="272"/>
      <c r="AA45" s="28"/>
      <c r="AB45" s="28"/>
      <c r="AC45" s="28"/>
      <c r="AD45" s="28"/>
      <c r="AE45" s="28"/>
      <c r="AF45" s="28"/>
      <c r="AG45" s="28"/>
      <c r="AH45" s="28"/>
      <c r="AI45" s="28"/>
      <c r="AJ45" s="28"/>
      <c r="AK45" s="28"/>
    </row>
    <row r="46" spans="1:37" ht="7.5" customHeight="1" x14ac:dyDescent="0.2">
      <c r="A46" s="1284"/>
      <c r="B46" s="1103"/>
      <c r="C46" s="1103"/>
      <c r="D46" s="1103"/>
      <c r="E46" s="1103"/>
      <c r="F46" s="1103"/>
      <c r="G46" s="1103"/>
      <c r="H46" s="1103"/>
      <c r="I46" s="1103"/>
      <c r="J46" s="1103"/>
      <c r="K46" s="1103"/>
      <c r="L46" s="1103"/>
      <c r="M46" s="1103"/>
      <c r="N46" s="1285"/>
      <c r="O46" s="272"/>
      <c r="P46" s="272"/>
      <c r="Q46" s="272"/>
      <c r="R46" s="272"/>
      <c r="S46" s="272"/>
      <c r="T46" s="272"/>
      <c r="U46" s="272"/>
      <c r="V46" s="272"/>
      <c r="W46" s="272"/>
      <c r="X46" s="272"/>
      <c r="Y46" s="272"/>
      <c r="Z46" s="272"/>
      <c r="AA46" s="28"/>
      <c r="AB46" s="28"/>
      <c r="AC46" s="28"/>
      <c r="AD46" s="28"/>
      <c r="AE46" s="28"/>
      <c r="AF46" s="28"/>
      <c r="AG46" s="28"/>
      <c r="AH46" s="28"/>
      <c r="AI46" s="28"/>
      <c r="AJ46" s="28"/>
      <c r="AK46" s="28"/>
    </row>
    <row r="47" spans="1:37" ht="17.25" hidden="1" customHeight="1" x14ac:dyDescent="0.2">
      <c r="A47" s="1284"/>
      <c r="B47" s="1103"/>
      <c r="C47" s="1103"/>
      <c r="D47" s="1103"/>
      <c r="E47" s="1103"/>
      <c r="F47" s="1103"/>
      <c r="G47" s="1103"/>
      <c r="H47" s="1103"/>
      <c r="I47" s="1103"/>
      <c r="J47" s="1103"/>
      <c r="K47" s="1103"/>
      <c r="L47" s="1103"/>
      <c r="M47" s="1103"/>
      <c r="N47" s="1285"/>
      <c r="O47" s="272"/>
      <c r="P47" s="272"/>
      <c r="Q47" s="272"/>
      <c r="R47" s="272"/>
      <c r="S47" s="272"/>
      <c r="T47" s="272"/>
      <c r="U47" s="272"/>
      <c r="V47" s="272"/>
      <c r="W47" s="272"/>
      <c r="X47" s="272"/>
      <c r="Y47" s="272"/>
      <c r="Z47" s="272"/>
      <c r="AA47" s="28"/>
      <c r="AB47" s="28"/>
      <c r="AC47" s="28"/>
      <c r="AD47" s="28"/>
      <c r="AE47" s="28"/>
      <c r="AF47" s="28"/>
      <c r="AG47" s="28"/>
      <c r="AH47" s="28"/>
      <c r="AI47" s="28"/>
      <c r="AJ47" s="28"/>
      <c r="AK47" s="28"/>
    </row>
    <row r="48" spans="1:37" ht="17.25" customHeight="1" x14ac:dyDescent="0.2">
      <c r="A48" s="1281" t="s">
        <v>444</v>
      </c>
      <c r="B48" s="1282"/>
      <c r="C48" s="1282"/>
      <c r="D48" s="1282"/>
      <c r="E48" s="1282"/>
      <c r="F48" s="1282"/>
      <c r="G48" s="1282"/>
      <c r="H48" s="1282"/>
      <c r="I48" s="1282"/>
      <c r="J48" s="1282"/>
      <c r="K48" s="1282"/>
      <c r="L48" s="1282"/>
      <c r="M48" s="1282"/>
      <c r="N48" s="1283"/>
      <c r="O48" s="272"/>
      <c r="P48" s="272"/>
      <c r="Q48" s="272"/>
      <c r="R48" s="272"/>
      <c r="S48" s="272"/>
      <c r="T48" s="272"/>
      <c r="U48" s="272"/>
      <c r="V48" s="272"/>
      <c r="W48" s="272"/>
      <c r="X48" s="272"/>
      <c r="Y48" s="272"/>
      <c r="Z48" s="272"/>
      <c r="AA48" s="28"/>
      <c r="AB48" s="28"/>
      <c r="AC48" s="28"/>
      <c r="AD48" s="28"/>
      <c r="AE48" s="28"/>
      <c r="AF48" s="28"/>
      <c r="AG48" s="28"/>
      <c r="AH48" s="28"/>
      <c r="AI48" s="28"/>
      <c r="AJ48" s="28"/>
      <c r="AK48" s="28"/>
    </row>
    <row r="49" spans="1:37" ht="17.25" customHeight="1" x14ac:dyDescent="0.2">
      <c r="A49" s="1284"/>
      <c r="B49" s="1103"/>
      <c r="C49" s="1103"/>
      <c r="D49" s="1103"/>
      <c r="E49" s="1103"/>
      <c r="F49" s="1103"/>
      <c r="G49" s="1103"/>
      <c r="H49" s="1103"/>
      <c r="I49" s="1103"/>
      <c r="J49" s="1103"/>
      <c r="K49" s="1103"/>
      <c r="L49" s="1103"/>
      <c r="M49" s="1103"/>
      <c r="N49" s="1285"/>
      <c r="O49" s="272"/>
      <c r="P49" s="272"/>
      <c r="Q49" s="272"/>
      <c r="R49" s="272"/>
      <c r="S49" s="272"/>
      <c r="T49" s="272"/>
      <c r="U49" s="272"/>
      <c r="V49" s="272"/>
      <c r="W49" s="272"/>
      <c r="X49" s="272"/>
      <c r="Y49" s="272"/>
      <c r="Z49" s="272"/>
      <c r="AA49" s="28"/>
      <c r="AB49" s="28"/>
      <c r="AC49" s="28"/>
      <c r="AD49" s="28"/>
      <c r="AE49" s="28"/>
      <c r="AF49" s="28"/>
      <c r="AG49" s="28"/>
      <c r="AH49" s="28"/>
      <c r="AI49" s="28"/>
      <c r="AJ49" s="28"/>
      <c r="AK49" s="28"/>
    </row>
    <row r="50" spans="1:37" ht="17.25" customHeight="1" x14ac:dyDescent="0.2">
      <c r="A50" s="1036"/>
      <c r="B50" s="1037"/>
      <c r="C50" s="1037"/>
      <c r="D50" s="1037"/>
      <c r="E50" s="1037"/>
      <c r="F50" s="1037"/>
      <c r="G50" s="1037"/>
      <c r="H50" s="1037"/>
      <c r="I50" s="1037"/>
      <c r="J50" s="1037"/>
      <c r="K50" s="1037"/>
      <c r="L50" s="1037"/>
      <c r="M50" s="1037"/>
      <c r="N50" s="1038"/>
      <c r="O50" s="272"/>
      <c r="P50" s="272"/>
      <c r="Q50" s="272"/>
      <c r="R50" s="272"/>
      <c r="S50" s="272"/>
      <c r="T50" s="272"/>
      <c r="U50" s="272"/>
      <c r="V50" s="272"/>
      <c r="W50" s="272"/>
      <c r="X50" s="272"/>
      <c r="Y50" s="272"/>
      <c r="Z50" s="272"/>
      <c r="AA50" s="28"/>
      <c r="AB50" s="28"/>
      <c r="AC50" s="28"/>
      <c r="AD50" s="28"/>
      <c r="AE50" s="28"/>
      <c r="AF50" s="28"/>
      <c r="AG50" s="28"/>
      <c r="AH50" s="28"/>
      <c r="AI50" s="28"/>
      <c r="AJ50" s="28"/>
      <c r="AK50" s="28"/>
    </row>
    <row r="51" spans="1:37" ht="67.5" customHeight="1" thickBot="1" x14ac:dyDescent="0.25">
      <c r="A51" s="1286"/>
      <c r="B51" s="1287"/>
      <c r="C51" s="1287"/>
      <c r="D51" s="1287"/>
      <c r="E51" s="1287"/>
      <c r="F51" s="1287"/>
      <c r="G51" s="1287"/>
      <c r="H51" s="1287"/>
      <c r="I51" s="1287"/>
      <c r="J51" s="1287"/>
      <c r="K51" s="1287"/>
      <c r="L51" s="1287"/>
      <c r="M51" s="1287"/>
      <c r="N51" s="1288"/>
      <c r="O51" s="272"/>
      <c r="P51" s="272"/>
      <c r="Q51" s="272"/>
      <c r="R51" s="272"/>
      <c r="S51" s="272"/>
      <c r="T51" s="272"/>
      <c r="U51" s="272"/>
      <c r="V51" s="272"/>
      <c r="W51" s="272"/>
      <c r="X51" s="272"/>
      <c r="Y51" s="272"/>
      <c r="Z51" s="272"/>
      <c r="AA51" s="28"/>
      <c r="AB51" s="28"/>
      <c r="AC51" s="28"/>
      <c r="AD51" s="28"/>
      <c r="AE51" s="28"/>
      <c r="AF51" s="28"/>
      <c r="AG51" s="28"/>
      <c r="AH51" s="28"/>
      <c r="AI51" s="28"/>
      <c r="AJ51" s="28"/>
      <c r="AK51" s="28"/>
    </row>
    <row r="52" spans="1:37" ht="35.25" customHeight="1" x14ac:dyDescent="0.2">
      <c r="A52" s="1289" t="s">
        <v>262</v>
      </c>
      <c r="B52" s="1290"/>
      <c r="C52" s="1291"/>
      <c r="D52" s="1291"/>
      <c r="E52" s="1291"/>
      <c r="F52" s="1291"/>
      <c r="G52" s="1291"/>
      <c r="H52" s="1291"/>
      <c r="I52" s="1291"/>
      <c r="J52" s="1291"/>
      <c r="K52" s="1291"/>
      <c r="L52" s="1291"/>
      <c r="M52" s="1291"/>
      <c r="N52" s="1292"/>
      <c r="O52" s="272"/>
      <c r="P52" s="272"/>
      <c r="Q52" s="272"/>
      <c r="R52" s="272"/>
      <c r="S52" s="272"/>
      <c r="T52" s="272"/>
      <c r="U52" s="272"/>
      <c r="V52" s="272"/>
      <c r="W52" s="272"/>
      <c r="X52" s="272"/>
      <c r="Y52" s="272"/>
      <c r="Z52" s="272"/>
      <c r="AA52" s="28"/>
      <c r="AB52" s="28"/>
      <c r="AC52" s="28"/>
      <c r="AD52" s="28"/>
      <c r="AE52" s="28"/>
      <c r="AF52" s="28"/>
      <c r="AG52" s="28"/>
      <c r="AH52" s="28"/>
      <c r="AI52" s="28"/>
      <c r="AJ52" s="28"/>
      <c r="AK52" s="28"/>
    </row>
    <row r="53" spans="1:37" ht="14.25" x14ac:dyDescent="0.2">
      <c r="A53" s="1293"/>
      <c r="B53" s="1294"/>
      <c r="C53" s="1270"/>
      <c r="D53" s="1270"/>
      <c r="E53" s="1270"/>
      <c r="F53" s="1270"/>
      <c r="G53" s="1270"/>
      <c r="H53" s="1270"/>
      <c r="I53" s="1270"/>
      <c r="J53" s="1270"/>
      <c r="K53" s="1270"/>
      <c r="L53" s="1270"/>
      <c r="M53" s="1270"/>
      <c r="N53" s="1295"/>
      <c r="O53" s="272"/>
      <c r="P53" s="272"/>
      <c r="Q53" s="272"/>
      <c r="R53" s="272"/>
      <c r="S53" s="272"/>
      <c r="T53" s="272"/>
      <c r="U53" s="272"/>
      <c r="V53" s="272"/>
      <c r="W53" s="272"/>
      <c r="X53" s="272"/>
      <c r="Y53" s="272"/>
      <c r="Z53" s="272"/>
      <c r="AA53" s="28"/>
      <c r="AB53" s="28"/>
      <c r="AC53" s="28"/>
      <c r="AD53" s="28"/>
      <c r="AE53" s="28"/>
      <c r="AF53" s="28"/>
      <c r="AG53" s="28"/>
      <c r="AH53" s="28"/>
      <c r="AI53" s="28"/>
      <c r="AJ53" s="28"/>
      <c r="AK53" s="28"/>
    </row>
    <row r="54" spans="1:37" ht="20.25" customHeight="1" x14ac:dyDescent="0.2">
      <c r="A54" s="1296" t="s">
        <v>245</v>
      </c>
      <c r="B54" s="1297"/>
      <c r="C54" s="1298"/>
      <c r="D54" s="1298"/>
      <c r="E54" s="1298"/>
      <c r="F54" s="1298"/>
      <c r="G54" s="1298"/>
      <c r="H54" s="1298"/>
      <c r="I54" s="1298"/>
      <c r="J54" s="1298"/>
      <c r="K54" s="1298"/>
      <c r="L54" s="1298"/>
      <c r="M54" s="1298"/>
      <c r="N54" s="1299"/>
      <c r="O54" s="272"/>
      <c r="P54" s="272"/>
      <c r="Q54" s="272"/>
      <c r="R54" s="272"/>
      <c r="S54" s="272"/>
      <c r="T54" s="272"/>
      <c r="U54" s="272"/>
      <c r="V54" s="272"/>
      <c r="W54" s="272"/>
      <c r="X54" s="272"/>
      <c r="Y54" s="272"/>
      <c r="Z54" s="272"/>
      <c r="AA54" s="28"/>
      <c r="AB54" s="28"/>
      <c r="AC54" s="28"/>
      <c r="AD54" s="28"/>
      <c r="AE54" s="28"/>
      <c r="AF54" s="28"/>
      <c r="AG54" s="28"/>
      <c r="AH54" s="28"/>
      <c r="AI54" s="28"/>
      <c r="AJ54" s="28"/>
      <c r="AK54" s="28"/>
    </row>
    <row r="55" spans="1:37" ht="14.25" x14ac:dyDescent="0.2">
      <c r="A55" s="1267" t="s">
        <v>272</v>
      </c>
      <c r="B55" s="1268"/>
      <c r="C55" s="1269"/>
      <c r="D55" s="1270"/>
      <c r="E55" s="1271" t="s">
        <v>250</v>
      </c>
      <c r="F55" s="1271"/>
      <c r="G55" s="1271"/>
      <c r="H55" s="1271"/>
      <c r="I55" s="1271"/>
      <c r="J55" s="1271"/>
      <c r="K55" s="1271"/>
      <c r="L55" s="1271"/>
      <c r="M55" s="1271"/>
      <c r="N55" s="1272"/>
      <c r="O55" s="272"/>
      <c r="P55" s="272"/>
      <c r="Q55" s="272"/>
      <c r="R55" s="272"/>
      <c r="S55" s="272"/>
      <c r="T55" s="272"/>
      <c r="U55" s="272"/>
      <c r="V55" s="272"/>
      <c r="W55" s="272"/>
      <c r="X55" s="272"/>
      <c r="Y55" s="272"/>
      <c r="Z55" s="272"/>
      <c r="AA55" s="28"/>
      <c r="AB55" s="28"/>
      <c r="AC55" s="28"/>
      <c r="AD55" s="28"/>
      <c r="AE55" s="28"/>
      <c r="AF55" s="28"/>
      <c r="AG55" s="28"/>
      <c r="AH55" s="28"/>
      <c r="AI55" s="28"/>
      <c r="AJ55" s="28"/>
      <c r="AK55" s="28"/>
    </row>
    <row r="56" spans="1:37" ht="14.25" x14ac:dyDescent="0.2">
      <c r="A56" s="1267" t="s">
        <v>240</v>
      </c>
      <c r="B56" s="1268"/>
      <c r="C56" s="1269"/>
      <c r="D56" s="1270"/>
      <c r="E56" s="1271"/>
      <c r="F56" s="1271"/>
      <c r="G56" s="1271"/>
      <c r="H56" s="1271"/>
      <c r="I56" s="1271"/>
      <c r="J56" s="1271"/>
      <c r="K56" s="1271"/>
      <c r="L56" s="1271"/>
      <c r="M56" s="1271"/>
      <c r="N56" s="1272"/>
      <c r="O56" s="272"/>
      <c r="P56" s="272"/>
      <c r="Q56" s="272"/>
      <c r="R56" s="272"/>
      <c r="S56" s="272"/>
      <c r="T56" s="272"/>
      <c r="U56" s="272"/>
      <c r="V56" s="272"/>
      <c r="W56" s="272"/>
      <c r="X56" s="272"/>
      <c r="Y56" s="272"/>
      <c r="Z56" s="272"/>
      <c r="AA56" s="28"/>
      <c r="AB56" s="28"/>
      <c r="AC56" s="28"/>
      <c r="AD56" s="28"/>
      <c r="AE56" s="28"/>
      <c r="AF56" s="28"/>
      <c r="AG56" s="28"/>
      <c r="AH56" s="28"/>
      <c r="AI56" s="28"/>
      <c r="AJ56" s="28"/>
      <c r="AK56" s="28"/>
    </row>
    <row r="57" spans="1:37" ht="30" customHeight="1" x14ac:dyDescent="0.2">
      <c r="A57" s="1293"/>
      <c r="B57" s="1294"/>
      <c r="C57" s="1270"/>
      <c r="D57" s="1270"/>
      <c r="E57" s="1270"/>
      <c r="F57" s="1270"/>
      <c r="G57" s="1270"/>
      <c r="H57" s="1270"/>
      <c r="I57" s="1270"/>
      <c r="J57" s="1270"/>
      <c r="K57" s="1270"/>
      <c r="L57" s="1270"/>
      <c r="M57" s="1270"/>
      <c r="N57" s="1295"/>
      <c r="O57" s="272"/>
      <c r="P57" s="272"/>
      <c r="Q57" s="272"/>
      <c r="R57" s="272"/>
      <c r="S57" s="272"/>
      <c r="T57" s="272"/>
      <c r="U57" s="272"/>
      <c r="V57" s="272"/>
      <c r="W57" s="272"/>
      <c r="X57" s="272"/>
      <c r="Y57" s="272"/>
      <c r="Z57" s="272"/>
      <c r="AA57" s="28"/>
      <c r="AB57" s="28"/>
      <c r="AC57" s="28"/>
      <c r="AD57" s="28"/>
      <c r="AE57" s="28"/>
      <c r="AF57" s="28"/>
      <c r="AG57" s="28"/>
      <c r="AH57" s="28"/>
      <c r="AI57" s="28"/>
      <c r="AJ57" s="28"/>
      <c r="AK57" s="28"/>
    </row>
    <row r="58" spans="1:37" ht="20.25" customHeight="1" x14ac:dyDescent="0.2">
      <c r="A58" s="1296" t="s">
        <v>445</v>
      </c>
      <c r="B58" s="1297"/>
      <c r="C58" s="1298"/>
      <c r="D58" s="1298"/>
      <c r="E58" s="1298"/>
      <c r="F58" s="1298"/>
      <c r="G58" s="1298"/>
      <c r="H58" s="1298"/>
      <c r="I58" s="1298"/>
      <c r="J58" s="1298"/>
      <c r="K58" s="1298"/>
      <c r="L58" s="1298"/>
      <c r="M58" s="1298"/>
      <c r="N58" s="1299"/>
      <c r="O58" s="272"/>
      <c r="P58" s="272"/>
      <c r="Q58" s="272"/>
      <c r="R58" s="272"/>
      <c r="S58" s="272"/>
      <c r="T58" s="272"/>
      <c r="U58" s="272"/>
      <c r="V58" s="272"/>
      <c r="W58" s="272"/>
      <c r="X58" s="272"/>
      <c r="Y58" s="272"/>
      <c r="Z58" s="272"/>
      <c r="AA58" s="28"/>
      <c r="AB58" s="28"/>
      <c r="AC58" s="28"/>
      <c r="AD58" s="28"/>
      <c r="AE58" s="28"/>
      <c r="AF58" s="28"/>
      <c r="AG58" s="28"/>
      <c r="AH58" s="28"/>
      <c r="AI58" s="28"/>
      <c r="AJ58" s="28"/>
      <c r="AK58" s="28"/>
    </row>
    <row r="59" spans="1:37" ht="31.5" customHeight="1" x14ac:dyDescent="0.2">
      <c r="A59" s="930" t="s">
        <v>446</v>
      </c>
      <c r="B59" s="938"/>
      <c r="C59" s="931"/>
      <c r="D59" s="931"/>
      <c r="E59" s="931"/>
      <c r="F59" s="931"/>
      <c r="G59" s="931"/>
      <c r="H59" s="931"/>
      <c r="I59" s="931"/>
      <c r="J59" s="931"/>
      <c r="K59" s="931"/>
      <c r="L59" s="931"/>
      <c r="M59" s="931"/>
      <c r="N59" s="1300"/>
      <c r="O59" s="272"/>
      <c r="P59" s="272"/>
      <c r="Q59" s="272"/>
      <c r="R59" s="272"/>
      <c r="S59" s="272"/>
      <c r="T59" s="272"/>
      <c r="U59" s="272"/>
      <c r="V59" s="272"/>
      <c r="W59" s="272"/>
      <c r="X59" s="272"/>
      <c r="Y59" s="272"/>
      <c r="Z59" s="272"/>
      <c r="AA59" s="28"/>
      <c r="AB59" s="28"/>
      <c r="AC59" s="28"/>
      <c r="AD59" s="28"/>
      <c r="AE59" s="28"/>
      <c r="AF59" s="28"/>
      <c r="AG59" s="28"/>
      <c r="AH59" s="28"/>
      <c r="AI59" s="28"/>
      <c r="AJ59" s="28"/>
      <c r="AK59" s="28"/>
    </row>
    <row r="60" spans="1:37" ht="14.25" x14ac:dyDescent="0.2">
      <c r="A60" s="1293"/>
      <c r="B60" s="1294"/>
      <c r="C60" s="1270"/>
      <c r="D60" s="1270"/>
      <c r="E60" s="1270"/>
      <c r="F60" s="1270"/>
      <c r="G60" s="1270"/>
      <c r="H60" s="1270"/>
      <c r="I60" s="1270"/>
      <c r="J60" s="1270"/>
      <c r="K60" s="1270"/>
      <c r="L60" s="1270"/>
      <c r="M60" s="1270"/>
      <c r="N60" s="1295"/>
      <c r="O60" s="272"/>
      <c r="P60" s="272"/>
      <c r="Q60" s="272"/>
      <c r="R60" s="272"/>
      <c r="S60" s="272"/>
      <c r="T60" s="272"/>
      <c r="U60" s="272"/>
      <c r="V60" s="272"/>
      <c r="W60" s="272"/>
      <c r="X60" s="272"/>
      <c r="Y60" s="272"/>
      <c r="Z60" s="272"/>
      <c r="AA60" s="28"/>
      <c r="AB60" s="28"/>
      <c r="AC60" s="28"/>
      <c r="AD60" s="28"/>
      <c r="AE60" s="28"/>
      <c r="AF60" s="28"/>
      <c r="AG60" s="28"/>
      <c r="AH60" s="28"/>
      <c r="AI60" s="28"/>
      <c r="AJ60" s="28"/>
      <c r="AK60" s="28"/>
    </row>
    <row r="61" spans="1:37" ht="14.25" x14ac:dyDescent="0.2">
      <c r="A61" s="930" t="s">
        <v>264</v>
      </c>
      <c r="B61" s="938"/>
      <c r="C61" s="931"/>
      <c r="D61" s="931"/>
      <c r="E61" s="931"/>
      <c r="F61" s="1270"/>
      <c r="G61" s="1270"/>
      <c r="H61" s="1270"/>
      <c r="I61" s="1270"/>
      <c r="J61" s="1270"/>
      <c r="K61" s="1270"/>
      <c r="L61" s="1270"/>
      <c r="M61" s="1270"/>
      <c r="N61" s="1295"/>
      <c r="O61" s="272"/>
      <c r="P61" s="272"/>
      <c r="Q61" s="272"/>
      <c r="R61" s="272"/>
      <c r="S61" s="272"/>
      <c r="T61" s="272"/>
      <c r="U61" s="272"/>
      <c r="V61" s="272"/>
      <c r="W61" s="272"/>
      <c r="X61" s="272"/>
      <c r="Y61" s="272"/>
      <c r="Z61" s="272"/>
      <c r="AA61" s="28"/>
      <c r="AB61" s="28"/>
      <c r="AC61" s="28"/>
      <c r="AD61" s="28"/>
      <c r="AE61" s="28"/>
      <c r="AF61" s="28"/>
      <c r="AG61" s="28"/>
      <c r="AH61" s="28"/>
      <c r="AI61" s="28"/>
      <c r="AJ61" s="28"/>
      <c r="AK61" s="28"/>
    </row>
    <row r="62" spans="1:37" ht="14.25" x14ac:dyDescent="0.2">
      <c r="A62" s="930" t="s">
        <v>265</v>
      </c>
      <c r="B62" s="938"/>
      <c r="C62" s="931"/>
      <c r="D62" s="931"/>
      <c r="E62" s="931"/>
      <c r="F62" s="1270"/>
      <c r="G62" s="1270"/>
      <c r="H62" s="1270"/>
      <c r="I62" s="1270"/>
      <c r="J62" s="1270"/>
      <c r="K62" s="1270"/>
      <c r="L62" s="1270"/>
      <c r="M62" s="1270"/>
      <c r="N62" s="1295"/>
      <c r="O62" s="272"/>
      <c r="P62" s="272"/>
      <c r="Q62" s="272"/>
      <c r="R62" s="272"/>
      <c r="S62" s="272"/>
      <c r="T62" s="272"/>
      <c r="U62" s="272"/>
      <c r="V62" s="272"/>
      <c r="W62" s="272"/>
      <c r="X62" s="272"/>
      <c r="Y62" s="272"/>
      <c r="Z62" s="272"/>
      <c r="AA62" s="28"/>
      <c r="AB62" s="28"/>
      <c r="AC62" s="28"/>
      <c r="AD62" s="28"/>
      <c r="AE62" s="28"/>
      <c r="AF62" s="28"/>
      <c r="AG62" s="28"/>
      <c r="AH62" s="28"/>
      <c r="AI62" s="28"/>
      <c r="AJ62" s="28"/>
      <c r="AK62" s="28"/>
    </row>
    <row r="63" spans="1:37" ht="14.25" x14ac:dyDescent="0.2">
      <c r="A63" s="1293"/>
      <c r="B63" s="1294"/>
      <c r="C63" s="1270"/>
      <c r="D63" s="1270"/>
      <c r="E63" s="1270"/>
      <c r="F63" s="1270"/>
      <c r="G63" s="1270"/>
      <c r="H63" s="1270"/>
      <c r="I63" s="1270"/>
      <c r="J63" s="1270"/>
      <c r="K63" s="1270"/>
      <c r="L63" s="1270"/>
      <c r="M63" s="1270"/>
      <c r="N63" s="1295"/>
      <c r="O63" s="272"/>
      <c r="P63" s="272"/>
      <c r="Q63" s="272"/>
      <c r="R63" s="272"/>
      <c r="S63" s="272"/>
      <c r="T63" s="272"/>
      <c r="U63" s="272"/>
      <c r="V63" s="272"/>
      <c r="W63" s="272"/>
      <c r="X63" s="272"/>
      <c r="Y63" s="272"/>
      <c r="Z63" s="272"/>
      <c r="AA63" s="28"/>
      <c r="AB63" s="28"/>
      <c r="AC63" s="28"/>
      <c r="AD63" s="28"/>
      <c r="AE63" s="28"/>
      <c r="AF63" s="28"/>
      <c r="AG63" s="28"/>
      <c r="AH63" s="28"/>
      <c r="AI63" s="28"/>
      <c r="AJ63" s="28"/>
      <c r="AK63" s="28"/>
    </row>
    <row r="64" spans="1:37" ht="15" customHeight="1" x14ac:dyDescent="0.25">
      <c r="A64" s="1305" t="s">
        <v>263</v>
      </c>
      <c r="B64" s="1306"/>
      <c r="C64" s="1307"/>
      <c r="D64" s="1307"/>
      <c r="E64" s="1307"/>
      <c r="F64" s="1307"/>
      <c r="G64" s="1307"/>
      <c r="H64" s="1307"/>
      <c r="I64" s="1307"/>
      <c r="J64" s="1307"/>
      <c r="K64" s="1307"/>
      <c r="L64" s="1307"/>
      <c r="M64" s="1307"/>
      <c r="N64" s="1308"/>
      <c r="O64" s="272"/>
      <c r="P64" s="272"/>
      <c r="Q64" s="272"/>
      <c r="R64" s="272"/>
      <c r="S64" s="272"/>
      <c r="T64" s="272"/>
      <c r="U64" s="272"/>
      <c r="V64" s="272"/>
      <c r="W64" s="272"/>
      <c r="X64" s="272"/>
      <c r="Y64" s="272"/>
      <c r="Z64" s="272"/>
      <c r="AA64" s="28"/>
      <c r="AB64" s="28"/>
      <c r="AC64" s="28"/>
      <c r="AD64" s="28"/>
      <c r="AE64" s="28"/>
      <c r="AF64" s="28"/>
      <c r="AG64" s="28"/>
      <c r="AH64" s="28"/>
      <c r="AI64" s="28"/>
      <c r="AJ64" s="28"/>
      <c r="AK64" s="28"/>
    </row>
    <row r="65" spans="1:37" ht="17.25" customHeight="1" x14ac:dyDescent="0.2">
      <c r="A65" s="1309" t="s">
        <v>243</v>
      </c>
      <c r="B65" s="1310"/>
      <c r="C65" s="1311"/>
      <c r="D65" s="1311"/>
      <c r="E65" s="1311"/>
      <c r="F65" s="1311"/>
      <c r="G65" s="1311"/>
      <c r="H65" s="1311"/>
      <c r="I65" s="1311"/>
      <c r="J65" s="1311"/>
      <c r="K65" s="1311"/>
      <c r="L65" s="1311"/>
      <c r="M65" s="1311"/>
      <c r="N65" s="1312"/>
      <c r="O65" s="272"/>
      <c r="P65" s="272"/>
      <c r="Q65" s="272"/>
      <c r="R65" s="272"/>
      <c r="S65" s="272"/>
      <c r="T65" s="272"/>
      <c r="U65" s="272"/>
      <c r="V65" s="272"/>
      <c r="W65" s="272"/>
      <c r="X65" s="272"/>
      <c r="Y65" s="272"/>
      <c r="Z65" s="272"/>
      <c r="AA65" s="28"/>
      <c r="AB65" s="28"/>
      <c r="AC65" s="28"/>
      <c r="AD65" s="28"/>
      <c r="AE65" s="28"/>
      <c r="AF65" s="28"/>
      <c r="AG65" s="28"/>
      <c r="AH65" s="28"/>
      <c r="AI65" s="28"/>
      <c r="AJ65" s="28"/>
      <c r="AK65" s="28"/>
    </row>
    <row r="66" spans="1:37" ht="15.75" customHeight="1" x14ac:dyDescent="0.2">
      <c r="A66" s="1309" t="s">
        <v>241</v>
      </c>
      <c r="B66" s="1310"/>
      <c r="C66" s="1311"/>
      <c r="D66" s="1311"/>
      <c r="E66" s="1311"/>
      <c r="F66" s="1311"/>
      <c r="G66" s="1311"/>
      <c r="H66" s="1311"/>
      <c r="I66" s="1311"/>
      <c r="J66" s="1311"/>
      <c r="K66" s="1311"/>
      <c r="L66" s="1311"/>
      <c r="M66" s="1311"/>
      <c r="N66" s="1312"/>
      <c r="O66" s="272"/>
      <c r="P66" s="272"/>
      <c r="Q66" s="272"/>
      <c r="R66" s="272"/>
      <c r="S66" s="272"/>
      <c r="T66" s="272"/>
      <c r="U66" s="272"/>
      <c r="V66" s="272"/>
      <c r="W66" s="272"/>
      <c r="X66" s="272"/>
      <c r="Y66" s="272"/>
      <c r="Z66" s="272"/>
      <c r="AA66" s="28"/>
      <c r="AB66" s="28"/>
      <c r="AC66" s="28"/>
      <c r="AD66" s="28"/>
      <c r="AE66" s="28"/>
      <c r="AF66" s="28"/>
      <c r="AG66" s="28"/>
      <c r="AH66" s="28"/>
      <c r="AI66" s="28"/>
      <c r="AJ66" s="28"/>
      <c r="AK66" s="28"/>
    </row>
    <row r="67" spans="1:37" ht="14.25" x14ac:dyDescent="0.2">
      <c r="A67" s="1267" t="s">
        <v>242</v>
      </c>
      <c r="B67" s="1268"/>
      <c r="C67" s="1269"/>
      <c r="D67" s="1269"/>
      <c r="E67" s="1269"/>
      <c r="F67" s="1269"/>
      <c r="G67" s="1269"/>
      <c r="H67" s="1269"/>
      <c r="I67" s="1269"/>
      <c r="J67" s="1269"/>
      <c r="K67" s="1269"/>
      <c r="L67" s="1269"/>
      <c r="M67" s="1269"/>
      <c r="N67" s="1313"/>
      <c r="O67" s="272"/>
      <c r="P67" s="272"/>
      <c r="Q67" s="272"/>
      <c r="R67" s="272"/>
      <c r="S67" s="272"/>
      <c r="T67" s="272"/>
      <c r="U67" s="272"/>
      <c r="V67" s="272"/>
      <c r="W67" s="272"/>
      <c r="X67" s="272"/>
      <c r="Y67" s="272"/>
      <c r="Z67" s="272"/>
      <c r="AA67" s="28"/>
      <c r="AB67" s="28"/>
      <c r="AC67" s="28"/>
      <c r="AD67" s="28"/>
      <c r="AE67" s="28"/>
      <c r="AF67" s="28"/>
      <c r="AG67" s="28"/>
      <c r="AH67" s="28"/>
      <c r="AI67" s="28"/>
      <c r="AJ67" s="28"/>
      <c r="AK67" s="28"/>
    </row>
    <row r="68" spans="1:37" ht="27.75" customHeight="1" x14ac:dyDescent="0.2">
      <c r="A68" s="930" t="s">
        <v>248</v>
      </c>
      <c r="B68" s="938"/>
      <c r="C68" s="931"/>
      <c r="D68" s="931"/>
      <c r="E68" s="931"/>
      <c r="F68" s="931"/>
      <c r="G68" s="931"/>
      <c r="H68" s="931"/>
      <c r="I68" s="931"/>
      <c r="J68" s="931"/>
      <c r="K68" s="931"/>
      <c r="L68" s="931"/>
      <c r="M68" s="931"/>
      <c r="N68" s="1300"/>
      <c r="O68" s="272"/>
      <c r="P68" s="272"/>
      <c r="Q68" s="272"/>
      <c r="R68" s="272"/>
      <c r="S68" s="272"/>
      <c r="T68" s="272"/>
      <c r="U68" s="272"/>
      <c r="V68" s="272"/>
      <c r="W68" s="272"/>
      <c r="X68" s="272"/>
      <c r="Y68" s="272"/>
      <c r="Z68" s="272"/>
      <c r="AA68" s="28"/>
      <c r="AB68" s="28"/>
      <c r="AC68" s="28"/>
      <c r="AD68" s="28"/>
      <c r="AE68" s="28"/>
      <c r="AF68" s="28"/>
      <c r="AG68" s="28"/>
      <c r="AH68" s="28"/>
      <c r="AI68" s="28"/>
      <c r="AJ68" s="28"/>
      <c r="AK68" s="28"/>
    </row>
    <row r="69" spans="1:37" ht="14.25" x14ac:dyDescent="0.2">
      <c r="A69" s="930" t="s">
        <v>244</v>
      </c>
      <c r="B69" s="938"/>
      <c r="C69" s="931"/>
      <c r="D69" s="931"/>
      <c r="E69" s="931"/>
      <c r="F69" s="931"/>
      <c r="G69" s="931"/>
      <c r="H69" s="931"/>
      <c r="I69" s="931"/>
      <c r="J69" s="931"/>
      <c r="K69" s="931"/>
      <c r="L69" s="931"/>
      <c r="M69" s="931"/>
      <c r="N69" s="1300"/>
      <c r="O69" s="272"/>
      <c r="P69" s="272"/>
      <c r="Q69" s="272"/>
      <c r="R69" s="272"/>
      <c r="S69" s="272"/>
      <c r="T69" s="272"/>
      <c r="U69" s="272"/>
      <c r="V69" s="272"/>
      <c r="W69" s="272"/>
      <c r="X69" s="272"/>
      <c r="Y69" s="272"/>
      <c r="Z69" s="272"/>
      <c r="AA69" s="28"/>
      <c r="AB69" s="28"/>
      <c r="AC69" s="28"/>
      <c r="AD69" s="28"/>
      <c r="AE69" s="28"/>
      <c r="AF69" s="28"/>
      <c r="AG69" s="28"/>
      <c r="AH69" s="28"/>
      <c r="AI69" s="28"/>
      <c r="AJ69" s="28"/>
      <c r="AK69" s="28"/>
    </row>
    <row r="70" spans="1:37" ht="14.25" x14ac:dyDescent="0.2">
      <c r="A70" s="930" t="s">
        <v>266</v>
      </c>
      <c r="B70" s="938"/>
      <c r="C70" s="931"/>
      <c r="D70" s="931"/>
      <c r="E70" s="1270"/>
      <c r="F70" s="1270"/>
      <c r="G70" s="1270"/>
      <c r="H70" s="1270"/>
      <c r="I70" s="1270"/>
      <c r="J70" s="1270"/>
      <c r="K70" s="1270"/>
      <c r="L70" s="1270"/>
      <c r="M70" s="1270"/>
      <c r="N70" s="1295"/>
      <c r="O70" s="272"/>
      <c r="P70" s="272"/>
      <c r="Q70" s="272"/>
      <c r="R70" s="272"/>
      <c r="S70" s="272"/>
      <c r="T70" s="272"/>
      <c r="U70" s="272"/>
      <c r="V70" s="272"/>
      <c r="W70" s="272"/>
      <c r="X70" s="272"/>
      <c r="Y70" s="272"/>
      <c r="Z70" s="272"/>
      <c r="AA70" s="28"/>
      <c r="AB70" s="28"/>
      <c r="AC70" s="28"/>
      <c r="AD70" s="28"/>
      <c r="AE70" s="28"/>
      <c r="AF70" s="28"/>
      <c r="AG70" s="28"/>
      <c r="AH70" s="28"/>
      <c r="AI70" s="28"/>
      <c r="AJ70" s="28"/>
      <c r="AK70" s="28"/>
    </row>
    <row r="71" spans="1:37" ht="14.25" x14ac:dyDescent="0.2">
      <c r="A71" s="930" t="s">
        <v>267</v>
      </c>
      <c r="B71" s="938"/>
      <c r="C71" s="931"/>
      <c r="D71" s="931"/>
      <c r="E71" s="1270"/>
      <c r="F71" s="1270"/>
      <c r="G71" s="1270"/>
      <c r="H71" s="1270"/>
      <c r="I71" s="1270"/>
      <c r="J71" s="1270"/>
      <c r="K71" s="1270"/>
      <c r="L71" s="1270"/>
      <c r="M71" s="1270"/>
      <c r="N71" s="1295"/>
      <c r="O71" s="272"/>
      <c r="P71" s="272"/>
      <c r="Q71" s="272"/>
      <c r="R71" s="272"/>
      <c r="S71" s="272"/>
      <c r="T71" s="272"/>
      <c r="U71" s="272"/>
      <c r="V71" s="272"/>
      <c r="W71" s="272"/>
      <c r="X71" s="272"/>
      <c r="Y71" s="272"/>
      <c r="Z71" s="272"/>
      <c r="AA71" s="28"/>
      <c r="AB71" s="28"/>
      <c r="AC71" s="28"/>
      <c r="AD71" s="28"/>
      <c r="AE71" s="28"/>
      <c r="AF71" s="28"/>
      <c r="AG71" s="28"/>
      <c r="AH71" s="28"/>
      <c r="AI71" s="28"/>
      <c r="AJ71" s="28"/>
      <c r="AK71" s="28"/>
    </row>
    <row r="72" spans="1:37" ht="30" customHeight="1" x14ac:dyDescent="0.2">
      <c r="A72" s="1293"/>
      <c r="B72" s="1294"/>
      <c r="C72" s="1270"/>
      <c r="D72" s="1270"/>
      <c r="E72" s="1270"/>
      <c r="F72" s="1270"/>
      <c r="G72" s="1270"/>
      <c r="H72" s="1270"/>
      <c r="I72" s="1270"/>
      <c r="J72" s="1270"/>
      <c r="K72" s="1270"/>
      <c r="L72" s="1270"/>
      <c r="M72" s="1270"/>
      <c r="N72" s="1295"/>
      <c r="O72" s="272"/>
      <c r="P72" s="272"/>
      <c r="Q72" s="272"/>
      <c r="R72" s="272"/>
      <c r="S72" s="272"/>
      <c r="T72" s="272"/>
      <c r="U72" s="272"/>
      <c r="V72" s="272"/>
      <c r="W72" s="272"/>
      <c r="X72" s="272"/>
      <c r="Y72" s="272"/>
      <c r="Z72" s="272"/>
      <c r="AA72" s="28"/>
      <c r="AB72" s="28"/>
      <c r="AC72" s="28"/>
      <c r="AD72" s="28"/>
      <c r="AE72" s="28"/>
      <c r="AF72" s="28"/>
      <c r="AG72" s="28"/>
      <c r="AH72" s="28"/>
      <c r="AI72" s="28"/>
      <c r="AJ72" s="28"/>
      <c r="AK72" s="28"/>
    </row>
    <row r="73" spans="1:37" ht="20.25" customHeight="1" x14ac:dyDescent="0.2">
      <c r="A73" s="1301" t="s">
        <v>249</v>
      </c>
      <c r="B73" s="1302"/>
      <c r="C73" s="1303"/>
      <c r="D73" s="1303"/>
      <c r="E73" s="1303"/>
      <c r="F73" s="1303"/>
      <c r="G73" s="1303"/>
      <c r="H73" s="1303"/>
      <c r="I73" s="1303"/>
      <c r="J73" s="1303"/>
      <c r="K73" s="1303"/>
      <c r="L73" s="1303"/>
      <c r="M73" s="1303"/>
      <c r="N73" s="1304"/>
      <c r="O73" s="272"/>
      <c r="P73" s="272"/>
      <c r="Q73" s="272"/>
      <c r="R73" s="272"/>
      <c r="S73" s="272"/>
      <c r="T73" s="272"/>
      <c r="U73" s="272"/>
      <c r="V73" s="272"/>
      <c r="W73" s="272"/>
      <c r="X73" s="272"/>
      <c r="Y73" s="272"/>
      <c r="Z73" s="272"/>
      <c r="AA73" s="28"/>
      <c r="AB73" s="28"/>
      <c r="AC73" s="28"/>
      <c r="AD73" s="28"/>
      <c r="AE73" s="28"/>
      <c r="AF73" s="28"/>
      <c r="AG73" s="28"/>
      <c r="AH73" s="28"/>
      <c r="AI73" s="28"/>
      <c r="AJ73" s="28"/>
      <c r="AK73" s="28"/>
    </row>
    <row r="74" spans="1:37" ht="15" x14ac:dyDescent="0.25">
      <c r="A74" s="1321"/>
      <c r="B74" s="1322"/>
      <c r="C74" s="1323"/>
      <c r="D74" s="1323"/>
      <c r="E74" s="1323"/>
      <c r="F74" s="1323"/>
      <c r="G74" s="1323"/>
      <c r="H74" s="1323"/>
      <c r="I74" s="1323"/>
      <c r="J74" s="1323"/>
      <c r="K74" s="1323"/>
      <c r="L74" s="1323"/>
      <c r="M74" s="1323"/>
      <c r="N74" s="1324"/>
      <c r="O74" s="272"/>
      <c r="P74" s="272"/>
      <c r="Q74" s="272"/>
      <c r="R74" s="272"/>
      <c r="S74" s="272"/>
      <c r="T74" s="272"/>
      <c r="U74" s="272"/>
      <c r="V74" s="272"/>
      <c r="W74" s="272"/>
      <c r="X74" s="272"/>
      <c r="Y74" s="272"/>
      <c r="Z74" s="272"/>
      <c r="AA74" s="28"/>
      <c r="AB74" s="28"/>
      <c r="AC74" s="28"/>
      <c r="AD74" s="28"/>
      <c r="AE74" s="28"/>
      <c r="AF74" s="28"/>
      <c r="AG74" s="28"/>
      <c r="AH74" s="28"/>
      <c r="AI74" s="28"/>
      <c r="AJ74" s="28"/>
      <c r="AK74" s="28"/>
    </row>
    <row r="75" spans="1:37" ht="18.75" customHeight="1" x14ac:dyDescent="0.2">
      <c r="A75" s="1314" t="s">
        <v>246</v>
      </c>
      <c r="B75" s="1315"/>
      <c r="C75" s="1316"/>
      <c r="D75" s="1316"/>
      <c r="E75" s="1316"/>
      <c r="F75" s="1316"/>
      <c r="G75" s="1316"/>
      <c r="H75" s="1316"/>
      <c r="I75" s="1316"/>
      <c r="J75" s="1316"/>
      <c r="K75" s="1316"/>
      <c r="L75" s="1316"/>
      <c r="M75" s="1316"/>
      <c r="N75" s="1317"/>
      <c r="O75" s="272"/>
      <c r="P75" s="272"/>
      <c r="Q75" s="272"/>
      <c r="R75" s="272"/>
      <c r="S75" s="272"/>
      <c r="T75" s="272"/>
      <c r="U75" s="272"/>
      <c r="V75" s="272"/>
      <c r="W75" s="272"/>
      <c r="X75" s="272"/>
      <c r="Y75" s="272"/>
      <c r="Z75" s="272"/>
      <c r="AA75" s="28"/>
      <c r="AB75" s="28"/>
      <c r="AC75" s="28"/>
      <c r="AD75" s="28"/>
      <c r="AE75" s="28"/>
      <c r="AF75" s="28"/>
      <c r="AG75" s="28"/>
      <c r="AH75" s="28"/>
      <c r="AI75" s="28"/>
      <c r="AJ75" s="28"/>
      <c r="AK75" s="28"/>
    </row>
    <row r="76" spans="1:37" ht="27.75" customHeight="1" x14ac:dyDescent="0.2">
      <c r="A76" s="930" t="s">
        <v>247</v>
      </c>
      <c r="B76" s="938"/>
      <c r="C76" s="931"/>
      <c r="D76" s="931"/>
      <c r="E76" s="931"/>
      <c r="F76" s="931"/>
      <c r="G76" s="931"/>
      <c r="H76" s="931"/>
      <c r="I76" s="931"/>
      <c r="J76" s="931"/>
      <c r="K76" s="931"/>
      <c r="L76" s="931"/>
      <c r="M76" s="931"/>
      <c r="N76" s="1300"/>
      <c r="O76" s="272"/>
      <c r="P76" s="272"/>
      <c r="Q76" s="272"/>
      <c r="R76" s="272"/>
      <c r="S76" s="272"/>
      <c r="T76" s="272"/>
      <c r="U76" s="272"/>
      <c r="V76" s="272"/>
      <c r="W76" s="272"/>
      <c r="X76" s="272"/>
      <c r="Y76" s="272"/>
      <c r="Z76" s="272"/>
      <c r="AA76" s="28"/>
      <c r="AB76" s="28"/>
      <c r="AC76" s="28"/>
      <c r="AD76" s="28"/>
      <c r="AE76" s="28"/>
      <c r="AF76" s="28"/>
      <c r="AG76" s="28"/>
      <c r="AH76" s="28"/>
      <c r="AI76" s="28"/>
      <c r="AJ76" s="28"/>
      <c r="AK76" s="28"/>
    </row>
    <row r="77" spans="1:37" ht="14.25" x14ac:dyDescent="0.2">
      <c r="A77" s="1293"/>
      <c r="B77" s="1294"/>
      <c r="C77" s="1270"/>
      <c r="D77" s="1270"/>
      <c r="E77" s="1270"/>
      <c r="F77" s="1270"/>
      <c r="G77" s="1270"/>
      <c r="H77" s="1270"/>
      <c r="I77" s="1270"/>
      <c r="J77" s="1270"/>
      <c r="K77" s="1270"/>
      <c r="L77" s="1270"/>
      <c r="M77" s="1270"/>
      <c r="N77" s="1295"/>
      <c r="O77" s="272"/>
      <c r="P77" s="272"/>
      <c r="Q77" s="272"/>
      <c r="R77" s="272"/>
      <c r="S77" s="272"/>
      <c r="T77" s="272"/>
      <c r="U77" s="272"/>
      <c r="V77" s="272"/>
      <c r="W77" s="272"/>
      <c r="X77" s="272"/>
      <c r="Y77" s="272"/>
      <c r="Z77" s="272"/>
      <c r="AA77" s="28"/>
      <c r="AB77" s="28"/>
      <c r="AC77" s="28"/>
      <c r="AD77" s="28"/>
      <c r="AE77" s="28"/>
      <c r="AF77" s="28"/>
      <c r="AG77" s="28"/>
      <c r="AH77" s="28"/>
      <c r="AI77" s="28"/>
      <c r="AJ77" s="28"/>
      <c r="AK77" s="28"/>
    </row>
    <row r="78" spans="1:37" ht="14.25" x14ac:dyDescent="0.2">
      <c r="A78" s="930" t="s">
        <v>268</v>
      </c>
      <c r="B78" s="938"/>
      <c r="C78" s="931"/>
      <c r="D78" s="931"/>
      <c r="E78" s="931"/>
      <c r="F78" s="1270"/>
      <c r="G78" s="1270"/>
      <c r="H78" s="1270"/>
      <c r="I78" s="1270"/>
      <c r="J78" s="1270"/>
      <c r="K78" s="1270"/>
      <c r="L78" s="1270"/>
      <c r="M78" s="1270"/>
      <c r="N78" s="1295"/>
      <c r="O78" s="272"/>
      <c r="P78" s="272"/>
      <c r="Q78" s="272"/>
      <c r="R78" s="272"/>
      <c r="S78" s="272"/>
      <c r="T78" s="272"/>
      <c r="U78" s="272"/>
      <c r="V78" s="272"/>
      <c r="W78" s="272"/>
      <c r="X78" s="272"/>
      <c r="Y78" s="272"/>
      <c r="Z78" s="272"/>
      <c r="AA78" s="28"/>
      <c r="AB78" s="28"/>
      <c r="AC78" s="28"/>
      <c r="AD78" s="28"/>
      <c r="AE78" s="28"/>
      <c r="AF78" s="28"/>
      <c r="AG78" s="28"/>
      <c r="AH78" s="28"/>
      <c r="AI78" s="28"/>
      <c r="AJ78" s="28"/>
      <c r="AK78" s="28"/>
    </row>
    <row r="79" spans="1:37" ht="14.25" x14ac:dyDescent="0.2">
      <c r="A79" s="930" t="s">
        <v>269</v>
      </c>
      <c r="B79" s="938"/>
      <c r="C79" s="931"/>
      <c r="D79" s="931"/>
      <c r="E79" s="931"/>
      <c r="F79" s="1270"/>
      <c r="G79" s="1270"/>
      <c r="H79" s="1270"/>
      <c r="I79" s="1270"/>
      <c r="J79" s="1270"/>
      <c r="K79" s="1270"/>
      <c r="L79" s="1270"/>
      <c r="M79" s="1270"/>
      <c r="N79" s="1295"/>
      <c r="O79" s="272"/>
      <c r="P79" s="272"/>
      <c r="Q79" s="272"/>
      <c r="R79" s="272"/>
      <c r="S79" s="272"/>
      <c r="T79" s="272"/>
      <c r="U79" s="272"/>
      <c r="V79" s="272"/>
      <c r="W79" s="272"/>
      <c r="X79" s="272"/>
      <c r="Y79" s="272"/>
      <c r="Z79" s="272"/>
      <c r="AA79" s="28"/>
      <c r="AB79" s="28"/>
      <c r="AC79" s="28"/>
      <c r="AD79" s="28"/>
      <c r="AE79" s="28"/>
      <c r="AF79" s="28"/>
      <c r="AG79" s="28"/>
      <c r="AH79" s="28"/>
      <c r="AI79" s="28"/>
      <c r="AJ79" s="28"/>
      <c r="AK79" s="28"/>
    </row>
    <row r="80" spans="1:37" ht="14.25" x14ac:dyDescent="0.2">
      <c r="A80" s="1293"/>
      <c r="B80" s="1294"/>
      <c r="C80" s="1270"/>
      <c r="D80" s="1270"/>
      <c r="E80" s="1270"/>
      <c r="F80" s="1270"/>
      <c r="G80" s="1270"/>
      <c r="H80" s="1270"/>
      <c r="I80" s="1270"/>
      <c r="J80" s="1270"/>
      <c r="K80" s="1270"/>
      <c r="L80" s="1270"/>
      <c r="M80" s="1270"/>
      <c r="N80" s="1295"/>
      <c r="O80" s="272"/>
      <c r="P80" s="272"/>
      <c r="Q80" s="272"/>
      <c r="R80" s="272"/>
      <c r="S80" s="272"/>
      <c r="T80" s="272"/>
      <c r="U80" s="272"/>
      <c r="V80" s="272"/>
      <c r="W80" s="272"/>
      <c r="X80" s="272"/>
      <c r="Y80" s="272"/>
      <c r="Z80" s="272"/>
      <c r="AA80" s="28"/>
      <c r="AB80" s="28"/>
      <c r="AC80" s="28"/>
      <c r="AD80" s="28"/>
      <c r="AE80" s="28"/>
      <c r="AF80" s="28"/>
      <c r="AG80" s="28"/>
      <c r="AH80" s="28"/>
      <c r="AI80" s="28"/>
      <c r="AJ80" s="28"/>
      <c r="AK80" s="28"/>
    </row>
    <row r="81" spans="1:37" ht="19.5" customHeight="1" x14ac:dyDescent="0.2">
      <c r="A81" s="1314" t="s">
        <v>251</v>
      </c>
      <c r="B81" s="1315"/>
      <c r="C81" s="1316"/>
      <c r="D81" s="1316"/>
      <c r="E81" s="1316"/>
      <c r="F81" s="1316"/>
      <c r="G81" s="1316"/>
      <c r="H81" s="1316"/>
      <c r="I81" s="1316"/>
      <c r="J81" s="1316"/>
      <c r="K81" s="1316"/>
      <c r="L81" s="1316"/>
      <c r="M81" s="1316"/>
      <c r="N81" s="1317"/>
      <c r="O81" s="272"/>
      <c r="P81" s="272"/>
      <c r="Q81" s="272"/>
      <c r="R81" s="272"/>
      <c r="S81" s="272"/>
      <c r="T81" s="272"/>
      <c r="U81" s="272"/>
      <c r="V81" s="272"/>
      <c r="W81" s="272"/>
      <c r="X81" s="272"/>
      <c r="Y81" s="272"/>
      <c r="Z81" s="272"/>
      <c r="AA81" s="28"/>
      <c r="AB81" s="28"/>
      <c r="AC81" s="28"/>
      <c r="AD81" s="28"/>
      <c r="AE81" s="28"/>
      <c r="AF81" s="28"/>
      <c r="AG81" s="28"/>
      <c r="AH81" s="28"/>
      <c r="AI81" s="28"/>
      <c r="AJ81" s="28"/>
      <c r="AK81" s="28"/>
    </row>
    <row r="82" spans="1:37" ht="14.25" x14ac:dyDescent="0.2">
      <c r="A82" s="930" t="s">
        <v>270</v>
      </c>
      <c r="B82" s="938"/>
      <c r="C82" s="931"/>
      <c r="D82" s="931"/>
      <c r="E82" s="931"/>
      <c r="F82" s="931"/>
      <c r="G82" s="1270"/>
      <c r="H82" s="1270"/>
      <c r="I82" s="1270"/>
      <c r="J82" s="1270"/>
      <c r="K82" s="1270"/>
      <c r="L82" s="1270"/>
      <c r="M82" s="1270"/>
      <c r="N82" s="1295"/>
      <c r="O82" s="272"/>
      <c r="P82" s="272"/>
      <c r="Q82" s="272"/>
      <c r="R82" s="272"/>
      <c r="S82" s="272"/>
      <c r="T82" s="272"/>
      <c r="U82" s="272"/>
      <c r="V82" s="272"/>
      <c r="W82" s="272"/>
      <c r="X82" s="272"/>
      <c r="Y82" s="272"/>
      <c r="Z82" s="272"/>
      <c r="AA82" s="28"/>
      <c r="AB82" s="28"/>
      <c r="AC82" s="28"/>
      <c r="AD82" s="28"/>
      <c r="AE82" s="28"/>
      <c r="AF82" s="28"/>
      <c r="AG82" s="28"/>
      <c r="AH82" s="28"/>
      <c r="AI82" s="28"/>
      <c r="AJ82" s="28"/>
      <c r="AK82" s="28"/>
    </row>
    <row r="83" spans="1:37" ht="15" thickBot="1" x14ac:dyDescent="0.25">
      <c r="A83" s="997" t="s">
        <v>271</v>
      </c>
      <c r="B83" s="1320"/>
      <c r="C83" s="998"/>
      <c r="D83" s="998"/>
      <c r="E83" s="998"/>
      <c r="F83" s="998"/>
      <c r="G83" s="1318"/>
      <c r="H83" s="1318"/>
      <c r="I83" s="1318"/>
      <c r="J83" s="1318"/>
      <c r="K83" s="1318"/>
      <c r="L83" s="1318"/>
      <c r="M83" s="1318"/>
      <c r="N83" s="1319"/>
      <c r="O83" s="272"/>
      <c r="P83" s="272"/>
      <c r="Q83" s="272"/>
      <c r="R83" s="272"/>
      <c r="S83" s="272"/>
      <c r="T83" s="272"/>
      <c r="U83" s="272"/>
      <c r="V83" s="272"/>
      <c r="W83" s="272"/>
      <c r="X83" s="272"/>
      <c r="Y83" s="272"/>
      <c r="Z83" s="272"/>
      <c r="AA83" s="28"/>
      <c r="AB83" s="28"/>
      <c r="AC83" s="28"/>
      <c r="AD83" s="28"/>
      <c r="AE83" s="28"/>
      <c r="AF83" s="28"/>
      <c r="AG83" s="28"/>
      <c r="AH83" s="28"/>
      <c r="AI83" s="28"/>
      <c r="AJ83" s="28"/>
      <c r="AK83" s="28"/>
    </row>
    <row r="84" spans="1:37" ht="30" customHeight="1" x14ac:dyDescent="0.2">
      <c r="A84" s="589"/>
      <c r="B84" s="589"/>
      <c r="C84" s="589"/>
      <c r="D84" s="589"/>
      <c r="E84" s="589"/>
      <c r="F84" s="589"/>
      <c r="G84" s="589"/>
      <c r="H84" s="589"/>
      <c r="I84" s="589"/>
      <c r="J84" s="589"/>
      <c r="K84" s="589"/>
      <c r="L84" s="589"/>
      <c r="M84" s="589"/>
      <c r="N84" s="589"/>
    </row>
    <row r="91" spans="1:37" ht="34.5" customHeight="1" x14ac:dyDescent="0.2"/>
  </sheetData>
  <sheetProtection algorithmName="SHA-512" hashValue="GluuheWceN3iaDWtih+9S1iM7GLgQVpbh/kZGnGb4wm6YM9jE7WhYZ3SvSIqcPe3MnDQw2h6kfeL5DyqnskALw==" saltValue="+lJB39i4YP46Lur1YV6t7g==" spinCount="100000" sheet="1" objects="1" scenarios="1"/>
  <mergeCells count="79">
    <mergeCell ref="D38:E38"/>
    <mergeCell ref="D39:E39"/>
    <mergeCell ref="A40:N40"/>
    <mergeCell ref="A37:C37"/>
    <mergeCell ref="A38:C38"/>
    <mergeCell ref="A39:C39"/>
    <mergeCell ref="D37:E37"/>
    <mergeCell ref="A80:N80"/>
    <mergeCell ref="A74:N74"/>
    <mergeCell ref="A75:N75"/>
    <mergeCell ref="A76:N76"/>
    <mergeCell ref="A77:N77"/>
    <mergeCell ref="A78:E78"/>
    <mergeCell ref="F78:N79"/>
    <mergeCell ref="A79:E79"/>
    <mergeCell ref="A81:N81"/>
    <mergeCell ref="A82:F82"/>
    <mergeCell ref="G82:N83"/>
    <mergeCell ref="A83:F83"/>
    <mergeCell ref="A84:N84"/>
    <mergeCell ref="A72:N72"/>
    <mergeCell ref="A73:N73"/>
    <mergeCell ref="A63:N63"/>
    <mergeCell ref="A64:N64"/>
    <mergeCell ref="A65:N65"/>
    <mergeCell ref="A66:N66"/>
    <mergeCell ref="A67:N67"/>
    <mergeCell ref="A68:N68"/>
    <mergeCell ref="A69:N69"/>
    <mergeCell ref="A70:D70"/>
    <mergeCell ref="E70:N71"/>
    <mergeCell ref="A71:D71"/>
    <mergeCell ref="A57:N57"/>
    <mergeCell ref="A58:N58"/>
    <mergeCell ref="A59:N59"/>
    <mergeCell ref="A60:N60"/>
    <mergeCell ref="A61:E61"/>
    <mergeCell ref="F61:N62"/>
    <mergeCell ref="A62:E62"/>
    <mergeCell ref="A55:C55"/>
    <mergeCell ref="D55:D56"/>
    <mergeCell ref="E55:N56"/>
    <mergeCell ref="A56:C56"/>
    <mergeCell ref="I34:K35"/>
    <mergeCell ref="L34:N35"/>
    <mergeCell ref="I36:N36"/>
    <mergeCell ref="A41:N41"/>
    <mergeCell ref="A42:N42"/>
    <mergeCell ref="A43:N47"/>
    <mergeCell ref="A36:E36"/>
    <mergeCell ref="A48:N50"/>
    <mergeCell ref="A51:N51"/>
    <mergeCell ref="A52:N52"/>
    <mergeCell ref="A53:N53"/>
    <mergeCell ref="A54:N54"/>
    <mergeCell ref="A33:E33"/>
    <mergeCell ref="A28:E31"/>
    <mergeCell ref="I28:K29"/>
    <mergeCell ref="L28:N29"/>
    <mergeCell ref="F29:H36"/>
    <mergeCell ref="I30:K30"/>
    <mergeCell ref="L30:N30"/>
    <mergeCell ref="I31:K31"/>
    <mergeCell ref="L31:N33"/>
    <mergeCell ref="I32:K33"/>
    <mergeCell ref="A34:E34"/>
    <mergeCell ref="A35:E35"/>
    <mergeCell ref="A32:E32"/>
    <mergeCell ref="A23:B27"/>
    <mergeCell ref="A1:N1"/>
    <mergeCell ref="A2:N2"/>
    <mergeCell ref="A3:N3"/>
    <mergeCell ref="A4:N4"/>
    <mergeCell ref="A5:J5"/>
    <mergeCell ref="A14:N14"/>
    <mergeCell ref="K5:N13"/>
    <mergeCell ref="A19:J19"/>
    <mergeCell ref="A21:J21"/>
    <mergeCell ref="K15:N22"/>
  </mergeCells>
  <pageMargins left="0.7" right="0.7" top="0.75" bottom="0.75" header="0.3" footer="0.3"/>
  <pageSetup paperSize="9" orientation="portrait" horizontalDpi="0"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K49"/>
  <sheetViews>
    <sheetView topLeftCell="A4" zoomScaleNormal="100" workbookViewId="0">
      <selection activeCell="A5" sqref="A5:D5"/>
    </sheetView>
  </sheetViews>
  <sheetFormatPr baseColWidth="10" defaultColWidth="11.5703125" defaultRowHeight="12.75" x14ac:dyDescent="0.2"/>
  <cols>
    <col min="1" max="1" width="23.7109375" style="2" customWidth="1"/>
    <col min="2" max="2" width="16.140625" style="2" customWidth="1"/>
    <col min="3" max="3" width="18.85546875" style="2" customWidth="1"/>
    <col min="4" max="4" width="16.7109375" style="2" customWidth="1"/>
    <col min="7" max="7" width="13.42578125" customWidth="1"/>
    <col min="8" max="8" width="16.5703125" customWidth="1"/>
  </cols>
  <sheetData>
    <row r="1" spans="1:11" ht="40.5" customHeight="1" thickBot="1" x14ac:dyDescent="0.25">
      <c r="A1" s="714" t="s">
        <v>423</v>
      </c>
      <c r="B1" s="715"/>
      <c r="C1" s="715"/>
      <c r="D1" s="715"/>
      <c r="E1" s="715"/>
      <c r="F1" s="715"/>
      <c r="G1" s="715"/>
      <c r="H1" s="716"/>
      <c r="I1" s="222"/>
      <c r="J1" s="222"/>
      <c r="K1" s="222"/>
    </row>
    <row r="2" spans="1:11" ht="30" customHeight="1" thickBot="1" x14ac:dyDescent="0.25">
      <c r="A2" s="848"/>
      <c r="B2" s="849"/>
      <c r="C2" s="849"/>
      <c r="D2" s="849"/>
      <c r="E2" s="849"/>
      <c r="F2" s="849"/>
      <c r="G2" s="849"/>
      <c r="H2" s="850"/>
    </row>
    <row r="3" spans="1:11" ht="24.75" customHeight="1" thickBot="1" x14ac:dyDescent="0.25">
      <c r="A3" s="860" t="s">
        <v>167</v>
      </c>
      <c r="B3" s="861"/>
      <c r="C3" s="861"/>
      <c r="D3" s="861"/>
      <c r="E3" s="861"/>
      <c r="F3" s="861"/>
      <c r="G3" s="861"/>
      <c r="H3" s="862"/>
    </row>
    <row r="4" spans="1:11" ht="12.75" customHeight="1" thickBot="1" x14ac:dyDescent="0.25">
      <c r="A4" s="851"/>
      <c r="B4" s="852"/>
      <c r="C4" s="852"/>
      <c r="D4" s="852"/>
      <c r="E4" s="852"/>
      <c r="F4" s="852"/>
      <c r="G4" s="852"/>
      <c r="H4" s="853"/>
    </row>
    <row r="5" spans="1:11" ht="30" customHeight="1" x14ac:dyDescent="0.2">
      <c r="A5" s="869" t="s">
        <v>151</v>
      </c>
      <c r="B5" s="870"/>
      <c r="C5" s="870"/>
      <c r="D5" s="871"/>
      <c r="E5" s="95"/>
      <c r="F5" s="95"/>
      <c r="G5" s="95"/>
      <c r="H5" s="223"/>
      <c r="I5" s="39"/>
      <c r="J5" s="39"/>
    </row>
    <row r="6" spans="1:11" x14ac:dyDescent="0.2">
      <c r="A6" s="830" t="s">
        <v>146</v>
      </c>
      <c r="B6" s="831"/>
      <c r="C6" s="831"/>
      <c r="D6" s="832"/>
      <c r="E6" s="677"/>
      <c r="F6" s="677"/>
      <c r="G6" s="677"/>
      <c r="H6" s="678"/>
      <c r="I6" s="39"/>
      <c r="J6" s="39"/>
    </row>
    <row r="7" spans="1:11" x14ac:dyDescent="0.2">
      <c r="A7" s="87" t="s">
        <v>15</v>
      </c>
      <c r="B7" s="124"/>
      <c r="C7" s="124"/>
      <c r="D7" s="8"/>
      <c r="E7" s="677"/>
      <c r="F7" s="677"/>
      <c r="G7" s="677"/>
      <c r="H7" s="678"/>
      <c r="I7" s="39"/>
      <c r="J7" s="39"/>
    </row>
    <row r="8" spans="1:11" x14ac:dyDescent="0.2">
      <c r="A8" s="35" t="s">
        <v>13</v>
      </c>
      <c r="B8" s="89">
        <v>14</v>
      </c>
      <c r="C8" s="42"/>
      <c r="D8" s="8"/>
      <c r="E8" s="677"/>
      <c r="F8" s="677"/>
      <c r="G8" s="677"/>
      <c r="H8" s="678"/>
      <c r="I8" s="39"/>
      <c r="J8" s="39"/>
    </row>
    <row r="9" spans="1:11" x14ac:dyDescent="0.2">
      <c r="A9" s="35" t="s">
        <v>14</v>
      </c>
      <c r="B9" s="89">
        <v>10</v>
      </c>
      <c r="C9" s="42"/>
      <c r="D9" s="96"/>
      <c r="E9" s="677"/>
      <c r="F9" s="677"/>
      <c r="G9" s="677"/>
      <c r="H9" s="678"/>
      <c r="I9" s="39"/>
      <c r="J9" s="39"/>
    </row>
    <row r="10" spans="1:11" x14ac:dyDescent="0.2">
      <c r="A10" s="38" t="s">
        <v>16</v>
      </c>
      <c r="B10" s="25">
        <f>+B8-B9</f>
        <v>4</v>
      </c>
      <c r="C10" s="4"/>
      <c r="D10" s="8"/>
      <c r="E10" s="677"/>
      <c r="F10" s="677"/>
      <c r="G10" s="677"/>
      <c r="H10" s="678"/>
      <c r="I10" s="39"/>
      <c r="J10" s="39"/>
    </row>
    <row r="11" spans="1:11" x14ac:dyDescent="0.2">
      <c r="A11" s="79" t="s">
        <v>17</v>
      </c>
      <c r="B11" s="90">
        <f>(B10*100/B8)/100</f>
        <v>0.28571428571428575</v>
      </c>
      <c r="C11" s="42"/>
      <c r="D11" s="8"/>
      <c r="E11" s="677"/>
      <c r="F11" s="677"/>
      <c r="G11" s="677"/>
      <c r="H11" s="678"/>
      <c r="I11" s="39"/>
      <c r="J11" s="39"/>
    </row>
    <row r="12" spans="1:11" ht="30" customHeight="1" x14ac:dyDescent="0.2">
      <c r="A12" s="842"/>
      <c r="B12" s="843"/>
      <c r="C12" s="843"/>
      <c r="D12" s="844"/>
      <c r="E12" s="677"/>
      <c r="F12" s="677"/>
      <c r="G12" s="677"/>
      <c r="H12" s="678"/>
      <c r="I12" s="39"/>
      <c r="J12" s="39"/>
    </row>
    <row r="13" spans="1:11" x14ac:dyDescent="0.2">
      <c r="A13" s="833" t="s">
        <v>145</v>
      </c>
      <c r="B13" s="834"/>
      <c r="C13" s="834"/>
      <c r="D13" s="835"/>
      <c r="E13" s="677"/>
      <c r="F13" s="677"/>
      <c r="G13" s="677"/>
      <c r="H13" s="678"/>
      <c r="I13" s="39"/>
      <c r="J13" s="39"/>
    </row>
    <row r="14" spans="1:11" x14ac:dyDescent="0.2">
      <c r="A14" s="87" t="s">
        <v>15</v>
      </c>
      <c r="B14" s="88"/>
      <c r="C14" s="43"/>
      <c r="D14" s="97"/>
      <c r="E14" s="677"/>
      <c r="F14" s="677"/>
      <c r="G14" s="677"/>
      <c r="H14" s="678"/>
      <c r="I14" s="39"/>
      <c r="J14" s="39"/>
    </row>
    <row r="15" spans="1:11" x14ac:dyDescent="0.2">
      <c r="A15" s="38" t="s">
        <v>13</v>
      </c>
      <c r="B15" s="6">
        <v>14</v>
      </c>
      <c r="C15" s="42"/>
      <c r="D15" s="98"/>
      <c r="E15" s="677"/>
      <c r="F15" s="677"/>
      <c r="G15" s="677"/>
      <c r="H15" s="678"/>
      <c r="I15" s="39"/>
      <c r="J15" s="39"/>
    </row>
    <row r="16" spans="1:11" x14ac:dyDescent="0.2">
      <c r="A16" s="38" t="s">
        <v>14</v>
      </c>
      <c r="B16" s="6">
        <v>10</v>
      </c>
      <c r="C16" s="40"/>
      <c r="D16" s="98"/>
      <c r="E16" s="677"/>
      <c r="F16" s="677"/>
      <c r="G16" s="677"/>
      <c r="H16" s="678"/>
      <c r="I16" s="39"/>
      <c r="J16" s="39"/>
    </row>
    <row r="17" spans="1:10" x14ac:dyDescent="0.2">
      <c r="A17" s="38" t="s">
        <v>16</v>
      </c>
      <c r="B17" s="6">
        <f>B15-B16</f>
        <v>4</v>
      </c>
      <c r="C17" s="40"/>
      <c r="D17" s="99"/>
      <c r="E17" s="677"/>
      <c r="F17" s="677"/>
      <c r="G17" s="677"/>
      <c r="H17" s="678"/>
      <c r="I17" s="39"/>
      <c r="J17" s="39"/>
    </row>
    <row r="18" spans="1:10" x14ac:dyDescent="0.2">
      <c r="A18" s="79" t="s">
        <v>17</v>
      </c>
      <c r="B18" s="80">
        <f>(B17*100/B15)/100</f>
        <v>0.28571428571428575</v>
      </c>
      <c r="C18" s="40"/>
      <c r="D18" s="100"/>
      <c r="E18" s="677"/>
      <c r="F18" s="677"/>
      <c r="G18" s="677"/>
      <c r="H18" s="678"/>
      <c r="I18" s="39"/>
      <c r="J18" s="39"/>
    </row>
    <row r="19" spans="1:10" ht="30" customHeight="1" x14ac:dyDescent="0.2">
      <c r="A19" s="842"/>
      <c r="B19" s="843"/>
      <c r="C19" s="843"/>
      <c r="D19" s="844"/>
      <c r="E19" s="677"/>
      <c r="F19" s="677"/>
      <c r="G19" s="677"/>
      <c r="H19" s="678"/>
      <c r="I19" s="39"/>
      <c r="J19" s="39"/>
    </row>
    <row r="20" spans="1:10" x14ac:dyDescent="0.2">
      <c r="A20" s="830" t="s">
        <v>144</v>
      </c>
      <c r="B20" s="831"/>
      <c r="C20" s="831"/>
      <c r="D20" s="832"/>
      <c r="E20" s="677"/>
      <c r="F20" s="677"/>
      <c r="G20" s="677"/>
      <c r="H20" s="678"/>
      <c r="I20" s="39"/>
      <c r="J20" s="39"/>
    </row>
    <row r="21" spans="1:10" x14ac:dyDescent="0.2">
      <c r="A21" s="92" t="s">
        <v>143</v>
      </c>
      <c r="B21" s="91"/>
      <c r="C21" s="91"/>
      <c r="D21" s="101"/>
      <c r="E21" s="677"/>
      <c r="F21" s="677"/>
      <c r="G21" s="677"/>
      <c r="H21" s="678"/>
      <c r="I21" s="39"/>
      <c r="J21" s="39"/>
    </row>
    <row r="22" spans="1:10" ht="33" customHeight="1" x14ac:dyDescent="0.2">
      <c r="A22" s="845" t="s">
        <v>18</v>
      </c>
      <c r="B22" s="846"/>
      <c r="C22" s="846"/>
      <c r="D22" s="847"/>
      <c r="E22" s="677"/>
      <c r="F22" s="677"/>
      <c r="G22" s="677"/>
      <c r="H22" s="678"/>
      <c r="I22" s="39"/>
      <c r="J22" s="39"/>
    </row>
    <row r="23" spans="1:10" ht="15" customHeight="1" x14ac:dyDescent="0.2">
      <c r="A23" s="38" t="s">
        <v>13</v>
      </c>
      <c r="B23" s="93">
        <f>B24*D23/D24</f>
        <v>11.764705882352942</v>
      </c>
      <c r="C23" s="121"/>
      <c r="D23" s="122">
        <v>1</v>
      </c>
      <c r="E23" s="677"/>
      <c r="F23" s="677"/>
      <c r="G23" s="677"/>
      <c r="H23" s="678"/>
      <c r="I23" s="39"/>
      <c r="J23" s="39"/>
    </row>
    <row r="24" spans="1:10" ht="13.5" customHeight="1" x14ac:dyDescent="0.2">
      <c r="A24" s="38" t="s">
        <v>14</v>
      </c>
      <c r="B24" s="124">
        <v>10</v>
      </c>
      <c r="C24" s="121"/>
      <c r="D24" s="122">
        <v>0.85</v>
      </c>
      <c r="E24" s="677"/>
      <c r="F24" s="677"/>
      <c r="G24" s="677"/>
      <c r="H24" s="678"/>
      <c r="I24" s="39"/>
      <c r="J24" s="39"/>
    </row>
    <row r="25" spans="1:10" ht="14.25" customHeight="1" x14ac:dyDescent="0.2">
      <c r="A25" s="38" t="s">
        <v>16</v>
      </c>
      <c r="B25" s="93">
        <f>B23-B24</f>
        <v>1.764705882352942</v>
      </c>
      <c r="C25" s="121"/>
      <c r="D25" s="122"/>
      <c r="E25" s="677"/>
      <c r="F25" s="677"/>
      <c r="G25" s="677"/>
      <c r="H25" s="678"/>
      <c r="I25" s="39"/>
      <c r="J25" s="39"/>
    </row>
    <row r="26" spans="1:10" ht="15.75" customHeight="1" x14ac:dyDescent="0.2">
      <c r="A26" s="79" t="s">
        <v>17</v>
      </c>
      <c r="B26" s="94">
        <f>(B25*100/B23)/100</f>
        <v>0.15000000000000005</v>
      </c>
      <c r="C26" s="121"/>
      <c r="D26" s="122"/>
      <c r="E26" s="677"/>
      <c r="F26" s="677"/>
      <c r="G26" s="677"/>
      <c r="H26" s="678"/>
      <c r="I26" s="39"/>
      <c r="J26" s="39"/>
    </row>
    <row r="27" spans="1:10" ht="30" customHeight="1" x14ac:dyDescent="0.2">
      <c r="A27" s="842"/>
      <c r="B27" s="843"/>
      <c r="C27" s="843"/>
      <c r="D27" s="844"/>
      <c r="E27" s="677"/>
      <c r="F27" s="677"/>
      <c r="G27" s="677"/>
      <c r="H27" s="678"/>
      <c r="I27" s="39"/>
      <c r="J27" s="39"/>
    </row>
    <row r="28" spans="1:10" x14ac:dyDescent="0.2">
      <c r="A28" s="830" t="s">
        <v>147</v>
      </c>
      <c r="B28" s="831"/>
      <c r="C28" s="831"/>
      <c r="D28" s="832"/>
      <c r="E28" s="677"/>
      <c r="F28" s="677"/>
      <c r="G28" s="677"/>
      <c r="H28" s="678"/>
      <c r="I28" s="39"/>
      <c r="J28" s="39"/>
    </row>
    <row r="29" spans="1:10" x14ac:dyDescent="0.2">
      <c r="A29" s="839" t="s">
        <v>130</v>
      </c>
      <c r="B29" s="840"/>
      <c r="C29" s="840"/>
      <c r="D29" s="841"/>
      <c r="E29" s="677"/>
      <c r="F29" s="677"/>
      <c r="G29" s="677"/>
      <c r="H29" s="678"/>
      <c r="I29" s="39"/>
      <c r="J29" s="39"/>
    </row>
    <row r="30" spans="1:10" x14ac:dyDescent="0.2">
      <c r="A30" s="38" t="s">
        <v>13</v>
      </c>
      <c r="B30" s="6">
        <v>13</v>
      </c>
      <c r="C30" s="6"/>
      <c r="D30" s="29"/>
      <c r="E30" s="677"/>
      <c r="F30" s="677"/>
      <c r="G30" s="677"/>
      <c r="H30" s="678"/>
      <c r="I30" s="39"/>
      <c r="J30" s="39"/>
    </row>
    <row r="31" spans="1:10" x14ac:dyDescent="0.2">
      <c r="A31" s="38" t="s">
        <v>14</v>
      </c>
      <c r="B31" s="6">
        <v>10</v>
      </c>
      <c r="C31" s="6"/>
      <c r="D31" s="29"/>
      <c r="E31" s="677"/>
      <c r="F31" s="677"/>
      <c r="G31" s="677"/>
      <c r="H31" s="678"/>
      <c r="I31" s="39"/>
      <c r="J31" s="39"/>
    </row>
    <row r="32" spans="1:10" x14ac:dyDescent="0.2">
      <c r="A32" s="38" t="s">
        <v>16</v>
      </c>
      <c r="B32" s="6">
        <f>B30-B31</f>
        <v>3</v>
      </c>
      <c r="C32" s="6"/>
      <c r="D32" s="29"/>
      <c r="E32" s="677"/>
      <c r="F32" s="677"/>
      <c r="G32" s="677"/>
      <c r="H32" s="678"/>
      <c r="I32" s="39"/>
      <c r="J32" s="39"/>
    </row>
    <row r="33" spans="1:10" x14ac:dyDescent="0.2">
      <c r="A33" s="81" t="s">
        <v>17</v>
      </c>
      <c r="B33" s="80">
        <f>(B32*100/B30)/100</f>
        <v>0.23076923076923075</v>
      </c>
      <c r="C33" s="6"/>
      <c r="D33" s="29"/>
      <c r="E33" s="677"/>
      <c r="F33" s="677"/>
      <c r="G33" s="677"/>
      <c r="H33" s="678"/>
      <c r="I33" s="39"/>
      <c r="J33" s="39"/>
    </row>
    <row r="34" spans="1:10" ht="30" customHeight="1" x14ac:dyDescent="0.2">
      <c r="A34" s="842"/>
      <c r="B34" s="843"/>
      <c r="C34" s="843"/>
      <c r="D34" s="844"/>
      <c r="E34" s="677"/>
      <c r="F34" s="677"/>
      <c r="G34" s="677"/>
      <c r="H34" s="678"/>
      <c r="I34" s="39"/>
      <c r="J34" s="39"/>
    </row>
    <row r="35" spans="1:10" x14ac:dyDescent="0.2">
      <c r="A35" s="830" t="s">
        <v>149</v>
      </c>
      <c r="B35" s="831"/>
      <c r="C35" s="831"/>
      <c r="D35" s="832"/>
      <c r="E35" s="677"/>
      <c r="F35" s="677"/>
      <c r="G35" s="677"/>
      <c r="H35" s="678"/>
      <c r="I35" s="39"/>
      <c r="J35" s="39"/>
    </row>
    <row r="36" spans="1:10" ht="31.5" customHeight="1" x14ac:dyDescent="0.2">
      <c r="A36" s="836" t="s">
        <v>19</v>
      </c>
      <c r="B36" s="837"/>
      <c r="C36" s="837"/>
      <c r="D36" s="838"/>
      <c r="E36" s="677"/>
      <c r="F36" s="677"/>
      <c r="G36" s="677"/>
      <c r="H36" s="678"/>
      <c r="I36" s="39"/>
      <c r="J36" s="39"/>
    </row>
    <row r="37" spans="1:10" ht="30" customHeight="1" x14ac:dyDescent="0.2">
      <c r="A37" s="842"/>
      <c r="B37" s="843"/>
      <c r="C37" s="843"/>
      <c r="D37" s="844"/>
      <c r="E37" s="677"/>
      <c r="F37" s="677"/>
      <c r="G37" s="677"/>
      <c r="H37" s="678"/>
      <c r="I37" s="39"/>
      <c r="J37" s="39"/>
    </row>
    <row r="38" spans="1:10" x14ac:dyDescent="0.2">
      <c r="A38" s="830" t="s">
        <v>148</v>
      </c>
      <c r="B38" s="831"/>
      <c r="C38" s="831"/>
      <c r="D38" s="832"/>
      <c r="E38" s="677"/>
      <c r="F38" s="677"/>
      <c r="G38" s="677"/>
      <c r="H38" s="678"/>
      <c r="I38" s="39"/>
      <c r="J38" s="39"/>
    </row>
    <row r="39" spans="1:10" x14ac:dyDescent="0.2">
      <c r="A39" s="863" t="s">
        <v>20</v>
      </c>
      <c r="B39" s="864"/>
      <c r="C39" s="864"/>
      <c r="D39" s="865"/>
      <c r="E39" s="677"/>
      <c r="F39" s="677"/>
      <c r="G39" s="677"/>
      <c r="H39" s="678"/>
      <c r="I39" s="39"/>
      <c r="J39" s="39"/>
    </row>
    <row r="40" spans="1:10" x14ac:dyDescent="0.2">
      <c r="A40" s="38" t="s">
        <v>13</v>
      </c>
      <c r="B40" s="6">
        <v>11</v>
      </c>
      <c r="C40" s="6"/>
      <c r="D40" s="29"/>
      <c r="E40" s="677"/>
      <c r="F40" s="677"/>
      <c r="G40" s="677"/>
      <c r="H40" s="678"/>
      <c r="I40" s="39"/>
      <c r="J40" s="39"/>
    </row>
    <row r="41" spans="1:10" x14ac:dyDescent="0.2">
      <c r="A41" s="38" t="s">
        <v>14</v>
      </c>
      <c r="B41" s="6">
        <v>10</v>
      </c>
      <c r="C41" s="6"/>
      <c r="D41" s="29"/>
      <c r="E41" s="677"/>
      <c r="F41" s="677"/>
      <c r="G41" s="677"/>
      <c r="H41" s="678"/>
      <c r="I41" s="39"/>
      <c r="J41" s="39"/>
    </row>
    <row r="42" spans="1:10" x14ac:dyDescent="0.2">
      <c r="A42" s="38" t="s">
        <v>16</v>
      </c>
      <c r="B42" s="6">
        <f>B40-B41</f>
        <v>1</v>
      </c>
      <c r="C42" s="6"/>
      <c r="D42" s="29"/>
      <c r="E42" s="677"/>
      <c r="F42" s="677"/>
      <c r="G42" s="677"/>
      <c r="H42" s="678"/>
      <c r="I42" s="39"/>
      <c r="J42" s="39"/>
    </row>
    <row r="43" spans="1:10" ht="13.5" thickBot="1" x14ac:dyDescent="0.25">
      <c r="A43" s="102" t="s">
        <v>17</v>
      </c>
      <c r="B43" s="103">
        <f>(B42*100/B40)/100</f>
        <v>9.0909090909090912E-2</v>
      </c>
      <c r="C43" s="104"/>
      <c r="D43" s="105"/>
      <c r="E43" s="677"/>
      <c r="F43" s="677"/>
      <c r="G43" s="677"/>
      <c r="H43" s="678"/>
      <c r="I43" s="39"/>
      <c r="J43" s="39"/>
    </row>
    <row r="44" spans="1:10" ht="30" customHeight="1" thickBot="1" x14ac:dyDescent="0.25">
      <c r="A44" s="875"/>
      <c r="B44" s="876"/>
      <c r="C44" s="876"/>
      <c r="D44" s="876"/>
      <c r="E44" s="677"/>
      <c r="F44" s="677"/>
      <c r="G44" s="677"/>
      <c r="H44" s="678"/>
      <c r="I44" s="39"/>
      <c r="J44" s="39"/>
    </row>
    <row r="45" spans="1:10" ht="48" customHeight="1" x14ac:dyDescent="0.2">
      <c r="A45" s="872" t="s">
        <v>150</v>
      </c>
      <c r="B45" s="873"/>
      <c r="C45" s="873"/>
      <c r="D45" s="874"/>
      <c r="E45" s="857"/>
      <c r="F45" s="858"/>
      <c r="G45" s="858"/>
      <c r="H45" s="859"/>
      <c r="I45" s="39"/>
      <c r="J45" s="39"/>
    </row>
    <row r="46" spans="1:10" ht="63" customHeight="1" x14ac:dyDescent="0.2">
      <c r="A46" s="758" t="s">
        <v>153</v>
      </c>
      <c r="B46" s="759"/>
      <c r="C46" s="759"/>
      <c r="D46" s="760"/>
      <c r="E46" s="857"/>
      <c r="F46" s="858"/>
      <c r="G46" s="858"/>
      <c r="H46" s="859"/>
      <c r="I46" s="39"/>
      <c r="J46" s="39"/>
    </row>
    <row r="47" spans="1:10" ht="45.75" customHeight="1" x14ac:dyDescent="0.2">
      <c r="A47" s="758" t="s">
        <v>152</v>
      </c>
      <c r="B47" s="759"/>
      <c r="C47" s="759"/>
      <c r="D47" s="760"/>
      <c r="E47" s="857"/>
      <c r="F47" s="858"/>
      <c r="G47" s="858"/>
      <c r="H47" s="859"/>
      <c r="I47" s="39"/>
      <c r="J47" s="39"/>
    </row>
    <row r="48" spans="1:10" ht="45.75" customHeight="1" thickBot="1" x14ac:dyDescent="0.25">
      <c r="A48" s="866" t="s">
        <v>158</v>
      </c>
      <c r="B48" s="867"/>
      <c r="C48" s="867"/>
      <c r="D48" s="868"/>
      <c r="E48" s="857"/>
      <c r="F48" s="858"/>
      <c r="G48" s="858"/>
      <c r="H48" s="859"/>
      <c r="I48" s="39"/>
      <c r="J48" s="39"/>
    </row>
    <row r="49" spans="1:10" ht="30" customHeight="1" thickBot="1" x14ac:dyDescent="0.25">
      <c r="A49" s="854"/>
      <c r="B49" s="855"/>
      <c r="C49" s="855"/>
      <c r="D49" s="855"/>
      <c r="E49" s="855"/>
      <c r="F49" s="855"/>
      <c r="G49" s="855"/>
      <c r="H49" s="856"/>
      <c r="I49" s="39"/>
      <c r="J49" s="39"/>
    </row>
  </sheetData>
  <sheetProtection algorithmName="SHA-512" hashValue="4Z7hSoVY0jrVHKtyLdMEnzwf7FD2CT9G4UQ1B00dfQgu9siroYMsXc/MqtnsvwY9FzNyvG3dAERqsCUCX+DAFQ==" saltValue="PX0UCgpxi39Xlf6t3YPH8A==" spinCount="100000" sheet="1" objects="1" scenarios="1"/>
  <mergeCells count="28">
    <mergeCell ref="A1:H1"/>
    <mergeCell ref="A2:H2"/>
    <mergeCell ref="A4:H4"/>
    <mergeCell ref="A49:H49"/>
    <mergeCell ref="E45:H48"/>
    <mergeCell ref="A12:D12"/>
    <mergeCell ref="A3:H3"/>
    <mergeCell ref="A38:D38"/>
    <mergeCell ref="A39:D39"/>
    <mergeCell ref="A47:D47"/>
    <mergeCell ref="A48:D48"/>
    <mergeCell ref="A5:D5"/>
    <mergeCell ref="A45:D45"/>
    <mergeCell ref="A46:D46"/>
    <mergeCell ref="E6:H44"/>
    <mergeCell ref="A44:D44"/>
    <mergeCell ref="A37:D37"/>
    <mergeCell ref="A34:D34"/>
    <mergeCell ref="A27:D27"/>
    <mergeCell ref="A19:D19"/>
    <mergeCell ref="A22:D22"/>
    <mergeCell ref="A6:D6"/>
    <mergeCell ref="A13:D13"/>
    <mergeCell ref="A36:D36"/>
    <mergeCell ref="A20:D20"/>
    <mergeCell ref="A28:D28"/>
    <mergeCell ref="A29:D29"/>
    <mergeCell ref="A35:D35"/>
  </mergeCells>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Roman,Normal"&amp;12&amp;A</oddHeader>
    <oddFooter>&amp;C&amp;"Times New Roman,Normal"&amp;12Página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BD424"/>
  <sheetViews>
    <sheetView topLeftCell="A25" zoomScaleNormal="100" workbookViewId="0">
      <selection activeCell="D35" sqref="D35:E35"/>
    </sheetView>
  </sheetViews>
  <sheetFormatPr baseColWidth="10" defaultColWidth="10.7109375" defaultRowHeight="12.75" x14ac:dyDescent="0.2"/>
  <cols>
    <col min="1" max="1" width="22.28515625" style="2" customWidth="1"/>
    <col min="2" max="2" width="17.140625" style="2" customWidth="1"/>
    <col min="3" max="3" width="13.7109375" style="2" customWidth="1"/>
    <col min="4" max="4" width="13" style="2" customWidth="1"/>
    <col min="5" max="5" width="12.140625" style="2" customWidth="1"/>
    <col min="6" max="6" width="11.28515625" style="2" customWidth="1"/>
    <col min="7" max="7" width="22.85546875" style="2" customWidth="1"/>
    <col min="8" max="8" width="14.28515625" style="2" customWidth="1"/>
    <col min="9" max="9" width="15.28515625" style="2" customWidth="1"/>
    <col min="10" max="10" width="14.5703125" style="2" customWidth="1"/>
    <col min="11" max="11" width="10" style="2" customWidth="1"/>
    <col min="12" max="12" width="20.140625" customWidth="1"/>
  </cols>
  <sheetData>
    <row r="1" spans="1:56" ht="48.75" customHeight="1" thickBot="1" x14ac:dyDescent="0.25">
      <c r="A1" s="714" t="s">
        <v>160</v>
      </c>
      <c r="B1" s="715"/>
      <c r="C1" s="715"/>
      <c r="D1" s="715"/>
      <c r="E1" s="715"/>
      <c r="F1" s="715"/>
      <c r="G1" s="715"/>
      <c r="H1" s="715"/>
      <c r="I1" s="715"/>
      <c r="J1" s="715"/>
      <c r="K1" s="716"/>
      <c r="L1" s="50"/>
      <c r="M1" s="50"/>
      <c r="N1" s="50"/>
      <c r="O1" s="50"/>
      <c r="P1" s="50"/>
      <c r="Q1" s="50"/>
      <c r="R1" s="50"/>
      <c r="S1" s="50"/>
      <c r="T1" s="50"/>
      <c r="U1" s="50"/>
      <c r="V1" s="50"/>
    </row>
    <row r="2" spans="1:56" ht="30.75" customHeight="1" x14ac:dyDescent="0.2">
      <c r="A2" s="877" t="s">
        <v>282</v>
      </c>
      <c r="B2" s="878"/>
      <c r="C2" s="878"/>
      <c r="D2" s="878"/>
      <c r="E2" s="878"/>
      <c r="F2" s="878"/>
      <c r="G2" s="878"/>
      <c r="H2" s="878"/>
      <c r="I2" s="878"/>
      <c r="J2" s="878"/>
      <c r="K2" s="879"/>
      <c r="L2" s="50"/>
      <c r="M2" s="50"/>
      <c r="N2" s="50"/>
      <c r="O2" s="50"/>
      <c r="P2" s="50"/>
      <c r="Q2" s="50"/>
      <c r="R2" s="50"/>
      <c r="S2" s="50"/>
      <c r="T2" s="50"/>
      <c r="U2" s="50"/>
      <c r="V2" s="50"/>
    </row>
    <row r="3" spans="1:56" ht="29.25" customHeight="1" x14ac:dyDescent="0.2">
      <c r="A3" s="880" t="s">
        <v>169</v>
      </c>
      <c r="B3" s="881"/>
      <c r="C3" s="881"/>
      <c r="D3" s="881"/>
      <c r="E3" s="881"/>
      <c r="F3" s="881"/>
      <c r="G3" s="881"/>
      <c r="H3" s="881"/>
      <c r="I3" s="881"/>
      <c r="J3" s="881"/>
      <c r="K3" s="882"/>
      <c r="L3" s="50"/>
      <c r="M3" s="50"/>
      <c r="N3" s="50"/>
      <c r="O3" s="50"/>
      <c r="P3" s="50"/>
      <c r="Q3" s="50"/>
      <c r="R3" s="50"/>
      <c r="S3" s="50"/>
      <c r="T3" s="50"/>
      <c r="U3" s="50"/>
      <c r="V3" s="50"/>
    </row>
    <row r="4" spans="1:56" ht="45" customHeight="1" thickBot="1" x14ac:dyDescent="0.25">
      <c r="A4" s="895"/>
      <c r="B4" s="896"/>
      <c r="C4" s="896"/>
      <c r="D4" s="896"/>
      <c r="E4" s="896"/>
      <c r="F4" s="896"/>
      <c r="G4" s="896"/>
      <c r="H4" s="896"/>
      <c r="I4" s="896"/>
      <c r="J4" s="896"/>
      <c r="K4" s="897"/>
      <c r="L4" s="50"/>
      <c r="M4" s="50"/>
      <c r="N4" s="50"/>
      <c r="O4" s="50"/>
      <c r="P4" s="50"/>
      <c r="Q4" s="50"/>
      <c r="R4" s="50"/>
      <c r="S4" s="50"/>
      <c r="T4" s="50"/>
      <c r="U4" s="50"/>
      <c r="V4" s="50"/>
    </row>
    <row r="5" spans="1:56" ht="35.25" customHeight="1" thickBot="1" x14ac:dyDescent="0.25">
      <c r="A5" s="901" t="s">
        <v>202</v>
      </c>
      <c r="B5" s="902"/>
      <c r="C5" s="902"/>
      <c r="D5" s="902"/>
      <c r="E5" s="902"/>
      <c r="F5" s="902"/>
      <c r="G5" s="903"/>
      <c r="H5" s="895"/>
      <c r="I5" s="896"/>
      <c r="J5" s="896"/>
      <c r="K5" s="897"/>
      <c r="L5" s="49"/>
      <c r="M5" s="50"/>
      <c r="N5" s="50"/>
      <c r="O5" s="50"/>
      <c r="P5" s="50"/>
      <c r="Q5" s="50"/>
      <c r="R5" s="50"/>
      <c r="S5" s="50"/>
      <c r="T5" s="50"/>
      <c r="U5" s="50"/>
      <c r="V5" s="50"/>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row>
    <row r="6" spans="1:56" ht="42" customHeight="1" x14ac:dyDescent="0.2">
      <c r="A6" s="145" t="s">
        <v>55</v>
      </c>
      <c r="B6" s="147" t="s">
        <v>56</v>
      </c>
      <c r="C6" s="146" t="s">
        <v>57</v>
      </c>
      <c r="D6" s="904" t="s">
        <v>58</v>
      </c>
      <c r="E6" s="904"/>
      <c r="F6" s="147" t="s">
        <v>59</v>
      </c>
      <c r="G6" s="148" t="s">
        <v>60</v>
      </c>
      <c r="H6" s="895"/>
      <c r="I6" s="896"/>
      <c r="J6" s="896"/>
      <c r="K6" s="897"/>
      <c r="L6" s="49"/>
      <c r="M6" s="50"/>
      <c r="N6" s="50"/>
      <c r="O6" s="50"/>
      <c r="P6" s="50"/>
      <c r="Q6" s="50"/>
      <c r="R6" s="50"/>
      <c r="S6" s="50"/>
      <c r="T6" s="50"/>
      <c r="U6" s="50"/>
      <c r="V6" s="50"/>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row>
    <row r="7" spans="1:56" ht="19.5" customHeight="1" x14ac:dyDescent="0.2">
      <c r="A7" s="69" t="s">
        <v>39</v>
      </c>
      <c r="B7" s="297">
        <v>13579</v>
      </c>
      <c r="C7" s="149">
        <v>10</v>
      </c>
      <c r="D7" s="905">
        <f t="shared" ref="D7:D12" si="0">B7/C7/12</f>
        <v>113.15833333333335</v>
      </c>
      <c r="E7" s="905"/>
      <c r="F7" s="302">
        <v>4</v>
      </c>
      <c r="G7" s="150">
        <f t="shared" ref="G7:G12" si="1">D7*F7</f>
        <v>452.63333333333338</v>
      </c>
      <c r="H7" s="895"/>
      <c r="I7" s="896"/>
      <c r="J7" s="896"/>
      <c r="K7" s="897"/>
      <c r="L7" s="49"/>
      <c r="M7" s="50"/>
      <c r="N7" s="50"/>
      <c r="O7" s="50"/>
      <c r="P7" s="50"/>
      <c r="Q7" s="50"/>
      <c r="R7" s="50"/>
      <c r="S7" s="50"/>
      <c r="T7" s="50"/>
      <c r="U7" s="50"/>
      <c r="V7" s="50"/>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row>
    <row r="8" spans="1:56" ht="33" customHeight="1" x14ac:dyDescent="0.2">
      <c r="A8" s="69" t="s">
        <v>209</v>
      </c>
      <c r="B8" s="297">
        <v>22490</v>
      </c>
      <c r="C8" s="149">
        <v>10</v>
      </c>
      <c r="D8" s="905">
        <f t="shared" si="0"/>
        <v>187.41666666666666</v>
      </c>
      <c r="E8" s="905"/>
      <c r="F8" s="302">
        <v>5</v>
      </c>
      <c r="G8" s="150">
        <f t="shared" si="1"/>
        <v>937.08333333333326</v>
      </c>
      <c r="H8" s="895"/>
      <c r="I8" s="896"/>
      <c r="J8" s="896"/>
      <c r="K8" s="897"/>
      <c r="L8" s="49"/>
      <c r="M8" s="50"/>
      <c r="N8" s="50"/>
      <c r="O8" s="50"/>
      <c r="P8" s="50"/>
      <c r="Q8" s="50"/>
      <c r="R8" s="50"/>
      <c r="S8" s="50"/>
      <c r="T8" s="50"/>
      <c r="U8" s="50"/>
      <c r="V8" s="50"/>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row>
    <row r="9" spans="1:56" ht="43.5" customHeight="1" x14ac:dyDescent="0.2">
      <c r="A9" s="264" t="s">
        <v>210</v>
      </c>
      <c r="B9" s="297">
        <v>81000</v>
      </c>
      <c r="C9" s="149">
        <v>10</v>
      </c>
      <c r="D9" s="905">
        <f t="shared" si="0"/>
        <v>675</v>
      </c>
      <c r="E9" s="905"/>
      <c r="F9" s="302">
        <v>1</v>
      </c>
      <c r="G9" s="150">
        <f t="shared" si="1"/>
        <v>675</v>
      </c>
      <c r="H9" s="895"/>
      <c r="I9" s="896"/>
      <c r="J9" s="896"/>
      <c r="K9" s="897"/>
      <c r="L9" s="49"/>
      <c r="M9" s="50"/>
      <c r="N9" s="50"/>
      <c r="O9" s="50"/>
      <c r="P9" s="50"/>
      <c r="Q9" s="50"/>
      <c r="R9" s="50"/>
      <c r="S9" s="50"/>
      <c r="T9" s="50"/>
      <c r="U9" s="50"/>
      <c r="V9" s="50"/>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row>
    <row r="10" spans="1:56" ht="30.75" customHeight="1" x14ac:dyDescent="0.2">
      <c r="A10" s="264" t="s">
        <v>211</v>
      </c>
      <c r="B10" s="297">
        <v>62999</v>
      </c>
      <c r="C10" s="149">
        <v>10</v>
      </c>
      <c r="D10" s="905">
        <f t="shared" si="0"/>
        <v>524.99166666666667</v>
      </c>
      <c r="E10" s="905"/>
      <c r="F10" s="302">
        <v>1</v>
      </c>
      <c r="G10" s="150">
        <f t="shared" si="1"/>
        <v>524.99166666666667</v>
      </c>
      <c r="H10" s="895"/>
      <c r="I10" s="896"/>
      <c r="J10" s="896"/>
      <c r="K10" s="897"/>
      <c r="L10" s="49"/>
      <c r="M10" s="50"/>
      <c r="N10" s="50"/>
      <c r="O10" s="50"/>
      <c r="P10" s="50"/>
      <c r="Q10" s="50"/>
      <c r="R10" s="50"/>
      <c r="S10" s="50"/>
      <c r="T10" s="50"/>
      <c r="U10" s="50"/>
      <c r="V10" s="50"/>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row>
    <row r="11" spans="1:56" ht="31.5" customHeight="1" x14ac:dyDescent="0.2">
      <c r="A11" s="73" t="s">
        <v>284</v>
      </c>
      <c r="B11" s="297">
        <v>90000</v>
      </c>
      <c r="C11" s="149">
        <v>10</v>
      </c>
      <c r="D11" s="905">
        <f t="shared" si="0"/>
        <v>750</v>
      </c>
      <c r="E11" s="905"/>
      <c r="F11" s="302">
        <v>1</v>
      </c>
      <c r="G11" s="150">
        <f t="shared" si="1"/>
        <v>750</v>
      </c>
      <c r="H11" s="895"/>
      <c r="I11" s="896"/>
      <c r="J11" s="896"/>
      <c r="K11" s="897"/>
      <c r="L11" s="49"/>
      <c r="M11" s="50"/>
      <c r="N11" s="50"/>
      <c r="O11" s="50"/>
      <c r="P11" s="50"/>
      <c r="Q11" s="50"/>
      <c r="R11" s="50"/>
      <c r="S11" s="50"/>
      <c r="T11" s="50"/>
      <c r="U11" s="50"/>
      <c r="V11" s="50"/>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row>
    <row r="12" spans="1:56" ht="21" customHeight="1" x14ac:dyDescent="0.2">
      <c r="A12" s="70" t="s">
        <v>214</v>
      </c>
      <c r="B12" s="297">
        <v>16000</v>
      </c>
      <c r="C12" s="149">
        <v>10</v>
      </c>
      <c r="D12" s="905">
        <f t="shared" si="0"/>
        <v>133.33333333333334</v>
      </c>
      <c r="E12" s="905"/>
      <c r="F12" s="302">
        <v>1</v>
      </c>
      <c r="G12" s="150">
        <f t="shared" si="1"/>
        <v>133.33333333333334</v>
      </c>
      <c r="H12" s="895"/>
      <c r="I12" s="896"/>
      <c r="J12" s="896"/>
      <c r="K12" s="897"/>
      <c r="L12" s="49"/>
      <c r="M12" s="50"/>
      <c r="N12" s="50"/>
      <c r="O12" s="50"/>
      <c r="P12" s="50"/>
      <c r="Q12" s="50"/>
      <c r="R12" s="50"/>
      <c r="S12" s="50"/>
      <c r="T12" s="50"/>
      <c r="U12" s="50"/>
      <c r="V12" s="50"/>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row>
    <row r="13" spans="1:56" ht="42.75" customHeight="1" x14ac:dyDescent="0.2">
      <c r="A13" s="70" t="s">
        <v>175</v>
      </c>
      <c r="B13" s="297">
        <v>5200</v>
      </c>
      <c r="C13" s="149">
        <v>10</v>
      </c>
      <c r="D13" s="906">
        <f t="shared" ref="D13:D21" si="2">B13/C13/12</f>
        <v>43.333333333333336</v>
      </c>
      <c r="E13" s="907"/>
      <c r="F13" s="302">
        <v>5</v>
      </c>
      <c r="G13" s="150">
        <f t="shared" ref="G13:G21" si="3">D13*F13</f>
        <v>216.66666666666669</v>
      </c>
      <c r="H13" s="895"/>
      <c r="I13" s="896"/>
      <c r="J13" s="896"/>
      <c r="K13" s="897"/>
      <c r="L13" s="49"/>
      <c r="M13" s="50"/>
      <c r="N13" s="50"/>
      <c r="O13" s="50"/>
      <c r="P13" s="50"/>
      <c r="Q13" s="50"/>
      <c r="R13" s="50"/>
      <c r="S13" s="50"/>
      <c r="T13" s="50"/>
      <c r="U13" s="50"/>
      <c r="V13" s="50"/>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row>
    <row r="14" spans="1:56" ht="27.75" customHeight="1" x14ac:dyDescent="0.2">
      <c r="A14" s="70" t="s">
        <v>174</v>
      </c>
      <c r="B14" s="297">
        <v>9500</v>
      </c>
      <c r="C14" s="149">
        <v>10</v>
      </c>
      <c r="D14" s="906">
        <f t="shared" si="2"/>
        <v>79.166666666666671</v>
      </c>
      <c r="E14" s="907"/>
      <c r="F14" s="302">
        <v>2</v>
      </c>
      <c r="G14" s="150">
        <f t="shared" si="3"/>
        <v>158.33333333333334</v>
      </c>
      <c r="H14" s="895"/>
      <c r="I14" s="896"/>
      <c r="J14" s="896"/>
      <c r="K14" s="897"/>
      <c r="L14" s="49"/>
      <c r="M14" s="50"/>
      <c r="N14" s="50"/>
      <c r="O14" s="50"/>
      <c r="P14" s="50"/>
      <c r="Q14" s="50"/>
      <c r="R14" s="50"/>
      <c r="S14" s="50"/>
      <c r="T14" s="50"/>
      <c r="U14" s="50"/>
      <c r="V14" s="50"/>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row>
    <row r="15" spans="1:56" ht="29.25" customHeight="1" x14ac:dyDescent="0.2">
      <c r="A15" s="70" t="s">
        <v>180</v>
      </c>
      <c r="B15" s="297">
        <v>1350</v>
      </c>
      <c r="C15" s="149">
        <v>10</v>
      </c>
      <c r="D15" s="906">
        <f t="shared" si="2"/>
        <v>11.25</v>
      </c>
      <c r="E15" s="907"/>
      <c r="F15" s="302">
        <v>4</v>
      </c>
      <c r="G15" s="150">
        <f t="shared" si="3"/>
        <v>45</v>
      </c>
      <c r="H15" s="895"/>
      <c r="I15" s="896"/>
      <c r="J15" s="896"/>
      <c r="K15" s="897"/>
      <c r="L15" s="49"/>
      <c r="M15" s="50"/>
      <c r="N15" s="50"/>
      <c r="O15" s="50"/>
      <c r="P15" s="50"/>
      <c r="Q15" s="50"/>
      <c r="R15" s="50"/>
      <c r="S15" s="50"/>
      <c r="T15" s="50"/>
      <c r="U15" s="50"/>
      <c r="V15" s="50"/>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row>
    <row r="16" spans="1:56" ht="36.75" customHeight="1" x14ac:dyDescent="0.2">
      <c r="A16" s="70" t="s">
        <v>182</v>
      </c>
      <c r="B16" s="297">
        <v>3900</v>
      </c>
      <c r="C16" s="149">
        <v>10</v>
      </c>
      <c r="D16" s="906">
        <f t="shared" si="2"/>
        <v>32.5</v>
      </c>
      <c r="E16" s="907"/>
      <c r="F16" s="302">
        <v>1</v>
      </c>
      <c r="G16" s="150">
        <f t="shared" si="3"/>
        <v>32.5</v>
      </c>
      <c r="H16" s="895"/>
      <c r="I16" s="896"/>
      <c r="J16" s="896"/>
      <c r="K16" s="897"/>
      <c r="L16" s="49"/>
      <c r="M16" s="50"/>
      <c r="N16" s="50"/>
      <c r="O16" s="50"/>
      <c r="P16" s="50"/>
      <c r="Q16" s="50"/>
      <c r="R16" s="50"/>
      <c r="S16" s="50"/>
      <c r="T16" s="50"/>
      <c r="U16" s="50"/>
      <c r="V16" s="50"/>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row>
    <row r="17" spans="1:56" ht="48" customHeight="1" x14ac:dyDescent="0.2">
      <c r="A17" s="70" t="s">
        <v>183</v>
      </c>
      <c r="B17" s="297">
        <v>39500</v>
      </c>
      <c r="C17" s="149">
        <v>10</v>
      </c>
      <c r="D17" s="906">
        <f t="shared" si="2"/>
        <v>329.16666666666669</v>
      </c>
      <c r="E17" s="907"/>
      <c r="F17" s="302">
        <v>2</v>
      </c>
      <c r="G17" s="150">
        <f t="shared" si="3"/>
        <v>658.33333333333337</v>
      </c>
      <c r="H17" s="895"/>
      <c r="I17" s="896"/>
      <c r="J17" s="896"/>
      <c r="K17" s="897"/>
      <c r="L17" s="49"/>
      <c r="M17" s="50"/>
      <c r="N17" s="50"/>
      <c r="O17" s="50"/>
      <c r="P17" s="50"/>
      <c r="Q17" s="50"/>
      <c r="R17" s="50"/>
      <c r="S17" s="50"/>
      <c r="T17" s="50"/>
      <c r="U17" s="50"/>
      <c r="V17" s="50"/>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row>
    <row r="18" spans="1:56" ht="37.5" customHeight="1" x14ac:dyDescent="0.2">
      <c r="A18" s="70" t="s">
        <v>172</v>
      </c>
      <c r="B18" s="297">
        <v>6500</v>
      </c>
      <c r="C18" s="149">
        <v>10</v>
      </c>
      <c r="D18" s="906">
        <f t="shared" si="2"/>
        <v>54.166666666666664</v>
      </c>
      <c r="E18" s="907"/>
      <c r="F18" s="302">
        <v>4</v>
      </c>
      <c r="G18" s="150">
        <f t="shared" si="3"/>
        <v>216.66666666666666</v>
      </c>
      <c r="H18" s="895"/>
      <c r="I18" s="896"/>
      <c r="J18" s="896"/>
      <c r="K18" s="897"/>
      <c r="L18" s="49"/>
      <c r="M18" s="50"/>
      <c r="N18" s="50"/>
      <c r="O18" s="50"/>
      <c r="P18" s="50"/>
      <c r="Q18" s="50"/>
      <c r="R18" s="50"/>
      <c r="S18" s="50"/>
      <c r="T18" s="50"/>
      <c r="U18" s="50"/>
      <c r="V18" s="50"/>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row>
    <row r="19" spans="1:56" ht="32.25" customHeight="1" x14ac:dyDescent="0.2">
      <c r="A19" s="70" t="s">
        <v>187</v>
      </c>
      <c r="B19" s="297">
        <v>17500</v>
      </c>
      <c r="C19" s="149">
        <v>10</v>
      </c>
      <c r="D19" s="906">
        <f t="shared" si="2"/>
        <v>145.83333333333334</v>
      </c>
      <c r="E19" s="907"/>
      <c r="F19" s="302">
        <v>1</v>
      </c>
      <c r="G19" s="150">
        <f t="shared" si="3"/>
        <v>145.83333333333334</v>
      </c>
      <c r="H19" s="895"/>
      <c r="I19" s="896"/>
      <c r="J19" s="896"/>
      <c r="K19" s="897"/>
      <c r="L19" s="49"/>
      <c r="M19" s="50"/>
      <c r="N19" s="50"/>
      <c r="O19" s="50"/>
      <c r="P19" s="50"/>
      <c r="Q19" s="50"/>
      <c r="R19" s="50"/>
      <c r="S19" s="50"/>
      <c r="T19" s="50"/>
      <c r="U19" s="50"/>
      <c r="V19" s="50"/>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row>
    <row r="20" spans="1:56" ht="27" customHeight="1" x14ac:dyDescent="0.2">
      <c r="A20" s="232" t="s">
        <v>188</v>
      </c>
      <c r="B20" s="297">
        <v>10500</v>
      </c>
      <c r="C20" s="149">
        <v>10</v>
      </c>
      <c r="D20" s="906">
        <f t="shared" si="2"/>
        <v>87.5</v>
      </c>
      <c r="E20" s="907"/>
      <c r="F20" s="302">
        <v>1</v>
      </c>
      <c r="G20" s="150">
        <f t="shared" si="3"/>
        <v>87.5</v>
      </c>
      <c r="H20" s="895"/>
      <c r="I20" s="896"/>
      <c r="J20" s="896"/>
      <c r="K20" s="897"/>
      <c r="L20" s="49"/>
      <c r="M20" s="50"/>
      <c r="N20" s="50"/>
      <c r="O20" s="50"/>
      <c r="P20" s="50"/>
      <c r="Q20" s="50"/>
      <c r="R20" s="50"/>
      <c r="S20" s="50"/>
      <c r="T20" s="50"/>
      <c r="U20" s="50"/>
      <c r="V20" s="50"/>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row>
    <row r="21" spans="1:56" ht="27.75" customHeight="1" x14ac:dyDescent="0.2">
      <c r="A21" s="231" t="s">
        <v>171</v>
      </c>
      <c r="B21" s="298">
        <v>19500</v>
      </c>
      <c r="C21" s="149">
        <v>10</v>
      </c>
      <c r="D21" s="906">
        <f t="shared" si="2"/>
        <v>162.5</v>
      </c>
      <c r="E21" s="907"/>
      <c r="F21" s="302">
        <v>2</v>
      </c>
      <c r="G21" s="150">
        <f t="shared" si="3"/>
        <v>325</v>
      </c>
      <c r="H21" s="895"/>
      <c r="I21" s="896"/>
      <c r="J21" s="896"/>
      <c r="K21" s="897"/>
      <c r="L21" s="49"/>
      <c r="M21" s="50"/>
      <c r="N21" s="50"/>
      <c r="O21" s="50"/>
      <c r="P21" s="50"/>
      <c r="Q21" s="50"/>
      <c r="R21" s="50"/>
      <c r="S21" s="50"/>
      <c r="T21" s="50"/>
      <c r="U21" s="50"/>
      <c r="V21" s="50"/>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row>
    <row r="22" spans="1:56" ht="21" customHeight="1" x14ac:dyDescent="0.2">
      <c r="A22" s="300" t="s">
        <v>61</v>
      </c>
      <c r="B22" s="299"/>
      <c r="C22" s="149">
        <v>10</v>
      </c>
      <c r="D22" s="906">
        <f>B22/C22/12</f>
        <v>0</v>
      </c>
      <c r="E22" s="907"/>
      <c r="F22" s="302"/>
      <c r="G22" s="150">
        <f>D22*F22</f>
        <v>0</v>
      </c>
      <c r="H22" s="895"/>
      <c r="I22" s="896"/>
      <c r="J22" s="896"/>
      <c r="K22" s="897"/>
      <c r="L22" s="49"/>
      <c r="M22" s="50"/>
      <c r="N22" s="50"/>
      <c r="O22" s="50"/>
      <c r="P22" s="50"/>
      <c r="Q22" s="50"/>
      <c r="R22" s="50"/>
      <c r="S22" s="50"/>
      <c r="T22" s="50"/>
      <c r="U22" s="50"/>
      <c r="V22" s="50"/>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row>
    <row r="23" spans="1:56" ht="20.25" customHeight="1" x14ac:dyDescent="0.2">
      <c r="A23" s="301" t="s">
        <v>61</v>
      </c>
      <c r="B23" s="299"/>
      <c r="C23" s="149">
        <v>10</v>
      </c>
      <c r="D23" s="905">
        <f>B23/C23/12</f>
        <v>0</v>
      </c>
      <c r="E23" s="905"/>
      <c r="F23" s="302"/>
      <c r="G23" s="150">
        <f>D23*F23</f>
        <v>0</v>
      </c>
      <c r="H23" s="895"/>
      <c r="I23" s="896"/>
      <c r="J23" s="896"/>
      <c r="K23" s="897"/>
      <c r="L23" s="49"/>
      <c r="M23" s="50"/>
      <c r="N23" s="50"/>
      <c r="O23" s="50"/>
      <c r="P23" s="50"/>
      <c r="Q23" s="50"/>
      <c r="R23" s="50"/>
      <c r="S23" s="50"/>
      <c r="T23" s="50"/>
      <c r="U23" s="50"/>
      <c r="V23" s="50"/>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row>
    <row r="24" spans="1:56" x14ac:dyDescent="0.2">
      <c r="A24" s="883"/>
      <c r="B24" s="883"/>
      <c r="C24" s="883"/>
      <c r="D24" s="883"/>
      <c r="E24" s="883"/>
      <c r="F24" s="883"/>
      <c r="G24" s="883"/>
      <c r="H24" s="895"/>
      <c r="I24" s="896"/>
      <c r="J24" s="896"/>
      <c r="K24" s="897"/>
      <c r="M24" s="50"/>
      <c r="N24" s="50"/>
      <c r="O24" s="50"/>
      <c r="P24" s="50"/>
      <c r="Q24" s="50"/>
      <c r="R24" s="50"/>
      <c r="S24" s="50"/>
      <c r="T24" s="50"/>
      <c r="U24" s="50"/>
      <c r="V24" s="50"/>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row>
    <row r="25" spans="1:56" ht="19.5" customHeight="1" thickBot="1" x14ac:dyDescent="0.25">
      <c r="A25" s="884" t="s">
        <v>26</v>
      </c>
      <c r="B25" s="884"/>
      <c r="C25" s="884"/>
      <c r="D25" s="884"/>
      <c r="E25" s="884"/>
      <c r="F25" s="884"/>
      <c r="G25" s="151">
        <f>SUM(G7:G23)</f>
        <v>5358.875</v>
      </c>
      <c r="H25" s="895"/>
      <c r="I25" s="896"/>
      <c r="J25" s="896"/>
      <c r="K25" s="897"/>
      <c r="L25" s="49"/>
      <c r="M25" s="50"/>
      <c r="N25" s="50"/>
      <c r="O25" s="50"/>
      <c r="P25" s="50"/>
      <c r="Q25" s="50"/>
      <c r="R25" s="50"/>
      <c r="S25" s="50"/>
      <c r="T25" s="50"/>
      <c r="U25" s="50"/>
      <c r="V25" s="50"/>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row>
    <row r="26" spans="1:56" ht="45" customHeight="1" thickBot="1" x14ac:dyDescent="0.25">
      <c r="A26" s="898"/>
      <c r="B26" s="899"/>
      <c r="C26" s="899"/>
      <c r="D26" s="899"/>
      <c r="E26" s="899"/>
      <c r="F26" s="899"/>
      <c r="G26" s="899"/>
      <c r="H26" s="899"/>
      <c r="I26" s="899"/>
      <c r="J26" s="899"/>
      <c r="K26" s="900"/>
      <c r="L26" s="49"/>
      <c r="M26" s="50"/>
      <c r="N26" s="50"/>
      <c r="O26" s="50"/>
      <c r="P26" s="50"/>
      <c r="Q26" s="50"/>
      <c r="R26" s="50"/>
      <c r="S26" s="50"/>
      <c r="T26" s="50"/>
      <c r="U26" s="50"/>
      <c r="V26" s="50"/>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row>
    <row r="27" spans="1:56" ht="35.25" customHeight="1" thickBot="1" x14ac:dyDescent="0.25">
      <c r="A27" s="885" t="s">
        <v>165</v>
      </c>
      <c r="B27" s="886"/>
      <c r="C27" s="886"/>
      <c r="D27" s="886"/>
      <c r="E27" s="886"/>
      <c r="F27" s="886"/>
      <c r="G27" s="887"/>
      <c r="H27" s="774"/>
      <c r="I27" s="775"/>
      <c r="J27" s="775"/>
      <c r="K27" s="776"/>
      <c r="L27" s="52"/>
      <c r="M27" s="53"/>
      <c r="N27" s="53"/>
      <c r="O27" s="53"/>
      <c r="P27" s="53"/>
      <c r="Q27" s="53"/>
      <c r="R27" s="53"/>
      <c r="S27" s="53"/>
      <c r="T27" s="53"/>
      <c r="U27" s="53"/>
      <c r="V27" s="53"/>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row>
    <row r="28" spans="1:56" ht="44.25" customHeight="1" x14ac:dyDescent="0.2">
      <c r="A28" s="66" t="s">
        <v>37</v>
      </c>
      <c r="B28" s="123" t="s">
        <v>56</v>
      </c>
      <c r="C28" s="67" t="s">
        <v>57</v>
      </c>
      <c r="D28" s="909" t="s">
        <v>58</v>
      </c>
      <c r="E28" s="909"/>
      <c r="F28" s="123" t="s">
        <v>59</v>
      </c>
      <c r="G28" s="68" t="s">
        <v>60</v>
      </c>
      <c r="H28" s="774"/>
      <c r="I28" s="775"/>
      <c r="J28" s="775"/>
      <c r="K28" s="776"/>
      <c r="L28" s="52"/>
      <c r="M28" s="53"/>
      <c r="N28" s="53"/>
      <c r="O28" s="53"/>
      <c r="P28" s="53"/>
      <c r="Q28" s="53"/>
      <c r="R28" s="53"/>
      <c r="S28" s="53"/>
      <c r="T28" s="53"/>
      <c r="U28" s="53"/>
      <c r="V28" s="53"/>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row>
    <row r="29" spans="1:56" ht="51.75" customHeight="1" x14ac:dyDescent="0.2">
      <c r="A29" s="154" t="s">
        <v>285</v>
      </c>
      <c r="B29" s="303">
        <v>720000</v>
      </c>
      <c r="C29" s="149">
        <v>5</v>
      </c>
      <c r="D29" s="905">
        <f>B29/C29/12</f>
        <v>12000</v>
      </c>
      <c r="E29" s="905"/>
      <c r="F29" s="302">
        <v>1</v>
      </c>
      <c r="G29" s="150">
        <f>D29*F29</f>
        <v>12000</v>
      </c>
      <c r="H29" s="774"/>
      <c r="I29" s="775"/>
      <c r="J29" s="775"/>
      <c r="K29" s="776"/>
      <c r="L29" s="52"/>
      <c r="M29" s="53"/>
      <c r="N29" s="53"/>
      <c r="O29" s="53"/>
      <c r="P29" s="53"/>
      <c r="Q29" s="53"/>
      <c r="R29" s="53"/>
      <c r="S29" s="53"/>
      <c r="T29" s="53"/>
      <c r="U29" s="53"/>
      <c r="V29" s="53"/>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row>
    <row r="30" spans="1:56" ht="18.75" customHeight="1" x14ac:dyDescent="0.2">
      <c r="A30" s="917"/>
      <c r="B30" s="918"/>
      <c r="C30" s="918"/>
      <c r="D30" s="918"/>
      <c r="E30" s="918"/>
      <c r="F30" s="918"/>
      <c r="G30" s="919"/>
      <c r="H30" s="774"/>
      <c r="I30" s="775"/>
      <c r="J30" s="775"/>
      <c r="K30" s="776"/>
      <c r="L30" s="52"/>
      <c r="M30" s="53"/>
      <c r="N30" s="53"/>
      <c r="O30" s="53"/>
      <c r="P30" s="53"/>
      <c r="Q30" s="53"/>
      <c r="R30" s="53"/>
      <c r="S30" s="53"/>
      <c r="T30" s="53"/>
      <c r="U30" s="53"/>
      <c r="V30" s="53"/>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row>
    <row r="31" spans="1:56" ht="20.25" customHeight="1" thickBot="1" x14ac:dyDescent="0.25">
      <c r="A31" s="920" t="s">
        <v>26</v>
      </c>
      <c r="B31" s="921"/>
      <c r="C31" s="921"/>
      <c r="D31" s="921"/>
      <c r="E31" s="921"/>
      <c r="F31" s="922"/>
      <c r="G31" s="72">
        <f>SUM(G27:G29)</f>
        <v>12000</v>
      </c>
      <c r="H31" s="774"/>
      <c r="I31" s="775"/>
      <c r="J31" s="775"/>
      <c r="K31" s="776"/>
      <c r="L31" s="52"/>
      <c r="M31" s="53"/>
      <c r="N31" s="53"/>
      <c r="O31" s="53"/>
      <c r="P31" s="53"/>
      <c r="Q31" s="53"/>
      <c r="R31" s="53"/>
      <c r="S31" s="53"/>
      <c r="T31" s="53"/>
      <c r="U31" s="53"/>
      <c r="V31" s="53"/>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row>
    <row r="32" spans="1:56" ht="45" customHeight="1" thickBot="1" x14ac:dyDescent="0.25">
      <c r="A32" s="774"/>
      <c r="B32" s="775"/>
      <c r="C32" s="775"/>
      <c r="D32" s="775"/>
      <c r="E32" s="775"/>
      <c r="F32" s="775"/>
      <c r="G32" s="775"/>
      <c r="H32" s="775"/>
      <c r="I32" s="775"/>
      <c r="J32" s="775"/>
      <c r="K32" s="776"/>
      <c r="L32" s="52"/>
      <c r="M32" s="53"/>
      <c r="N32" s="53"/>
      <c r="O32" s="53"/>
      <c r="P32" s="53"/>
      <c r="Q32" s="53"/>
      <c r="R32" s="53"/>
      <c r="S32" s="53"/>
      <c r="T32" s="53"/>
      <c r="U32" s="53"/>
      <c r="V32" s="53"/>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row>
    <row r="33" spans="1:56" ht="35.25" customHeight="1" thickBot="1" x14ac:dyDescent="0.25">
      <c r="A33" s="910" t="s">
        <v>63</v>
      </c>
      <c r="B33" s="911"/>
      <c r="C33" s="911"/>
      <c r="D33" s="911"/>
      <c r="E33" s="912"/>
      <c r="F33" s="774"/>
      <c r="G33" s="775"/>
      <c r="H33" s="775"/>
      <c r="I33" s="775"/>
      <c r="J33" s="775"/>
      <c r="K33" s="776"/>
      <c r="L33" s="52"/>
      <c r="M33" s="53"/>
      <c r="N33" s="53"/>
      <c r="O33" s="53"/>
      <c r="P33" s="53"/>
      <c r="Q33" s="53"/>
      <c r="R33" s="53"/>
      <c r="S33" s="53"/>
      <c r="T33" s="53"/>
      <c r="U33" s="53"/>
      <c r="V33" s="53"/>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row>
    <row r="34" spans="1:56" ht="31.5" customHeight="1" x14ac:dyDescent="0.2">
      <c r="A34" s="120"/>
      <c r="B34" s="152" t="s">
        <v>64</v>
      </c>
      <c r="C34" s="153" t="s">
        <v>65</v>
      </c>
      <c r="D34" s="913" t="s">
        <v>58</v>
      </c>
      <c r="E34" s="914"/>
      <c r="F34" s="774"/>
      <c r="G34" s="775"/>
      <c r="H34" s="775"/>
      <c r="I34" s="775"/>
      <c r="J34" s="775"/>
      <c r="K34" s="776"/>
      <c r="L34" s="52"/>
      <c r="M34" s="53"/>
      <c r="N34" s="53"/>
      <c r="O34" s="53"/>
      <c r="P34" s="53"/>
      <c r="Q34" s="53"/>
      <c r="R34" s="53"/>
      <c r="S34" s="53"/>
      <c r="T34" s="53"/>
      <c r="U34" s="53"/>
      <c r="V34" s="53"/>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row>
    <row r="35" spans="1:56" ht="30.75" customHeight="1" thickBot="1" x14ac:dyDescent="0.25">
      <c r="A35" s="71" t="s">
        <v>26</v>
      </c>
      <c r="B35" s="304">
        <v>30000000</v>
      </c>
      <c r="C35" s="155">
        <v>50</v>
      </c>
      <c r="D35" s="915">
        <f>B35/C35/12</f>
        <v>50000</v>
      </c>
      <c r="E35" s="916"/>
      <c r="F35" s="774"/>
      <c r="G35" s="775"/>
      <c r="H35" s="775"/>
      <c r="I35" s="775"/>
      <c r="J35" s="775"/>
      <c r="K35" s="776"/>
      <c r="L35" s="52"/>
      <c r="M35" s="53"/>
      <c r="N35" s="53"/>
      <c r="O35" s="53"/>
      <c r="P35" s="53"/>
      <c r="Q35" s="53"/>
      <c r="R35" s="53"/>
      <c r="S35" s="53"/>
      <c r="T35" s="53"/>
      <c r="U35" s="53"/>
      <c r="V35" s="53"/>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row>
    <row r="36" spans="1:56" ht="45" customHeight="1" thickBot="1" x14ac:dyDescent="0.25">
      <c r="A36" s="774"/>
      <c r="B36" s="775"/>
      <c r="C36" s="775"/>
      <c r="D36" s="775"/>
      <c r="E36" s="775"/>
      <c r="F36" s="775"/>
      <c r="G36" s="775"/>
      <c r="H36" s="775"/>
      <c r="I36" s="775"/>
      <c r="J36" s="775"/>
      <c r="K36" s="776"/>
      <c r="L36" s="52"/>
      <c r="M36" s="53"/>
      <c r="N36" s="53"/>
      <c r="O36" s="53"/>
      <c r="P36" s="53"/>
      <c r="Q36" s="53"/>
      <c r="R36" s="53"/>
      <c r="S36" s="53"/>
      <c r="T36" s="53"/>
      <c r="U36" s="53"/>
      <c r="V36" s="53"/>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row>
    <row r="37" spans="1:56" ht="35.25" customHeight="1" thickBot="1" x14ac:dyDescent="0.25">
      <c r="A37" s="908" t="s">
        <v>164</v>
      </c>
      <c r="B37" s="908"/>
      <c r="C37" s="908"/>
      <c r="D37" s="908"/>
      <c r="E37" s="908"/>
      <c r="F37" s="908"/>
      <c r="G37" s="908"/>
      <c r="H37" s="774"/>
      <c r="I37" s="775"/>
      <c r="J37" s="775"/>
      <c r="K37" s="776"/>
      <c r="L37" s="52"/>
      <c r="M37" s="53"/>
      <c r="N37" s="53"/>
      <c r="O37" s="53"/>
      <c r="P37" s="53"/>
      <c r="Q37" s="53"/>
      <c r="R37" s="53"/>
      <c r="S37" s="53"/>
      <c r="T37" s="53"/>
      <c r="U37" s="53"/>
      <c r="V37" s="53"/>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row>
    <row r="38" spans="1:56" ht="30.75" customHeight="1" x14ac:dyDescent="0.2">
      <c r="A38" s="206" t="s">
        <v>66</v>
      </c>
      <c r="B38" s="209" t="s">
        <v>67</v>
      </c>
      <c r="C38" s="209" t="s">
        <v>68</v>
      </c>
      <c r="D38" s="209" t="s">
        <v>69</v>
      </c>
      <c r="E38" s="209" t="s">
        <v>70</v>
      </c>
      <c r="F38" s="209" t="s">
        <v>26</v>
      </c>
      <c r="G38" s="210" t="s">
        <v>71</v>
      </c>
      <c r="H38" s="774"/>
      <c r="I38" s="775"/>
      <c r="J38" s="775"/>
      <c r="K38" s="776"/>
      <c r="L38" s="52"/>
      <c r="M38" s="53"/>
      <c r="N38" s="53"/>
      <c r="O38" s="53"/>
      <c r="P38" s="53"/>
      <c r="Q38" s="53"/>
      <c r="R38" s="53"/>
      <c r="S38" s="53"/>
      <c r="T38" s="53"/>
      <c r="U38" s="53"/>
      <c r="V38" s="53"/>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row>
    <row r="39" spans="1:56" x14ac:dyDescent="0.2">
      <c r="A39" s="207" t="s">
        <v>72</v>
      </c>
      <c r="B39" s="156">
        <v>228.63</v>
      </c>
      <c r="C39" s="156">
        <v>1008.72</v>
      </c>
      <c r="D39" s="156">
        <v>1408.87</v>
      </c>
      <c r="E39" s="156">
        <v>824</v>
      </c>
      <c r="F39" s="156">
        <f t="shared" ref="F39:F46" si="4">B39+C39+D39+E39</f>
        <v>3470.22</v>
      </c>
      <c r="G39" s="307">
        <f>-SUM(C39:D39)</f>
        <v>-2417.59</v>
      </c>
      <c r="H39" s="774"/>
      <c r="I39" s="775"/>
      <c r="J39" s="775"/>
      <c r="K39" s="776"/>
      <c r="L39" s="52"/>
      <c r="M39" s="53"/>
      <c r="N39" s="53"/>
      <c r="O39" s="53"/>
      <c r="P39" s="53"/>
      <c r="Q39" s="53"/>
      <c r="R39" s="53"/>
      <c r="S39" s="53"/>
      <c r="T39" s="53"/>
      <c r="U39" s="53"/>
      <c r="V39" s="53"/>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row>
    <row r="40" spans="1:56" x14ac:dyDescent="0.2">
      <c r="A40" s="207" t="s">
        <v>73</v>
      </c>
      <c r="B40" s="156">
        <v>440.49</v>
      </c>
      <c r="C40" s="156">
        <v>1109.5899999999999</v>
      </c>
      <c r="D40" s="156">
        <v>1408.87</v>
      </c>
      <c r="E40" s="156">
        <v>1237</v>
      </c>
      <c r="F40" s="156">
        <f t="shared" si="4"/>
        <v>4195.95</v>
      </c>
      <c r="G40" s="307">
        <f t="shared" ref="G40:G46" si="5">-SUM(C40:D40)</f>
        <v>-2518.46</v>
      </c>
      <c r="H40" s="774"/>
      <c r="I40" s="775"/>
      <c r="J40" s="775"/>
      <c r="K40" s="776"/>
      <c r="L40" s="52"/>
      <c r="M40" s="53"/>
      <c r="N40" s="53"/>
      <c r="O40" s="53"/>
      <c r="P40" s="53"/>
      <c r="Q40" s="53"/>
      <c r="R40" s="53"/>
      <c r="S40" s="53"/>
      <c r="T40" s="53"/>
      <c r="U40" s="53"/>
      <c r="V40" s="53"/>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row>
    <row r="41" spans="1:56" x14ac:dyDescent="0.2">
      <c r="A41" s="207" t="s">
        <v>74</v>
      </c>
      <c r="B41" s="156">
        <v>753.19</v>
      </c>
      <c r="C41" s="156">
        <v>1220.55</v>
      </c>
      <c r="D41" s="156">
        <v>1408.87</v>
      </c>
      <c r="E41" s="156">
        <v>1648</v>
      </c>
      <c r="F41" s="156">
        <f t="shared" si="4"/>
        <v>5030.6099999999997</v>
      </c>
      <c r="G41" s="307">
        <f t="shared" si="5"/>
        <v>-2629.42</v>
      </c>
      <c r="H41" s="774"/>
      <c r="I41" s="775"/>
      <c r="J41" s="775"/>
      <c r="K41" s="776"/>
      <c r="L41" s="52"/>
      <c r="M41" s="53"/>
      <c r="N41" s="53"/>
      <c r="O41" s="53"/>
      <c r="P41" s="53"/>
      <c r="Q41" s="53"/>
      <c r="R41" s="53"/>
      <c r="S41" s="53"/>
      <c r="T41" s="53"/>
      <c r="U41" s="53"/>
      <c r="V41" s="53"/>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row>
    <row r="42" spans="1:56" x14ac:dyDescent="0.2">
      <c r="A42" s="207" t="s">
        <v>75</v>
      </c>
      <c r="B42" s="156">
        <v>1237.3699999999999</v>
      </c>
      <c r="C42" s="156">
        <v>1342.61</v>
      </c>
      <c r="D42" s="156">
        <v>1408.87</v>
      </c>
      <c r="E42" s="156">
        <v>2472</v>
      </c>
      <c r="F42" s="156">
        <f t="shared" si="4"/>
        <v>6460.8499999999995</v>
      </c>
      <c r="G42" s="307">
        <f t="shared" si="5"/>
        <v>-2751.4799999999996</v>
      </c>
      <c r="H42" s="774"/>
      <c r="I42" s="775"/>
      <c r="J42" s="775"/>
      <c r="K42" s="776"/>
      <c r="L42" s="52"/>
      <c r="M42" s="53"/>
      <c r="N42" s="53"/>
      <c r="O42" s="53"/>
      <c r="P42" s="53"/>
      <c r="Q42" s="53"/>
      <c r="R42" s="53"/>
      <c r="S42" s="53"/>
      <c r="T42" s="53"/>
      <c r="U42" s="53"/>
      <c r="V42" s="53"/>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row>
    <row r="43" spans="1:56" x14ac:dyDescent="0.2">
      <c r="A43" s="207" t="s">
        <v>76</v>
      </c>
      <c r="B43" s="156">
        <v>2353.69</v>
      </c>
      <c r="C43" s="156">
        <v>1476.88</v>
      </c>
      <c r="D43" s="156">
        <v>1408.87</v>
      </c>
      <c r="E43" s="156">
        <v>3296</v>
      </c>
      <c r="F43" s="156">
        <f t="shared" si="4"/>
        <v>8535.44</v>
      </c>
      <c r="G43" s="307">
        <f t="shared" si="5"/>
        <v>-2885.75</v>
      </c>
      <c r="H43" s="774"/>
      <c r="I43" s="775"/>
      <c r="J43" s="775"/>
      <c r="K43" s="776"/>
      <c r="L43" s="52"/>
      <c r="M43" s="53"/>
      <c r="N43" s="53"/>
      <c r="O43" s="53"/>
      <c r="P43" s="53"/>
      <c r="Q43" s="53"/>
      <c r="R43" s="53"/>
      <c r="S43" s="53"/>
      <c r="T43" s="53"/>
      <c r="U43" s="53"/>
      <c r="V43" s="53"/>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row>
    <row r="44" spans="1:56" x14ac:dyDescent="0.2">
      <c r="A44" s="207" t="s">
        <v>77</v>
      </c>
      <c r="B44" s="156">
        <v>3238.03</v>
      </c>
      <c r="C44" s="156">
        <v>1624.56</v>
      </c>
      <c r="D44" s="156">
        <v>1408.87</v>
      </c>
      <c r="E44" s="156">
        <v>4120</v>
      </c>
      <c r="F44" s="156">
        <f t="shared" si="4"/>
        <v>10391.459999999999</v>
      </c>
      <c r="G44" s="307">
        <f t="shared" si="5"/>
        <v>-3033.43</v>
      </c>
      <c r="H44" s="774"/>
      <c r="I44" s="775"/>
      <c r="J44" s="775"/>
      <c r="K44" s="776"/>
      <c r="L44" s="52"/>
      <c r="M44" s="53"/>
      <c r="N44" s="53"/>
      <c r="O44" s="53"/>
      <c r="P44" s="53"/>
      <c r="Q44" s="53"/>
      <c r="R44" s="53"/>
      <c r="S44" s="53"/>
      <c r="T44" s="53"/>
      <c r="U44" s="53"/>
      <c r="V44" s="53"/>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row>
    <row r="45" spans="1:56" x14ac:dyDescent="0.2">
      <c r="A45" s="207" t="s">
        <v>78</v>
      </c>
      <c r="B45" s="156">
        <v>4118.99</v>
      </c>
      <c r="C45" s="156">
        <v>1787.01</v>
      </c>
      <c r="D45" s="156">
        <v>1408.87</v>
      </c>
      <c r="E45" s="156">
        <v>4944</v>
      </c>
      <c r="F45" s="156">
        <f t="shared" si="4"/>
        <v>12258.869999999999</v>
      </c>
      <c r="G45" s="307">
        <f t="shared" si="5"/>
        <v>-3195.88</v>
      </c>
      <c r="H45" s="774"/>
      <c r="I45" s="775"/>
      <c r="J45" s="775"/>
      <c r="K45" s="776"/>
      <c r="L45" s="52"/>
      <c r="M45" s="53"/>
      <c r="N45" s="53"/>
      <c r="O45" s="53"/>
      <c r="P45" s="53"/>
      <c r="Q45" s="53"/>
      <c r="R45" s="53"/>
      <c r="S45" s="53"/>
      <c r="T45" s="53"/>
      <c r="U45" s="53"/>
      <c r="V45" s="53"/>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row>
    <row r="46" spans="1:56" ht="13.5" thickBot="1" x14ac:dyDescent="0.25">
      <c r="A46" s="208" t="s">
        <v>79</v>
      </c>
      <c r="B46" s="157">
        <v>9414.7999999999993</v>
      </c>
      <c r="C46" s="157">
        <v>1965.71</v>
      </c>
      <c r="D46" s="157">
        <v>1408.87</v>
      </c>
      <c r="E46" s="157">
        <v>6867</v>
      </c>
      <c r="F46" s="157">
        <f t="shared" si="4"/>
        <v>19656.379999999997</v>
      </c>
      <c r="G46" s="308">
        <f t="shared" si="5"/>
        <v>-3374.58</v>
      </c>
      <c r="H46" s="774"/>
      <c r="I46" s="775"/>
      <c r="J46" s="775"/>
      <c r="K46" s="776"/>
      <c r="L46" s="52"/>
      <c r="M46" s="53"/>
      <c r="N46" s="53"/>
      <c r="O46" s="53"/>
      <c r="P46" s="53"/>
      <c r="Q46" s="53"/>
      <c r="R46" s="53"/>
      <c r="S46" s="53"/>
      <c r="T46" s="53"/>
      <c r="U46" s="53"/>
      <c r="V46" s="53"/>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row>
    <row r="47" spans="1:56" ht="44.25" customHeight="1" thickBot="1" x14ac:dyDescent="0.25">
      <c r="A47" s="774"/>
      <c r="B47" s="775"/>
      <c r="C47" s="775"/>
      <c r="D47" s="775"/>
      <c r="E47" s="775"/>
      <c r="F47" s="775"/>
      <c r="G47" s="775"/>
      <c r="H47" s="775"/>
      <c r="I47" s="775"/>
      <c r="J47" s="775"/>
      <c r="K47" s="776"/>
      <c r="L47" s="52"/>
      <c r="M47" s="53"/>
      <c r="N47" s="53"/>
      <c r="O47" s="53"/>
      <c r="P47" s="53"/>
      <c r="Q47" s="53"/>
      <c r="R47" s="53"/>
      <c r="S47" s="53"/>
      <c r="T47" s="53"/>
      <c r="U47" s="53"/>
      <c r="V47" s="53"/>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row>
    <row r="48" spans="1:56" ht="35.25" customHeight="1" x14ac:dyDescent="0.2">
      <c r="A48" s="888" t="s">
        <v>80</v>
      </c>
      <c r="B48" s="889"/>
      <c r="C48" s="889"/>
      <c r="D48" s="889"/>
      <c r="E48" s="889"/>
      <c r="F48" s="889"/>
      <c r="G48" s="889"/>
      <c r="H48" s="889"/>
      <c r="I48" s="889"/>
      <c r="J48" s="890"/>
      <c r="K48" s="216"/>
      <c r="L48" s="77"/>
      <c r="M48" s="77"/>
      <c r="N48" s="77"/>
      <c r="O48" s="77"/>
      <c r="P48" s="77"/>
      <c r="Q48" s="77"/>
      <c r="R48" s="77"/>
      <c r="S48" s="77"/>
      <c r="T48" s="77"/>
      <c r="U48" s="77"/>
      <c r="V48" s="77"/>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row>
    <row r="49" spans="1:56" ht="42.75" customHeight="1" x14ac:dyDescent="0.2">
      <c r="A49" s="266" t="s">
        <v>81</v>
      </c>
      <c r="B49" s="265" t="s">
        <v>82</v>
      </c>
      <c r="C49" s="891" t="s">
        <v>83</v>
      </c>
      <c r="D49" s="891"/>
      <c r="E49" s="891"/>
      <c r="F49" s="891"/>
      <c r="G49" s="891"/>
      <c r="H49" s="891"/>
      <c r="I49" s="891"/>
      <c r="J49" s="892"/>
      <c r="K49" s="217"/>
      <c r="L49" s="74"/>
      <c r="M49" s="74"/>
      <c r="N49" s="74"/>
      <c r="O49" s="74"/>
      <c r="P49" s="74"/>
      <c r="Q49" s="74"/>
      <c r="R49" s="74"/>
      <c r="S49" s="74"/>
      <c r="T49" s="74"/>
      <c r="U49" s="74"/>
      <c r="V49" s="74"/>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row>
    <row r="50" spans="1:56" ht="32.25" customHeight="1" x14ac:dyDescent="0.2">
      <c r="A50" s="233" t="s">
        <v>39</v>
      </c>
      <c r="B50" s="277">
        <f t="shared" ref="B50:B55" si="6">B7</f>
        <v>13579</v>
      </c>
      <c r="C50" s="680" t="s">
        <v>84</v>
      </c>
      <c r="D50" s="680"/>
      <c r="E50" s="680"/>
      <c r="F50" s="680"/>
      <c r="G50" s="680"/>
      <c r="H50" s="680"/>
      <c r="I50" s="680"/>
      <c r="J50" s="700"/>
      <c r="K50" s="214"/>
      <c r="L50" s="63"/>
      <c r="M50" s="63"/>
      <c r="N50" s="63"/>
      <c r="O50" s="63"/>
      <c r="P50" s="63"/>
      <c r="Q50" s="63"/>
      <c r="R50" s="63"/>
      <c r="S50" s="63"/>
      <c r="T50" s="63"/>
      <c r="U50" s="63"/>
      <c r="V50" s="63"/>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row>
    <row r="51" spans="1:56" ht="41.25" customHeight="1" x14ac:dyDescent="0.2">
      <c r="A51" s="73" t="s">
        <v>209</v>
      </c>
      <c r="B51" s="277">
        <f t="shared" si="6"/>
        <v>22490</v>
      </c>
      <c r="C51" s="893" t="s">
        <v>85</v>
      </c>
      <c r="D51" s="893"/>
      <c r="E51" s="893"/>
      <c r="F51" s="893"/>
      <c r="G51" s="893"/>
      <c r="H51" s="893"/>
      <c r="I51" s="893"/>
      <c r="J51" s="894"/>
      <c r="K51" s="214"/>
      <c r="L51" s="63"/>
      <c r="M51" s="63"/>
      <c r="N51" s="63"/>
      <c r="O51" s="63"/>
      <c r="P51" s="63"/>
      <c r="Q51" s="63"/>
      <c r="R51" s="63"/>
      <c r="S51" s="63"/>
      <c r="T51" s="63"/>
      <c r="U51" s="63"/>
      <c r="V51" s="63"/>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row>
    <row r="52" spans="1:56" ht="42.75" customHeight="1" x14ac:dyDescent="0.2">
      <c r="A52" s="235" t="s">
        <v>210</v>
      </c>
      <c r="B52" s="277">
        <f t="shared" si="6"/>
        <v>81000</v>
      </c>
      <c r="C52" s="893" t="s">
        <v>86</v>
      </c>
      <c r="D52" s="893"/>
      <c r="E52" s="893"/>
      <c r="F52" s="893"/>
      <c r="G52" s="893"/>
      <c r="H52" s="893"/>
      <c r="I52" s="893"/>
      <c r="J52" s="894"/>
      <c r="K52" s="214"/>
      <c r="L52" s="63"/>
      <c r="M52" s="63"/>
      <c r="N52" s="63"/>
      <c r="O52" s="63"/>
      <c r="P52" s="63"/>
      <c r="Q52" s="63"/>
      <c r="R52" s="63"/>
      <c r="S52" s="63"/>
      <c r="T52" s="63"/>
      <c r="U52" s="63"/>
      <c r="V52" s="63"/>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row>
    <row r="53" spans="1:56" ht="46.5" customHeight="1" x14ac:dyDescent="0.2">
      <c r="A53" s="235" t="s">
        <v>211</v>
      </c>
      <c r="B53" s="277">
        <f t="shared" si="6"/>
        <v>62999</v>
      </c>
      <c r="C53" s="680" t="s">
        <v>87</v>
      </c>
      <c r="D53" s="680"/>
      <c r="E53" s="680"/>
      <c r="F53" s="680"/>
      <c r="G53" s="680"/>
      <c r="H53" s="680"/>
      <c r="I53" s="680"/>
      <c r="J53" s="700"/>
      <c r="K53" s="214"/>
      <c r="L53" s="63"/>
      <c r="M53" s="63"/>
      <c r="N53" s="63"/>
      <c r="O53" s="63"/>
      <c r="P53" s="63"/>
      <c r="Q53" s="63"/>
      <c r="R53" s="63"/>
      <c r="S53" s="63"/>
      <c r="T53" s="63"/>
      <c r="U53" s="63"/>
      <c r="V53" s="63"/>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row>
    <row r="54" spans="1:56" ht="39" customHeight="1" x14ac:dyDescent="0.2">
      <c r="A54" s="73" t="s">
        <v>212</v>
      </c>
      <c r="B54" s="277">
        <f t="shared" si="6"/>
        <v>90000</v>
      </c>
      <c r="C54" s="893" t="s">
        <v>88</v>
      </c>
      <c r="D54" s="893"/>
      <c r="E54" s="893"/>
      <c r="F54" s="893"/>
      <c r="G54" s="893"/>
      <c r="H54" s="893"/>
      <c r="I54" s="893"/>
      <c r="J54" s="894"/>
      <c r="K54" s="215">
        <v>300000</v>
      </c>
      <c r="L54" s="75" t="s">
        <v>89</v>
      </c>
      <c r="M54" s="76"/>
      <c r="N54" s="76" t="s">
        <v>90</v>
      </c>
      <c r="O54" s="76">
        <f>150*300000/500</f>
        <v>90000</v>
      </c>
      <c r="P54" s="76"/>
      <c r="S54" s="76"/>
      <c r="T54" s="76"/>
      <c r="U54" s="76"/>
      <c r="V54" s="76"/>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row>
    <row r="55" spans="1:56" ht="40.5" customHeight="1" x14ac:dyDescent="0.2">
      <c r="A55" s="73" t="s">
        <v>214</v>
      </c>
      <c r="B55" s="277">
        <f t="shared" si="6"/>
        <v>16000</v>
      </c>
      <c r="C55" s="893" t="s">
        <v>91</v>
      </c>
      <c r="D55" s="893"/>
      <c r="E55" s="893"/>
      <c r="F55" s="893"/>
      <c r="G55" s="893"/>
      <c r="H55" s="893"/>
      <c r="I55" s="893"/>
      <c r="J55" s="894"/>
      <c r="K55" s="214"/>
      <c r="L55" s="63"/>
      <c r="M55" s="63"/>
      <c r="N55" s="63"/>
      <c r="O55" s="63"/>
      <c r="P55" s="63"/>
      <c r="Q55" s="63"/>
      <c r="R55" s="63"/>
      <c r="S55" s="63"/>
      <c r="T55" s="63"/>
      <c r="U55" s="63"/>
      <c r="V55" s="63"/>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row>
    <row r="56" spans="1:56" ht="30" customHeight="1" x14ac:dyDescent="0.2">
      <c r="A56" s="233" t="s">
        <v>215</v>
      </c>
      <c r="B56" s="278">
        <f>B35</f>
        <v>30000000</v>
      </c>
      <c r="C56" s="759" t="s">
        <v>213</v>
      </c>
      <c r="D56" s="680"/>
      <c r="E56" s="680"/>
      <c r="F56" s="680"/>
      <c r="G56" s="680"/>
      <c r="H56" s="680"/>
      <c r="I56" s="680"/>
      <c r="J56" s="700"/>
      <c r="K56" s="215"/>
      <c r="L56" s="75"/>
      <c r="M56" s="75"/>
      <c r="N56" s="76"/>
      <c r="O56" s="76"/>
      <c r="P56" s="76"/>
      <c r="Q56" s="76"/>
      <c r="R56" s="76"/>
      <c r="S56" s="76"/>
      <c r="T56" s="76"/>
      <c r="U56" s="76"/>
      <c r="V56" s="76"/>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row>
    <row r="57" spans="1:56" ht="51" customHeight="1" x14ac:dyDescent="0.2">
      <c r="A57" s="73" t="s">
        <v>62</v>
      </c>
      <c r="B57" s="278">
        <f>B29</f>
        <v>720000</v>
      </c>
      <c r="C57" s="680" t="s">
        <v>92</v>
      </c>
      <c r="D57" s="680"/>
      <c r="E57" s="680"/>
      <c r="F57" s="680"/>
      <c r="G57" s="680"/>
      <c r="H57" s="680"/>
      <c r="I57" s="680"/>
      <c r="J57" s="700"/>
      <c r="K57" s="215"/>
      <c r="L57" s="75"/>
      <c r="M57" s="75"/>
      <c r="N57" s="76"/>
      <c r="O57" s="76"/>
      <c r="P57" s="76"/>
      <c r="Q57" s="76"/>
      <c r="R57" s="76"/>
      <c r="S57" s="76"/>
      <c r="T57" s="76"/>
      <c r="U57" s="76"/>
      <c r="V57" s="76"/>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row>
    <row r="58" spans="1:56" ht="57.75" customHeight="1" x14ac:dyDescent="0.2">
      <c r="A58" s="73" t="s">
        <v>175</v>
      </c>
      <c r="B58" s="278">
        <f>B13</f>
        <v>5200</v>
      </c>
      <c r="C58" s="893" t="s">
        <v>176</v>
      </c>
      <c r="D58" s="893"/>
      <c r="E58" s="893"/>
      <c r="F58" s="893"/>
      <c r="G58" s="893"/>
      <c r="H58" s="893"/>
      <c r="I58" s="893"/>
      <c r="J58" s="894"/>
      <c r="K58" s="215"/>
      <c r="L58" s="75"/>
      <c r="M58" s="75"/>
      <c r="N58" s="76"/>
      <c r="O58" s="76"/>
      <c r="P58" s="76"/>
      <c r="Q58" s="76"/>
      <c r="R58" s="76"/>
      <c r="S58" s="76"/>
      <c r="T58" s="76"/>
      <c r="U58" s="76"/>
      <c r="V58" s="76"/>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row>
    <row r="59" spans="1:56" ht="51" customHeight="1" x14ac:dyDescent="0.2">
      <c r="A59" s="73" t="s">
        <v>174</v>
      </c>
      <c r="B59" s="278">
        <f>B14</f>
        <v>9500</v>
      </c>
      <c r="C59" s="759" t="s">
        <v>178</v>
      </c>
      <c r="D59" s="680"/>
      <c r="E59" s="680"/>
      <c r="F59" s="680"/>
      <c r="G59" s="680"/>
      <c r="H59" s="680"/>
      <c r="I59" s="680"/>
      <c r="J59" s="700"/>
      <c r="K59" s="215"/>
      <c r="L59" s="75"/>
      <c r="M59" s="75"/>
      <c r="N59" s="76"/>
      <c r="O59" s="76"/>
      <c r="P59" s="76"/>
      <c r="Q59" s="76"/>
      <c r="R59" s="76"/>
      <c r="S59" s="76"/>
      <c r="T59" s="76"/>
      <c r="U59" s="76"/>
      <c r="V59" s="76"/>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row>
    <row r="60" spans="1:56" ht="51" customHeight="1" x14ac:dyDescent="0.2">
      <c r="A60" s="73" t="s">
        <v>180</v>
      </c>
      <c r="B60" s="278">
        <f>B15</f>
        <v>1350</v>
      </c>
      <c r="C60" s="893" t="s">
        <v>179</v>
      </c>
      <c r="D60" s="893"/>
      <c r="E60" s="893"/>
      <c r="F60" s="893"/>
      <c r="G60" s="893"/>
      <c r="H60" s="893"/>
      <c r="I60" s="893"/>
      <c r="J60" s="894"/>
      <c r="K60" s="215"/>
      <c r="L60" s="75"/>
      <c r="M60" s="75"/>
      <c r="N60" s="76"/>
      <c r="O60" s="76"/>
      <c r="P60" s="76"/>
      <c r="Q60" s="76"/>
      <c r="R60" s="76"/>
      <c r="S60" s="76"/>
      <c r="T60" s="76"/>
      <c r="U60" s="76"/>
      <c r="V60" s="76"/>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row>
    <row r="61" spans="1:56" ht="51" customHeight="1" x14ac:dyDescent="0.2">
      <c r="A61" s="73" t="s">
        <v>182</v>
      </c>
      <c r="B61" s="278">
        <f>B20</f>
        <v>10500</v>
      </c>
      <c r="C61" s="893" t="s">
        <v>181</v>
      </c>
      <c r="D61" s="893"/>
      <c r="E61" s="893"/>
      <c r="F61" s="893"/>
      <c r="G61" s="893"/>
      <c r="H61" s="893"/>
      <c r="I61" s="893"/>
      <c r="J61" s="894"/>
      <c r="K61" s="215"/>
      <c r="L61" s="75"/>
      <c r="M61" s="75"/>
      <c r="N61" s="76"/>
      <c r="O61" s="76"/>
      <c r="P61" s="76"/>
      <c r="Q61" s="76"/>
      <c r="R61" s="76"/>
      <c r="S61" s="76"/>
      <c r="T61" s="76"/>
      <c r="U61" s="76"/>
      <c r="V61" s="76"/>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row>
    <row r="62" spans="1:56" ht="51" customHeight="1" x14ac:dyDescent="0.2">
      <c r="A62" s="73" t="s">
        <v>183</v>
      </c>
      <c r="B62" s="278">
        <f t="shared" ref="B62:B68" si="7">B17</f>
        <v>39500</v>
      </c>
      <c r="C62" s="893" t="s">
        <v>184</v>
      </c>
      <c r="D62" s="893"/>
      <c r="E62" s="893"/>
      <c r="F62" s="893"/>
      <c r="G62" s="893"/>
      <c r="H62" s="893"/>
      <c r="I62" s="893"/>
      <c r="J62" s="894"/>
      <c r="K62" s="215"/>
      <c r="L62" s="75"/>
      <c r="M62" s="75"/>
      <c r="N62" s="76"/>
      <c r="O62" s="76"/>
      <c r="P62" s="76"/>
      <c r="Q62" s="76"/>
      <c r="R62" s="76"/>
      <c r="S62" s="76"/>
      <c r="T62" s="76"/>
      <c r="U62" s="76"/>
      <c r="V62" s="76"/>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row>
    <row r="63" spans="1:56" ht="51" customHeight="1" x14ac:dyDescent="0.2">
      <c r="A63" s="73" t="s">
        <v>172</v>
      </c>
      <c r="B63" s="278">
        <f t="shared" si="7"/>
        <v>6500</v>
      </c>
      <c r="C63" s="893" t="s">
        <v>185</v>
      </c>
      <c r="D63" s="893"/>
      <c r="E63" s="893"/>
      <c r="F63" s="893"/>
      <c r="G63" s="893"/>
      <c r="H63" s="893"/>
      <c r="I63" s="893"/>
      <c r="J63" s="894"/>
      <c r="K63" s="215"/>
      <c r="L63" s="75"/>
      <c r="M63" s="75"/>
      <c r="N63" s="76"/>
      <c r="O63" s="76"/>
      <c r="P63" s="76"/>
      <c r="Q63" s="76"/>
      <c r="R63" s="76"/>
      <c r="S63" s="76"/>
      <c r="T63" s="76"/>
      <c r="U63" s="76"/>
      <c r="V63" s="76"/>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row>
    <row r="64" spans="1:56" ht="71.25" customHeight="1" x14ac:dyDescent="0.2">
      <c r="A64" s="73" t="s">
        <v>187</v>
      </c>
      <c r="B64" s="278">
        <f t="shared" si="7"/>
        <v>17500</v>
      </c>
      <c r="C64" s="893" t="s">
        <v>186</v>
      </c>
      <c r="D64" s="893"/>
      <c r="E64" s="893"/>
      <c r="F64" s="893"/>
      <c r="G64" s="893"/>
      <c r="H64" s="893"/>
      <c r="I64" s="893"/>
      <c r="J64" s="894"/>
      <c r="K64" s="215"/>
      <c r="L64" s="75"/>
      <c r="M64" s="75"/>
      <c r="N64" s="76"/>
      <c r="O64" s="76"/>
      <c r="P64" s="76"/>
      <c r="Q64" s="76"/>
      <c r="R64" s="76"/>
      <c r="S64" s="76"/>
      <c r="T64" s="76"/>
      <c r="U64" s="76"/>
      <c r="V64" s="76"/>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row>
    <row r="65" spans="1:56" ht="63" customHeight="1" x14ac:dyDescent="0.2">
      <c r="A65" s="73" t="s">
        <v>188</v>
      </c>
      <c r="B65" s="278">
        <f t="shared" si="7"/>
        <v>10500</v>
      </c>
      <c r="C65" s="893" t="s">
        <v>189</v>
      </c>
      <c r="D65" s="893"/>
      <c r="E65" s="893"/>
      <c r="F65" s="893"/>
      <c r="G65" s="893"/>
      <c r="H65" s="893"/>
      <c r="I65" s="893"/>
      <c r="J65" s="894"/>
      <c r="K65" s="215"/>
      <c r="L65" s="75"/>
      <c r="M65" s="75"/>
      <c r="N65" s="76"/>
      <c r="O65" s="76"/>
      <c r="P65" s="76"/>
      <c r="Q65" s="76"/>
      <c r="R65" s="76"/>
      <c r="S65" s="76"/>
      <c r="T65" s="76"/>
      <c r="U65" s="76"/>
      <c r="V65" s="76"/>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row>
    <row r="66" spans="1:56" ht="36.75" customHeight="1" x14ac:dyDescent="0.2">
      <c r="A66" s="73" t="s">
        <v>171</v>
      </c>
      <c r="B66" s="278">
        <f t="shared" si="7"/>
        <v>19500</v>
      </c>
      <c r="C66" s="893" t="s">
        <v>190</v>
      </c>
      <c r="D66" s="893"/>
      <c r="E66" s="893"/>
      <c r="F66" s="893"/>
      <c r="G66" s="893"/>
      <c r="H66" s="893"/>
      <c r="I66" s="893"/>
      <c r="J66" s="894"/>
      <c r="K66" s="215"/>
      <c r="L66" s="75"/>
      <c r="M66" s="75"/>
      <c r="N66" s="76"/>
      <c r="O66" s="76"/>
      <c r="P66" s="76"/>
      <c r="Q66" s="76"/>
      <c r="R66" s="76"/>
      <c r="S66" s="76"/>
      <c r="T66" s="76"/>
      <c r="U66" s="76"/>
      <c r="V66" s="76"/>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row>
    <row r="67" spans="1:56" ht="15" customHeight="1" x14ac:dyDescent="0.2">
      <c r="A67" s="235" t="s">
        <v>61</v>
      </c>
      <c r="B67" s="279">
        <f t="shared" si="7"/>
        <v>0</v>
      </c>
      <c r="C67" s="680"/>
      <c r="D67" s="680"/>
      <c r="E67" s="680"/>
      <c r="F67" s="680"/>
      <c r="G67" s="680"/>
      <c r="H67" s="680"/>
      <c r="I67" s="680"/>
      <c r="J67" s="700"/>
      <c r="K67" s="215"/>
      <c r="L67" s="75"/>
      <c r="M67" s="75"/>
      <c r="N67" s="76"/>
      <c r="O67" s="76"/>
      <c r="P67" s="76"/>
      <c r="Q67" s="76"/>
      <c r="R67" s="76"/>
      <c r="S67" s="76"/>
      <c r="T67" s="76"/>
      <c r="U67" s="76"/>
      <c r="V67" s="76"/>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row>
    <row r="68" spans="1:56" ht="13.5" thickBot="1" x14ac:dyDescent="0.25">
      <c r="A68" s="236" t="s">
        <v>61</v>
      </c>
      <c r="B68" s="280">
        <f t="shared" si="7"/>
        <v>0</v>
      </c>
      <c r="C68" s="756"/>
      <c r="D68" s="756"/>
      <c r="E68" s="756"/>
      <c r="F68" s="756"/>
      <c r="G68" s="756"/>
      <c r="H68" s="756"/>
      <c r="I68" s="756"/>
      <c r="J68" s="757"/>
      <c r="K68" s="215"/>
      <c r="L68" s="75"/>
      <c r="M68" s="75"/>
      <c r="N68" s="76"/>
      <c r="O68" s="76"/>
      <c r="P68" s="76"/>
      <c r="Q68" s="76"/>
      <c r="R68" s="76"/>
      <c r="S68" s="76"/>
      <c r="T68" s="76"/>
      <c r="U68" s="76"/>
      <c r="V68" s="76"/>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row>
    <row r="69" spans="1:56" x14ac:dyDescent="0.2">
      <c r="A69" s="211"/>
      <c r="B69" s="218"/>
      <c r="C69" s="212"/>
      <c r="D69" s="212"/>
      <c r="E69" s="212"/>
      <c r="F69" s="212"/>
      <c r="G69" s="212"/>
      <c r="H69" s="212"/>
      <c r="I69" s="212"/>
      <c r="J69" s="212"/>
      <c r="K69" s="214"/>
      <c r="L69" s="63"/>
      <c r="M69" s="64"/>
      <c r="N69" s="64"/>
      <c r="O69" s="64"/>
      <c r="P69" s="64"/>
      <c r="Q69" s="64"/>
      <c r="R69" s="64"/>
      <c r="S69" s="64"/>
      <c r="T69" s="64"/>
      <c r="U69" s="64"/>
      <c r="V69" s="64"/>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row>
    <row r="70" spans="1:56" x14ac:dyDescent="0.2">
      <c r="A70" s="211"/>
      <c r="B70" s="212"/>
      <c r="C70" s="212"/>
      <c r="D70" s="212"/>
      <c r="E70" s="212"/>
      <c r="F70" s="212"/>
      <c r="G70" s="212"/>
      <c r="H70" s="212"/>
      <c r="I70" s="212"/>
      <c r="J70" s="212"/>
      <c r="K70" s="214"/>
      <c r="L70" s="63"/>
      <c r="M70" s="64"/>
      <c r="N70" s="64"/>
      <c r="O70" s="64"/>
      <c r="P70" s="64"/>
      <c r="Q70" s="64"/>
      <c r="R70" s="64"/>
      <c r="S70" s="64"/>
      <c r="T70" s="64"/>
      <c r="U70" s="64"/>
      <c r="V70" s="64"/>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row>
    <row r="71" spans="1:56" x14ac:dyDescent="0.2">
      <c r="A71" s="211"/>
      <c r="B71" s="212"/>
      <c r="C71" s="212"/>
      <c r="D71" s="212"/>
      <c r="E71" s="212"/>
      <c r="F71" s="212"/>
      <c r="G71" s="212"/>
      <c r="H71" s="212"/>
      <c r="I71" s="212"/>
      <c r="J71" s="212"/>
      <c r="K71" s="214"/>
      <c r="L71" s="63"/>
      <c r="M71" s="64"/>
      <c r="N71" s="64"/>
      <c r="O71" s="64"/>
      <c r="P71" s="64"/>
      <c r="Q71" s="64"/>
      <c r="R71" s="64"/>
      <c r="S71" s="64"/>
      <c r="T71" s="64"/>
      <c r="U71" s="64"/>
      <c r="V71" s="64"/>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1"/>
      <c r="BB71" s="51"/>
      <c r="BC71" s="51"/>
      <c r="BD71" s="51"/>
    </row>
    <row r="72" spans="1:56" x14ac:dyDescent="0.2">
      <c r="A72" s="211"/>
      <c r="B72" s="212"/>
      <c r="C72" s="212"/>
      <c r="D72" s="212"/>
      <c r="E72" s="212"/>
      <c r="F72" s="212"/>
      <c r="H72" s="212"/>
      <c r="I72" s="212"/>
      <c r="J72" s="212"/>
      <c r="K72" s="213"/>
      <c r="L72" s="52"/>
      <c r="M72" s="53"/>
      <c r="N72" s="53"/>
      <c r="O72" s="53"/>
      <c r="P72" s="53"/>
      <c r="Q72" s="53"/>
      <c r="R72" s="53"/>
      <c r="S72" s="53"/>
      <c r="T72" s="53"/>
      <c r="U72" s="53"/>
      <c r="V72" s="53"/>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1"/>
      <c r="BB72" s="51"/>
      <c r="BC72" s="51"/>
      <c r="BD72" s="51"/>
    </row>
    <row r="73" spans="1:56" x14ac:dyDescent="0.2">
      <c r="A73" s="211"/>
      <c r="B73" s="212"/>
      <c r="C73" s="212"/>
      <c r="D73" s="212"/>
      <c r="E73" s="212"/>
      <c r="F73" s="212"/>
      <c r="H73" s="212"/>
      <c r="I73" s="212"/>
      <c r="J73" s="212"/>
      <c r="K73" s="213"/>
      <c r="L73" s="52"/>
      <c r="M73" s="53"/>
      <c r="N73" s="53"/>
      <c r="O73" s="53"/>
      <c r="P73" s="53"/>
      <c r="Q73" s="53"/>
      <c r="R73" s="53"/>
      <c r="S73" s="53"/>
      <c r="T73" s="53"/>
      <c r="U73" s="53"/>
      <c r="V73" s="53"/>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row>
    <row r="74" spans="1:56" x14ac:dyDescent="0.2">
      <c r="A74" s="211"/>
      <c r="B74" s="212"/>
      <c r="C74" s="212"/>
      <c r="D74" s="212"/>
      <c r="E74" s="212"/>
      <c r="F74" s="212"/>
      <c r="H74" s="212"/>
      <c r="I74" s="212"/>
      <c r="J74" s="212"/>
      <c r="K74" s="213"/>
      <c r="L74" s="52"/>
      <c r="M74" s="53"/>
      <c r="N74" s="53"/>
      <c r="O74" s="53"/>
      <c r="P74" s="53"/>
      <c r="Q74" s="53"/>
      <c r="R74" s="53"/>
      <c r="S74" s="53"/>
      <c r="T74" s="53"/>
      <c r="U74" s="53"/>
      <c r="V74" s="53"/>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row>
    <row r="75" spans="1:56" x14ac:dyDescent="0.2">
      <c r="A75" s="211"/>
      <c r="B75" s="212"/>
      <c r="C75" s="212"/>
      <c r="D75" s="212"/>
      <c r="E75" s="212"/>
      <c r="F75" s="212"/>
      <c r="H75" s="212"/>
      <c r="I75" s="212"/>
      <c r="J75" s="212"/>
      <c r="K75" s="213"/>
      <c r="L75" s="52"/>
      <c r="M75" s="53"/>
      <c r="N75" s="53"/>
      <c r="O75" s="53"/>
      <c r="P75" s="53"/>
      <c r="Q75" s="53"/>
      <c r="R75" s="53"/>
      <c r="S75" s="53"/>
      <c r="T75" s="53"/>
      <c r="U75" s="53"/>
      <c r="V75" s="53"/>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51"/>
      <c r="AY75" s="51"/>
      <c r="AZ75" s="51"/>
      <c r="BA75" s="51"/>
      <c r="BB75" s="51"/>
      <c r="BC75" s="51"/>
      <c r="BD75" s="51"/>
    </row>
    <row r="76" spans="1:56" x14ac:dyDescent="0.2">
      <c r="A76" s="211"/>
      <c r="B76" s="212"/>
      <c r="C76" s="212"/>
      <c r="D76" s="212"/>
      <c r="E76" s="212"/>
      <c r="F76" s="212"/>
      <c r="H76" s="212"/>
      <c r="I76" s="212"/>
      <c r="J76" s="212"/>
      <c r="K76" s="213"/>
      <c r="L76" s="52"/>
      <c r="M76" s="53"/>
      <c r="N76" s="53"/>
      <c r="O76" s="53"/>
      <c r="P76" s="53"/>
      <c r="Q76" s="53"/>
      <c r="R76" s="53"/>
      <c r="S76" s="53"/>
      <c r="T76" s="53"/>
      <c r="U76" s="53"/>
      <c r="V76" s="53"/>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c r="AY76" s="51"/>
      <c r="AZ76" s="51"/>
      <c r="BA76" s="51"/>
      <c r="BB76" s="51"/>
      <c r="BC76" s="51"/>
      <c r="BD76" s="51"/>
    </row>
    <row r="77" spans="1:56" x14ac:dyDescent="0.2">
      <c r="A77" s="211"/>
      <c r="B77" s="212"/>
      <c r="C77" s="212"/>
      <c r="D77" s="212"/>
      <c r="E77" s="212"/>
      <c r="F77" s="212"/>
      <c r="H77" s="212"/>
      <c r="I77" s="212"/>
      <c r="J77" s="212"/>
      <c r="K77" s="213"/>
      <c r="L77" s="52"/>
      <c r="M77" s="53"/>
      <c r="N77" s="53"/>
      <c r="O77" s="53"/>
      <c r="P77" s="53"/>
      <c r="Q77" s="53"/>
      <c r="R77" s="53"/>
      <c r="S77" s="53"/>
      <c r="T77" s="53"/>
      <c r="U77" s="53"/>
      <c r="V77" s="53"/>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row>
    <row r="78" spans="1:56" x14ac:dyDescent="0.2">
      <c r="A78" s="211"/>
      <c r="B78" s="212"/>
      <c r="C78" s="212"/>
      <c r="D78" s="212"/>
      <c r="E78" s="212"/>
      <c r="F78" s="212"/>
      <c r="H78" s="212"/>
      <c r="I78" s="212"/>
      <c r="J78" s="212"/>
      <c r="K78" s="213"/>
      <c r="L78" s="52"/>
      <c r="M78" s="53"/>
      <c r="N78" s="53"/>
      <c r="O78" s="53"/>
      <c r="P78" s="53"/>
      <c r="Q78" s="53"/>
      <c r="R78" s="53"/>
      <c r="S78" s="53"/>
      <c r="T78" s="53"/>
      <c r="U78" s="53"/>
      <c r="V78" s="53"/>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row>
    <row r="79" spans="1:56" x14ac:dyDescent="0.2">
      <c r="A79" s="211"/>
      <c r="B79" s="212"/>
      <c r="C79" s="212"/>
      <c r="D79" s="212"/>
      <c r="E79" s="212"/>
      <c r="F79" s="212"/>
      <c r="H79" s="212"/>
      <c r="I79" s="212"/>
      <c r="J79" s="212"/>
      <c r="K79" s="213"/>
      <c r="L79" s="53"/>
      <c r="M79" s="53"/>
      <c r="N79" s="53"/>
      <c r="O79" s="53"/>
      <c r="P79" s="53"/>
      <c r="Q79" s="53"/>
      <c r="R79" s="53"/>
      <c r="S79" s="53"/>
      <c r="T79" s="53"/>
      <c r="U79" s="53"/>
      <c r="V79" s="53"/>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row>
    <row r="80" spans="1:56" x14ac:dyDescent="0.2">
      <c r="A80" s="211"/>
      <c r="B80" s="212"/>
      <c r="C80" s="212"/>
      <c r="D80" s="212"/>
      <c r="E80" s="212"/>
      <c r="F80" s="212"/>
      <c r="H80" s="212"/>
      <c r="I80" s="212"/>
      <c r="J80" s="212"/>
      <c r="K80" s="213"/>
      <c r="L80" s="53"/>
      <c r="M80" s="53"/>
      <c r="N80" s="53"/>
      <c r="O80" s="53"/>
      <c r="P80" s="53"/>
      <c r="Q80" s="53"/>
      <c r="R80" s="53"/>
      <c r="S80" s="53"/>
      <c r="T80" s="53"/>
      <c r="U80" s="53"/>
      <c r="V80" s="53"/>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row>
    <row r="81" spans="1:56" x14ac:dyDescent="0.2">
      <c r="A81" s="211"/>
      <c r="B81" s="212"/>
      <c r="C81" s="212"/>
      <c r="D81" s="212"/>
      <c r="E81" s="212"/>
      <c r="F81" s="212"/>
      <c r="H81" s="212"/>
      <c r="I81" s="212"/>
      <c r="J81" s="212"/>
      <c r="K81" s="213"/>
      <c r="L81" s="53"/>
      <c r="M81" s="53"/>
      <c r="N81" s="53"/>
      <c r="O81" s="53"/>
      <c r="P81" s="53"/>
      <c r="Q81" s="53"/>
      <c r="R81" s="53"/>
      <c r="S81" s="53"/>
      <c r="T81" s="53"/>
      <c r="U81" s="53"/>
      <c r="V81" s="53"/>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row>
    <row r="82" spans="1:56" x14ac:dyDescent="0.2">
      <c r="A82" s="211"/>
      <c r="B82" s="212"/>
      <c r="C82" s="212"/>
      <c r="D82" s="212"/>
      <c r="E82" s="212"/>
      <c r="F82" s="212"/>
      <c r="H82" s="212"/>
      <c r="I82" s="212"/>
      <c r="J82" s="212"/>
      <c r="K82" s="213"/>
      <c r="L82" s="53"/>
      <c r="M82" s="53"/>
      <c r="N82" s="53"/>
      <c r="O82" s="53"/>
      <c r="P82" s="53"/>
      <c r="Q82" s="53"/>
      <c r="R82" s="53"/>
      <c r="S82" s="53"/>
      <c r="T82" s="53"/>
      <c r="U82" s="53"/>
      <c r="V82" s="53"/>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row>
    <row r="83" spans="1:56" x14ac:dyDescent="0.2">
      <c r="A83" s="211"/>
      <c r="B83" s="212"/>
      <c r="C83" s="212"/>
      <c r="D83" s="212"/>
      <c r="E83" s="212"/>
      <c r="F83" s="212"/>
      <c r="G83" s="212"/>
      <c r="H83" s="212"/>
      <c r="I83" s="212"/>
      <c r="J83" s="212"/>
      <c r="K83" s="213"/>
      <c r="L83" s="53"/>
      <c r="M83" s="53"/>
      <c r="N83" s="53"/>
      <c r="O83" s="53"/>
      <c r="P83" s="53"/>
      <c r="Q83" s="53"/>
      <c r="R83" s="53"/>
      <c r="S83" s="53"/>
      <c r="T83" s="53"/>
      <c r="U83" s="53"/>
      <c r="V83" s="53"/>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row>
    <row r="84" spans="1:56" ht="13.5" thickBot="1" x14ac:dyDescent="0.25">
      <c r="A84" s="219"/>
      <c r="B84" s="220"/>
      <c r="C84" s="220"/>
      <c r="D84" s="220"/>
      <c r="E84" s="220"/>
      <c r="F84" s="220"/>
      <c r="G84" s="220"/>
      <c r="H84" s="220"/>
      <c r="I84" s="220"/>
      <c r="J84" s="220"/>
      <c r="K84" s="221"/>
      <c r="L84" s="53"/>
      <c r="M84" s="53"/>
      <c r="N84" s="53"/>
      <c r="O84" s="53"/>
      <c r="P84" s="53"/>
      <c r="Q84" s="53"/>
      <c r="R84" s="53"/>
      <c r="S84" s="53"/>
      <c r="T84" s="53"/>
      <c r="U84" s="53"/>
      <c r="V84" s="53"/>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row>
    <row r="85" spans="1:56" x14ac:dyDescent="0.2">
      <c r="A85" s="52"/>
      <c r="B85" s="52"/>
      <c r="C85" s="52"/>
      <c r="D85" s="52"/>
      <c r="E85" s="52"/>
      <c r="F85" s="52"/>
      <c r="G85" s="52"/>
      <c r="H85" s="52"/>
      <c r="I85" s="52"/>
      <c r="J85" s="52"/>
      <c r="K85" s="52"/>
      <c r="L85" s="53"/>
      <c r="M85" s="53"/>
      <c r="N85" s="53"/>
      <c r="O85" s="53"/>
      <c r="P85" s="53"/>
      <c r="Q85" s="53"/>
      <c r="R85" s="53"/>
      <c r="S85" s="53"/>
      <c r="T85" s="53"/>
      <c r="U85" s="53"/>
      <c r="V85" s="53"/>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row>
    <row r="86" spans="1:56" x14ac:dyDescent="0.2">
      <c r="A86" s="52"/>
      <c r="B86" s="52"/>
      <c r="C86" s="52"/>
      <c r="D86" s="52"/>
      <c r="E86" s="52"/>
      <c r="F86" s="52"/>
      <c r="G86" s="52"/>
      <c r="H86" s="52"/>
      <c r="I86" s="52"/>
      <c r="J86" s="52"/>
      <c r="K86" s="52"/>
      <c r="L86" s="53"/>
      <c r="M86" s="53"/>
      <c r="N86" s="53"/>
      <c r="O86" s="53"/>
      <c r="P86" s="53"/>
      <c r="Q86" s="53"/>
      <c r="R86" s="53"/>
      <c r="S86" s="53"/>
      <c r="T86" s="53"/>
      <c r="U86" s="53"/>
      <c r="V86" s="53"/>
      <c r="W86" s="51"/>
      <c r="X86" s="51"/>
      <c r="Y86" s="51"/>
      <c r="Z86" s="51"/>
      <c r="AA86" s="51"/>
      <c r="AB86" s="51"/>
      <c r="AC86" s="51"/>
      <c r="AD86" s="51"/>
      <c r="AE86" s="51"/>
      <c r="AF86" s="51"/>
      <c r="AG86" s="51"/>
      <c r="AH86" s="51"/>
      <c r="AI86" s="51"/>
      <c r="AJ86" s="51"/>
      <c r="AK86" s="51"/>
      <c r="AL86" s="51"/>
      <c r="AM86" s="51"/>
      <c r="AN86" s="51"/>
      <c r="AO86" s="51"/>
      <c r="AP86" s="51"/>
      <c r="AQ86" s="51"/>
      <c r="AR86" s="51"/>
      <c r="AS86" s="51"/>
      <c r="AT86" s="51"/>
      <c r="AU86" s="51"/>
      <c r="AV86" s="51"/>
      <c r="AW86" s="51"/>
      <c r="AX86" s="51"/>
      <c r="AY86" s="51"/>
      <c r="AZ86" s="51"/>
      <c r="BA86" s="51"/>
      <c r="BB86" s="51"/>
      <c r="BC86" s="51"/>
      <c r="BD86" s="51"/>
    </row>
    <row r="87" spans="1:56" x14ac:dyDescent="0.2">
      <c r="A87" s="52"/>
      <c r="B87" s="52"/>
      <c r="C87" s="52"/>
      <c r="D87" s="52"/>
      <c r="E87" s="52"/>
      <c r="F87" s="52"/>
      <c r="G87" s="52"/>
      <c r="H87" s="52"/>
      <c r="I87" s="52"/>
      <c r="J87" s="52"/>
      <c r="K87" s="52"/>
      <c r="L87" s="53"/>
      <c r="M87" s="53"/>
      <c r="N87" s="53"/>
      <c r="O87" s="53"/>
      <c r="P87" s="53"/>
      <c r="Q87" s="53"/>
      <c r="R87" s="53"/>
      <c r="S87" s="53"/>
      <c r="T87" s="53"/>
      <c r="U87" s="53"/>
      <c r="V87" s="53"/>
      <c r="W87" s="51"/>
      <c r="X87" s="51"/>
      <c r="Y87" s="51"/>
      <c r="Z87" s="51"/>
      <c r="AA87" s="51"/>
      <c r="AB87" s="51"/>
      <c r="AC87" s="51"/>
      <c r="AD87" s="51"/>
      <c r="AE87" s="51"/>
      <c r="AF87" s="51"/>
      <c r="AG87" s="51"/>
      <c r="AH87" s="51"/>
      <c r="AI87" s="51"/>
      <c r="AJ87" s="51"/>
      <c r="AK87" s="51"/>
      <c r="AL87" s="51"/>
      <c r="AM87" s="51"/>
      <c r="AN87" s="51"/>
      <c r="AO87" s="51"/>
      <c r="AP87" s="51"/>
      <c r="AQ87" s="51"/>
      <c r="AR87" s="51"/>
      <c r="AS87" s="51"/>
      <c r="AT87" s="51"/>
      <c r="AU87" s="51"/>
      <c r="AV87" s="51"/>
      <c r="AW87" s="51"/>
      <c r="AX87" s="51"/>
      <c r="AY87" s="51"/>
      <c r="AZ87" s="51"/>
      <c r="BA87" s="51"/>
      <c r="BB87" s="51"/>
      <c r="BC87" s="51"/>
      <c r="BD87" s="51"/>
    </row>
    <row r="88" spans="1:56" x14ac:dyDescent="0.2">
      <c r="A88" s="52"/>
      <c r="B88" s="52"/>
      <c r="C88" s="52"/>
      <c r="D88" s="52"/>
      <c r="E88" s="52"/>
      <c r="F88" s="52"/>
      <c r="G88" s="52"/>
      <c r="H88" s="52"/>
      <c r="I88" s="52"/>
      <c r="J88" s="52"/>
      <c r="K88" s="52"/>
      <c r="L88" s="53"/>
      <c r="M88" s="53"/>
      <c r="N88" s="53"/>
      <c r="O88" s="53"/>
      <c r="P88" s="53"/>
      <c r="Q88" s="53"/>
      <c r="R88" s="53"/>
      <c r="S88" s="53"/>
      <c r="T88" s="53"/>
      <c r="U88" s="53"/>
      <c r="V88" s="53"/>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row>
    <row r="89" spans="1:56" x14ac:dyDescent="0.2">
      <c r="A89" s="52"/>
      <c r="B89" s="52"/>
      <c r="C89" s="52"/>
      <c r="D89" s="52"/>
      <c r="E89" s="52"/>
      <c r="F89" s="52"/>
      <c r="G89" s="52"/>
      <c r="H89" s="52"/>
      <c r="I89" s="52"/>
      <c r="J89" s="52"/>
      <c r="K89" s="52"/>
      <c r="L89" s="53"/>
      <c r="M89" s="53"/>
      <c r="N89" s="53"/>
      <c r="O89" s="53"/>
      <c r="P89" s="53"/>
      <c r="Q89" s="53"/>
      <c r="R89" s="53"/>
      <c r="S89" s="53"/>
      <c r="T89" s="53"/>
      <c r="U89" s="53"/>
      <c r="V89" s="53"/>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row>
    <row r="90" spans="1:56" x14ac:dyDescent="0.2">
      <c r="A90" s="52"/>
      <c r="B90" s="52"/>
      <c r="C90" s="52"/>
      <c r="D90" s="52"/>
      <c r="E90" s="52"/>
      <c r="F90" s="52"/>
      <c r="G90" s="52"/>
      <c r="H90" s="52"/>
      <c r="I90" s="52"/>
      <c r="J90" s="52"/>
      <c r="K90" s="52"/>
      <c r="L90" s="53"/>
      <c r="M90" s="53"/>
      <c r="N90" s="53"/>
      <c r="O90" s="53"/>
      <c r="P90" s="53"/>
      <c r="Q90" s="53"/>
      <c r="R90" s="53"/>
      <c r="S90" s="53"/>
      <c r="T90" s="53"/>
      <c r="U90" s="53"/>
      <c r="V90" s="53"/>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row>
    <row r="91" spans="1:56" x14ac:dyDescent="0.2">
      <c r="A91" s="52"/>
      <c r="B91" s="52"/>
      <c r="C91" s="52"/>
      <c r="D91" s="52"/>
      <c r="E91" s="52"/>
      <c r="F91" s="52"/>
      <c r="G91" s="52"/>
      <c r="H91" s="52"/>
      <c r="I91" s="52"/>
      <c r="J91" s="52"/>
      <c r="K91" s="52"/>
      <c r="L91" s="53"/>
      <c r="M91" s="53"/>
      <c r="N91" s="53"/>
      <c r="O91" s="53"/>
      <c r="P91" s="53"/>
      <c r="Q91" s="53"/>
      <c r="R91" s="53"/>
      <c r="S91" s="53"/>
      <c r="T91" s="53"/>
      <c r="U91" s="53"/>
      <c r="V91" s="53"/>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row>
    <row r="92" spans="1:56" x14ac:dyDescent="0.2">
      <c r="A92" s="52"/>
      <c r="B92" s="52"/>
      <c r="C92" s="52"/>
      <c r="D92" s="52"/>
      <c r="E92" s="52"/>
      <c r="F92" s="52"/>
      <c r="G92" s="52"/>
      <c r="H92" s="52"/>
      <c r="I92" s="52"/>
      <c r="J92" s="52"/>
      <c r="K92" s="52"/>
      <c r="L92" s="53"/>
      <c r="M92" s="53"/>
      <c r="N92" s="53"/>
      <c r="O92" s="53"/>
      <c r="P92" s="53"/>
      <c r="Q92" s="53"/>
      <c r="R92" s="53"/>
      <c r="S92" s="53"/>
      <c r="T92" s="53"/>
      <c r="U92" s="53"/>
      <c r="V92" s="53"/>
      <c r="W92" s="51"/>
      <c r="X92" s="51"/>
      <c r="Y92" s="51"/>
      <c r="Z92" s="51"/>
      <c r="AA92" s="51"/>
      <c r="AB92" s="51"/>
      <c r="AC92" s="51"/>
      <c r="AD92" s="51"/>
      <c r="AE92" s="51"/>
      <c r="AF92" s="51"/>
      <c r="AG92" s="51"/>
      <c r="AH92" s="51"/>
      <c r="AI92" s="51"/>
      <c r="AJ92" s="51"/>
      <c r="AK92" s="51"/>
      <c r="AL92" s="51"/>
      <c r="AM92" s="51"/>
      <c r="AN92" s="51"/>
      <c r="AO92" s="51"/>
      <c r="AP92" s="51"/>
      <c r="AQ92" s="51"/>
      <c r="AR92" s="51"/>
      <c r="AS92" s="51"/>
      <c r="AT92" s="51"/>
      <c r="AU92" s="51"/>
      <c r="AV92" s="51"/>
      <c r="AW92" s="51"/>
      <c r="AX92" s="51"/>
      <c r="AY92" s="51"/>
      <c r="AZ92" s="51"/>
      <c r="BA92" s="51"/>
      <c r="BB92" s="51"/>
      <c r="BC92" s="51"/>
      <c r="BD92" s="51"/>
    </row>
    <row r="93" spans="1:56" x14ac:dyDescent="0.2">
      <c r="A93" s="52"/>
      <c r="B93" s="52"/>
      <c r="C93" s="52"/>
      <c r="D93" s="52"/>
      <c r="E93" s="52"/>
      <c r="F93" s="52"/>
      <c r="G93" s="52"/>
      <c r="H93" s="52"/>
      <c r="I93" s="52"/>
      <c r="J93" s="52"/>
      <c r="K93" s="52"/>
      <c r="L93" s="53"/>
      <c r="M93" s="53"/>
      <c r="N93" s="53"/>
      <c r="O93" s="53"/>
      <c r="P93" s="53"/>
      <c r="Q93" s="53"/>
      <c r="R93" s="53"/>
      <c r="S93" s="53"/>
      <c r="T93" s="53"/>
      <c r="U93" s="53"/>
      <c r="V93" s="53"/>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c r="AX93" s="51"/>
      <c r="AY93" s="51"/>
      <c r="AZ93" s="51"/>
      <c r="BA93" s="51"/>
      <c r="BB93" s="51"/>
      <c r="BC93" s="51"/>
      <c r="BD93" s="51"/>
    </row>
    <row r="94" spans="1:56" x14ac:dyDescent="0.2">
      <c r="A94" s="52"/>
      <c r="B94" s="52"/>
      <c r="C94" s="52"/>
      <c r="D94" s="52"/>
      <c r="E94" s="52"/>
      <c r="F94" s="52"/>
      <c r="G94" s="52"/>
      <c r="H94" s="52"/>
      <c r="I94" s="52"/>
      <c r="J94" s="52"/>
      <c r="K94" s="52"/>
      <c r="L94" s="53"/>
      <c r="M94" s="53"/>
      <c r="N94" s="53"/>
      <c r="O94" s="53"/>
      <c r="P94" s="53"/>
      <c r="Q94" s="53"/>
      <c r="R94" s="53"/>
      <c r="S94" s="53"/>
      <c r="T94" s="53"/>
      <c r="U94" s="53"/>
      <c r="V94" s="53"/>
      <c r="W94" s="51"/>
      <c r="X94" s="51"/>
      <c r="Y94" s="51"/>
      <c r="Z94" s="51"/>
      <c r="AA94" s="51"/>
      <c r="AB94" s="51"/>
      <c r="AC94" s="51"/>
      <c r="AD94" s="51"/>
      <c r="AE94" s="51"/>
      <c r="AF94" s="51"/>
      <c r="AG94" s="51"/>
      <c r="AH94" s="51"/>
      <c r="AI94" s="51"/>
      <c r="AJ94" s="51"/>
      <c r="AK94" s="51"/>
      <c r="AL94" s="51"/>
      <c r="AM94" s="51"/>
      <c r="AN94" s="51"/>
      <c r="AO94" s="51"/>
      <c r="AP94" s="51"/>
      <c r="AQ94" s="51"/>
      <c r="AR94" s="51"/>
      <c r="AS94" s="51"/>
      <c r="AT94" s="51"/>
      <c r="AU94" s="51"/>
      <c r="AV94" s="51"/>
      <c r="AW94" s="51"/>
      <c r="AX94" s="51"/>
      <c r="AY94" s="51"/>
      <c r="AZ94" s="51"/>
      <c r="BA94" s="51"/>
      <c r="BB94" s="51"/>
      <c r="BC94" s="51"/>
      <c r="BD94" s="51"/>
    </row>
    <row r="95" spans="1:56" x14ac:dyDescent="0.2">
      <c r="A95" s="52"/>
      <c r="B95" s="52"/>
      <c r="C95" s="52"/>
      <c r="D95" s="52"/>
      <c r="E95" s="52"/>
      <c r="F95" s="52"/>
      <c r="G95" s="52"/>
      <c r="H95" s="52"/>
      <c r="I95" s="52"/>
      <c r="J95" s="52"/>
      <c r="K95" s="52"/>
      <c r="L95" s="53"/>
      <c r="M95" s="53"/>
      <c r="N95" s="53"/>
      <c r="O95" s="53"/>
      <c r="P95" s="53"/>
      <c r="Q95" s="53"/>
      <c r="R95" s="53"/>
      <c r="S95" s="53"/>
      <c r="T95" s="53"/>
      <c r="U95" s="53"/>
      <c r="V95" s="53"/>
      <c r="W95" s="51"/>
      <c r="X95" s="51"/>
      <c r="Y95" s="51"/>
      <c r="Z95" s="51"/>
      <c r="AA95" s="51"/>
      <c r="AB95" s="51"/>
      <c r="AC95" s="51"/>
      <c r="AD95" s="51"/>
      <c r="AE95" s="51"/>
      <c r="AF95" s="51"/>
      <c r="AG95" s="51"/>
      <c r="AH95" s="51"/>
      <c r="AI95" s="51"/>
      <c r="AJ95" s="51"/>
      <c r="AK95" s="51"/>
      <c r="AL95" s="51"/>
      <c r="AM95" s="51"/>
      <c r="AN95" s="51"/>
      <c r="AO95" s="51"/>
      <c r="AP95" s="51"/>
      <c r="AQ95" s="51"/>
      <c r="AR95" s="51"/>
      <c r="AS95" s="51"/>
      <c r="AT95" s="51"/>
      <c r="AU95" s="51"/>
      <c r="AV95" s="51"/>
      <c r="AW95" s="51"/>
      <c r="AX95" s="51"/>
      <c r="AY95" s="51"/>
      <c r="AZ95" s="51"/>
      <c r="BA95" s="51"/>
      <c r="BB95" s="51"/>
      <c r="BC95" s="51"/>
      <c r="BD95" s="51"/>
    </row>
    <row r="96" spans="1:56" x14ac:dyDescent="0.2">
      <c r="A96" s="52"/>
      <c r="B96" s="52"/>
      <c r="C96" s="52"/>
      <c r="D96" s="52"/>
      <c r="E96" s="52"/>
      <c r="F96" s="52"/>
      <c r="G96" s="52"/>
      <c r="H96" s="52"/>
      <c r="I96" s="52"/>
      <c r="J96" s="52"/>
      <c r="K96" s="52"/>
      <c r="L96" s="53"/>
      <c r="M96" s="53"/>
      <c r="N96" s="53"/>
      <c r="O96" s="53"/>
      <c r="P96" s="53"/>
      <c r="Q96" s="53"/>
      <c r="R96" s="53"/>
      <c r="S96" s="53"/>
      <c r="T96" s="53"/>
      <c r="U96" s="53"/>
      <c r="V96" s="53"/>
      <c r="W96" s="51"/>
      <c r="X96" s="51"/>
      <c r="Y96" s="51"/>
      <c r="Z96" s="51"/>
      <c r="AA96" s="51"/>
      <c r="AB96" s="51"/>
      <c r="AC96" s="51"/>
      <c r="AD96" s="51"/>
      <c r="AE96" s="51"/>
      <c r="AF96" s="51"/>
      <c r="AG96" s="51"/>
      <c r="AH96" s="51"/>
      <c r="AI96" s="51"/>
      <c r="AJ96" s="51"/>
      <c r="AK96" s="51"/>
      <c r="AL96" s="51"/>
      <c r="AM96" s="51"/>
      <c r="AN96" s="51"/>
      <c r="AO96" s="51"/>
      <c r="AP96" s="51"/>
      <c r="AQ96" s="51"/>
      <c r="AR96" s="51"/>
      <c r="AS96" s="51"/>
      <c r="AT96" s="51"/>
      <c r="AU96" s="51"/>
      <c r="AV96" s="51"/>
      <c r="AW96" s="51"/>
      <c r="AX96" s="51"/>
      <c r="AY96" s="51"/>
      <c r="AZ96" s="51"/>
      <c r="BA96" s="51"/>
      <c r="BB96" s="51"/>
      <c r="BC96" s="51"/>
      <c r="BD96" s="51"/>
    </row>
    <row r="97" spans="1:56" x14ac:dyDescent="0.2">
      <c r="A97" s="52"/>
      <c r="B97" s="52"/>
      <c r="C97" s="52"/>
      <c r="D97" s="52"/>
      <c r="E97" s="52"/>
      <c r="F97" s="52"/>
      <c r="G97" s="52"/>
      <c r="H97" s="52"/>
      <c r="I97" s="52"/>
      <c r="J97" s="52"/>
      <c r="K97" s="52"/>
      <c r="L97" s="53"/>
      <c r="M97" s="53"/>
      <c r="N97" s="53"/>
      <c r="O97" s="53"/>
      <c r="P97" s="53"/>
      <c r="Q97" s="53"/>
      <c r="R97" s="53"/>
      <c r="S97" s="53"/>
      <c r="T97" s="53"/>
      <c r="U97" s="53"/>
      <c r="V97" s="53"/>
      <c r="W97" s="51"/>
      <c r="X97" s="51"/>
      <c r="Y97" s="51"/>
      <c r="Z97" s="51"/>
      <c r="AA97" s="51"/>
      <c r="AB97" s="51"/>
      <c r="AC97" s="51"/>
      <c r="AD97" s="51"/>
      <c r="AE97" s="51"/>
      <c r="AF97" s="51"/>
      <c r="AG97" s="51"/>
      <c r="AH97" s="51"/>
      <c r="AI97" s="51"/>
      <c r="AJ97" s="51"/>
      <c r="AK97" s="51"/>
      <c r="AL97" s="51"/>
      <c r="AM97" s="51"/>
      <c r="AN97" s="51"/>
      <c r="AO97" s="51"/>
      <c r="AP97" s="51"/>
      <c r="AQ97" s="51"/>
      <c r="AR97" s="51"/>
      <c r="AS97" s="51"/>
      <c r="AT97" s="51"/>
      <c r="AU97" s="51"/>
      <c r="AV97" s="51"/>
      <c r="AW97" s="51"/>
      <c r="AX97" s="51"/>
      <c r="AY97" s="51"/>
      <c r="AZ97" s="51"/>
      <c r="BA97" s="51"/>
      <c r="BB97" s="51"/>
      <c r="BC97" s="51"/>
      <c r="BD97" s="51"/>
    </row>
    <row r="98" spans="1:56" x14ac:dyDescent="0.2">
      <c r="A98" s="52"/>
      <c r="B98" s="52"/>
      <c r="C98" s="52"/>
      <c r="D98" s="52"/>
      <c r="E98" s="52"/>
      <c r="F98" s="52"/>
      <c r="G98" s="52"/>
      <c r="H98" s="52"/>
      <c r="I98" s="52"/>
      <c r="J98" s="52"/>
      <c r="K98" s="52"/>
      <c r="L98" s="53"/>
      <c r="M98" s="53"/>
      <c r="N98" s="53"/>
      <c r="O98" s="53"/>
      <c r="P98" s="53"/>
      <c r="Q98" s="53"/>
      <c r="R98" s="53"/>
      <c r="S98" s="53"/>
      <c r="T98" s="53"/>
      <c r="U98" s="53"/>
      <c r="V98" s="53"/>
      <c r="W98" s="51"/>
      <c r="X98" s="51"/>
      <c r="Y98" s="51"/>
      <c r="Z98" s="51"/>
      <c r="AA98" s="51"/>
      <c r="AB98" s="51"/>
      <c r="AC98" s="51"/>
      <c r="AD98" s="51"/>
      <c r="AE98" s="51"/>
      <c r="AF98" s="51"/>
      <c r="AG98" s="51"/>
      <c r="AH98" s="51"/>
      <c r="AI98" s="51"/>
      <c r="AJ98" s="51"/>
      <c r="AK98" s="51"/>
      <c r="AL98" s="51"/>
      <c r="AM98" s="51"/>
      <c r="AN98" s="51"/>
      <c r="AO98" s="51"/>
      <c r="AP98" s="51"/>
      <c r="AQ98" s="51"/>
      <c r="AR98" s="51"/>
      <c r="AS98" s="51"/>
      <c r="AT98" s="51"/>
      <c r="AU98" s="51"/>
      <c r="AV98" s="51"/>
      <c r="AW98" s="51"/>
      <c r="AX98" s="51"/>
      <c r="AY98" s="51"/>
      <c r="AZ98" s="51"/>
      <c r="BA98" s="51"/>
      <c r="BB98" s="51"/>
      <c r="BC98" s="51"/>
      <c r="BD98" s="51"/>
    </row>
    <row r="99" spans="1:56" x14ac:dyDescent="0.2">
      <c r="A99" s="52"/>
      <c r="B99" s="52"/>
      <c r="C99" s="52"/>
      <c r="D99" s="52"/>
      <c r="E99" s="52"/>
      <c r="F99" s="52"/>
      <c r="G99" s="52"/>
      <c r="H99" s="52"/>
      <c r="I99" s="52"/>
      <c r="J99" s="52"/>
      <c r="K99" s="52"/>
      <c r="L99" s="53"/>
      <c r="M99" s="53"/>
      <c r="N99" s="53"/>
      <c r="O99" s="53"/>
      <c r="P99" s="53"/>
      <c r="Q99" s="53"/>
      <c r="R99" s="53"/>
      <c r="S99" s="53"/>
      <c r="T99" s="53"/>
      <c r="U99" s="53"/>
      <c r="V99" s="53"/>
      <c r="W99" s="51"/>
      <c r="X99" s="51"/>
      <c r="Y99" s="51"/>
      <c r="Z99" s="51"/>
      <c r="AA99" s="51"/>
      <c r="AB99" s="51"/>
      <c r="AC99" s="51"/>
      <c r="AD99" s="51"/>
      <c r="AE99" s="51"/>
      <c r="AF99" s="51"/>
      <c r="AG99" s="51"/>
      <c r="AH99" s="51"/>
      <c r="AI99" s="51"/>
      <c r="AJ99" s="51"/>
      <c r="AK99" s="51"/>
      <c r="AL99" s="51"/>
      <c r="AM99" s="51"/>
      <c r="AN99" s="51"/>
      <c r="AO99" s="51"/>
      <c r="AP99" s="51"/>
      <c r="AQ99" s="51"/>
      <c r="AR99" s="51"/>
      <c r="AS99" s="51"/>
      <c r="AT99" s="51"/>
      <c r="AU99" s="51"/>
      <c r="AV99" s="51"/>
      <c r="AW99" s="51"/>
      <c r="AX99" s="51"/>
      <c r="AY99" s="51"/>
      <c r="AZ99" s="51"/>
      <c r="BA99" s="51"/>
      <c r="BB99" s="51"/>
      <c r="BC99" s="51"/>
      <c r="BD99" s="51"/>
    </row>
    <row r="100" spans="1:56" x14ac:dyDescent="0.2">
      <c r="A100" s="52"/>
      <c r="B100" s="52"/>
      <c r="C100" s="52"/>
      <c r="D100" s="52"/>
      <c r="E100" s="52"/>
      <c r="F100" s="52"/>
      <c r="G100" s="52"/>
      <c r="H100" s="52"/>
      <c r="I100" s="52"/>
      <c r="J100" s="52"/>
      <c r="K100" s="52"/>
      <c r="L100" s="53"/>
      <c r="M100" s="53"/>
      <c r="N100" s="53"/>
      <c r="O100" s="53"/>
      <c r="P100" s="53"/>
      <c r="Q100" s="53"/>
      <c r="R100" s="53"/>
      <c r="S100" s="53"/>
      <c r="T100" s="53"/>
      <c r="U100" s="53"/>
      <c r="V100" s="53"/>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c r="AV100" s="51"/>
      <c r="AW100" s="51"/>
      <c r="AX100" s="51"/>
      <c r="AY100" s="51"/>
      <c r="AZ100" s="51"/>
      <c r="BA100" s="51"/>
      <c r="BB100" s="51"/>
      <c r="BC100" s="51"/>
      <c r="BD100" s="51"/>
    </row>
    <row r="101" spans="1:56" x14ac:dyDescent="0.2">
      <c r="A101" s="52"/>
      <c r="B101" s="52"/>
      <c r="C101" s="52"/>
      <c r="D101" s="52"/>
      <c r="E101" s="52"/>
      <c r="F101" s="52"/>
      <c r="G101" s="52"/>
      <c r="H101" s="52"/>
      <c r="I101" s="52"/>
      <c r="J101" s="52"/>
      <c r="K101" s="52"/>
      <c r="L101" s="53"/>
      <c r="M101" s="53"/>
      <c r="N101" s="53"/>
      <c r="O101" s="53"/>
      <c r="P101" s="53"/>
      <c r="Q101" s="53"/>
      <c r="R101" s="53"/>
      <c r="S101" s="53"/>
      <c r="T101" s="53"/>
      <c r="U101" s="53"/>
      <c r="V101" s="53"/>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1"/>
      <c r="AY101" s="51"/>
      <c r="AZ101" s="51"/>
      <c r="BA101" s="51"/>
      <c r="BB101" s="51"/>
      <c r="BC101" s="51"/>
      <c r="BD101" s="51"/>
    </row>
    <row r="102" spans="1:56" x14ac:dyDescent="0.2">
      <c r="A102" s="52"/>
      <c r="B102" s="52"/>
      <c r="C102" s="52"/>
      <c r="D102" s="52"/>
      <c r="E102" s="52"/>
      <c r="F102" s="52"/>
      <c r="G102" s="52"/>
      <c r="H102" s="52"/>
      <c r="I102" s="52"/>
      <c r="J102" s="52"/>
      <c r="K102" s="52"/>
      <c r="L102" s="53"/>
      <c r="M102" s="53"/>
      <c r="N102" s="53"/>
      <c r="O102" s="53"/>
      <c r="P102" s="53"/>
      <c r="Q102" s="53"/>
      <c r="R102" s="53"/>
      <c r="S102" s="53"/>
      <c r="T102" s="53"/>
      <c r="U102" s="53"/>
      <c r="V102" s="53"/>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c r="AY102" s="51"/>
      <c r="AZ102" s="51"/>
      <c r="BA102" s="51"/>
      <c r="BB102" s="51"/>
      <c r="BC102" s="51"/>
      <c r="BD102" s="51"/>
    </row>
    <row r="103" spans="1:56" x14ac:dyDescent="0.2">
      <c r="A103" s="52"/>
      <c r="B103" s="52"/>
      <c r="C103" s="52"/>
      <c r="D103" s="52"/>
      <c r="E103" s="52"/>
      <c r="F103" s="52"/>
      <c r="G103" s="52"/>
      <c r="H103" s="52"/>
      <c r="I103" s="52"/>
      <c r="J103" s="52"/>
      <c r="K103" s="52"/>
      <c r="L103" s="53"/>
      <c r="M103" s="53"/>
      <c r="N103" s="53"/>
      <c r="O103" s="53"/>
      <c r="P103" s="53"/>
      <c r="Q103" s="53"/>
      <c r="R103" s="53"/>
      <c r="S103" s="53"/>
      <c r="T103" s="53"/>
      <c r="U103" s="53"/>
      <c r="V103" s="53"/>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51"/>
      <c r="AU103" s="51"/>
      <c r="AV103" s="51"/>
      <c r="AW103" s="51"/>
      <c r="AX103" s="51"/>
      <c r="AY103" s="51"/>
      <c r="AZ103" s="51"/>
      <c r="BA103" s="51"/>
      <c r="BB103" s="51"/>
      <c r="BC103" s="51"/>
      <c r="BD103" s="51"/>
    </row>
    <row r="104" spans="1:56" x14ac:dyDescent="0.2">
      <c r="A104" s="52"/>
      <c r="B104" s="52"/>
      <c r="C104" s="52"/>
      <c r="D104" s="52"/>
      <c r="E104" s="52"/>
      <c r="F104" s="52"/>
      <c r="G104" s="52"/>
      <c r="H104" s="52"/>
      <c r="I104" s="52"/>
      <c r="J104" s="52"/>
      <c r="K104" s="52"/>
      <c r="L104" s="53"/>
      <c r="M104" s="53"/>
      <c r="N104" s="53"/>
      <c r="O104" s="53"/>
      <c r="P104" s="53"/>
      <c r="Q104" s="53"/>
      <c r="R104" s="53"/>
      <c r="S104" s="53"/>
      <c r="T104" s="53"/>
      <c r="U104" s="53"/>
      <c r="V104" s="53"/>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1"/>
      <c r="AX104" s="51"/>
      <c r="AY104" s="51"/>
      <c r="AZ104" s="51"/>
      <c r="BA104" s="51"/>
      <c r="BB104" s="51"/>
      <c r="BC104" s="51"/>
      <c r="BD104" s="51"/>
    </row>
    <row r="105" spans="1:56" x14ac:dyDescent="0.2">
      <c r="A105" s="52"/>
      <c r="B105" s="52"/>
      <c r="C105" s="52"/>
      <c r="D105" s="52"/>
      <c r="E105" s="52"/>
      <c r="F105" s="52"/>
      <c r="G105" s="52"/>
      <c r="H105" s="52"/>
      <c r="I105" s="52"/>
      <c r="J105" s="52"/>
      <c r="K105" s="52"/>
      <c r="L105" s="53"/>
      <c r="M105" s="53"/>
      <c r="N105" s="53"/>
      <c r="O105" s="53"/>
      <c r="P105" s="53"/>
      <c r="Q105" s="53"/>
      <c r="R105" s="53"/>
      <c r="S105" s="53"/>
      <c r="T105" s="53"/>
      <c r="U105" s="53"/>
      <c r="V105" s="53"/>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51"/>
      <c r="AY105" s="51"/>
      <c r="AZ105" s="51"/>
      <c r="BA105" s="51"/>
      <c r="BB105" s="51"/>
      <c r="BC105" s="51"/>
      <c r="BD105" s="51"/>
    </row>
    <row r="106" spans="1:56" x14ac:dyDescent="0.2">
      <c r="A106" s="52"/>
      <c r="B106" s="52"/>
      <c r="C106" s="52"/>
      <c r="D106" s="52"/>
      <c r="E106" s="52"/>
      <c r="F106" s="52"/>
      <c r="G106" s="52"/>
      <c r="H106" s="52"/>
      <c r="I106" s="52"/>
      <c r="J106" s="52"/>
      <c r="K106" s="52"/>
      <c r="L106" s="53"/>
      <c r="M106" s="53"/>
      <c r="N106" s="53"/>
      <c r="O106" s="53"/>
      <c r="P106" s="53"/>
      <c r="Q106" s="53"/>
      <c r="R106" s="53"/>
      <c r="S106" s="53"/>
      <c r="T106" s="53"/>
      <c r="U106" s="53"/>
      <c r="V106" s="53"/>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c r="AS106" s="51"/>
      <c r="AT106" s="51"/>
      <c r="AU106" s="51"/>
      <c r="AV106" s="51"/>
      <c r="AW106" s="51"/>
      <c r="AX106" s="51"/>
      <c r="AY106" s="51"/>
      <c r="AZ106" s="51"/>
      <c r="BA106" s="51"/>
      <c r="BB106" s="51"/>
      <c r="BC106" s="51"/>
      <c r="BD106" s="51"/>
    </row>
    <row r="107" spans="1:56" x14ac:dyDescent="0.2">
      <c r="A107" s="52"/>
      <c r="B107" s="52"/>
      <c r="C107" s="52"/>
      <c r="D107" s="52"/>
      <c r="E107" s="52"/>
      <c r="F107" s="52"/>
      <c r="G107" s="52"/>
      <c r="H107" s="52"/>
      <c r="I107" s="52"/>
      <c r="J107" s="52"/>
      <c r="K107" s="52"/>
      <c r="L107" s="53"/>
      <c r="M107" s="53"/>
      <c r="N107" s="53"/>
      <c r="O107" s="53"/>
      <c r="P107" s="53"/>
      <c r="Q107" s="53"/>
      <c r="R107" s="53"/>
      <c r="S107" s="53"/>
      <c r="T107" s="53"/>
      <c r="U107" s="53"/>
      <c r="V107" s="53"/>
      <c r="W107" s="51"/>
      <c r="X107" s="51"/>
      <c r="Y107" s="51"/>
      <c r="Z107" s="51"/>
      <c r="AA107" s="51"/>
      <c r="AB107" s="51"/>
      <c r="AC107" s="51"/>
      <c r="AD107" s="51"/>
      <c r="AE107" s="51"/>
      <c r="AF107" s="51"/>
      <c r="AG107" s="51"/>
      <c r="AH107" s="51"/>
      <c r="AI107" s="51"/>
      <c r="AJ107" s="51"/>
      <c r="AK107" s="51"/>
      <c r="AL107" s="51"/>
      <c r="AM107" s="51"/>
      <c r="AN107" s="51"/>
      <c r="AO107" s="51"/>
      <c r="AP107" s="51"/>
      <c r="AQ107" s="51"/>
      <c r="AR107" s="51"/>
      <c r="AS107" s="51"/>
      <c r="AT107" s="51"/>
      <c r="AU107" s="51"/>
      <c r="AV107" s="51"/>
      <c r="AW107" s="51"/>
      <c r="AX107" s="51"/>
      <c r="AY107" s="51"/>
      <c r="AZ107" s="51"/>
      <c r="BA107" s="51"/>
      <c r="BB107" s="51"/>
      <c r="BC107" s="51"/>
      <c r="BD107" s="51"/>
    </row>
    <row r="108" spans="1:56" x14ac:dyDescent="0.2">
      <c r="A108" s="52"/>
      <c r="B108" s="52"/>
      <c r="C108" s="52"/>
      <c r="D108" s="52"/>
      <c r="E108" s="52"/>
      <c r="F108" s="52"/>
      <c r="G108" s="52"/>
      <c r="H108" s="52"/>
      <c r="I108" s="52"/>
      <c r="J108" s="52"/>
      <c r="K108" s="52"/>
      <c r="L108" s="53"/>
      <c r="M108" s="53"/>
      <c r="N108" s="53"/>
      <c r="O108" s="53"/>
      <c r="P108" s="53"/>
      <c r="Q108" s="53"/>
      <c r="R108" s="53"/>
      <c r="S108" s="53"/>
      <c r="T108" s="53"/>
      <c r="U108" s="53"/>
      <c r="V108" s="53"/>
      <c r="W108" s="51"/>
      <c r="X108" s="51"/>
      <c r="Y108" s="51"/>
      <c r="Z108" s="51"/>
      <c r="AA108" s="51"/>
      <c r="AB108" s="51"/>
      <c r="AC108" s="51"/>
      <c r="AD108" s="51"/>
      <c r="AE108" s="51"/>
      <c r="AF108" s="51"/>
      <c r="AG108" s="51"/>
      <c r="AH108" s="51"/>
      <c r="AI108" s="51"/>
      <c r="AJ108" s="51"/>
      <c r="AK108" s="51"/>
      <c r="AL108" s="51"/>
      <c r="AM108" s="51"/>
      <c r="AN108" s="51"/>
      <c r="AO108" s="51"/>
      <c r="AP108" s="51"/>
      <c r="AQ108" s="51"/>
      <c r="AR108" s="51"/>
      <c r="AS108" s="51"/>
      <c r="AT108" s="51"/>
      <c r="AU108" s="51"/>
      <c r="AV108" s="51"/>
      <c r="AW108" s="51"/>
      <c r="AX108" s="51"/>
      <c r="AY108" s="51"/>
      <c r="AZ108" s="51"/>
      <c r="BA108" s="51"/>
      <c r="BB108" s="51"/>
      <c r="BC108" s="51"/>
      <c r="BD108" s="51"/>
    </row>
    <row r="109" spans="1:56" x14ac:dyDescent="0.2">
      <c r="A109" s="52"/>
      <c r="B109" s="52"/>
      <c r="C109" s="52"/>
      <c r="D109" s="52"/>
      <c r="E109" s="52"/>
      <c r="F109" s="52"/>
      <c r="G109" s="52"/>
      <c r="H109" s="52"/>
      <c r="I109" s="52"/>
      <c r="J109" s="52"/>
      <c r="K109" s="52"/>
      <c r="L109" s="53"/>
      <c r="M109" s="53"/>
      <c r="N109" s="53"/>
      <c r="O109" s="53"/>
      <c r="P109" s="53"/>
      <c r="Q109" s="53"/>
      <c r="R109" s="53"/>
      <c r="S109" s="53"/>
      <c r="T109" s="53"/>
      <c r="U109" s="53"/>
      <c r="V109" s="53"/>
      <c r="W109" s="51"/>
      <c r="X109" s="51"/>
      <c r="Y109" s="51"/>
      <c r="Z109" s="51"/>
      <c r="AA109" s="51"/>
      <c r="AB109" s="51"/>
      <c r="AC109" s="51"/>
      <c r="AD109" s="51"/>
      <c r="AE109" s="51"/>
      <c r="AF109" s="51"/>
      <c r="AG109" s="51"/>
      <c r="AH109" s="51"/>
      <c r="AI109" s="51"/>
      <c r="AJ109" s="51"/>
      <c r="AK109" s="51"/>
      <c r="AL109" s="51"/>
      <c r="AM109" s="51"/>
      <c r="AN109" s="51"/>
      <c r="AO109" s="51"/>
      <c r="AP109" s="51"/>
      <c r="AQ109" s="51"/>
      <c r="AR109" s="51"/>
      <c r="AS109" s="51"/>
      <c r="AT109" s="51"/>
      <c r="AU109" s="51"/>
      <c r="AV109" s="51"/>
      <c r="AW109" s="51"/>
      <c r="AX109" s="51"/>
      <c r="AY109" s="51"/>
      <c r="AZ109" s="51"/>
      <c r="BA109" s="51"/>
      <c r="BB109" s="51"/>
      <c r="BC109" s="51"/>
      <c r="BD109" s="51"/>
    </row>
    <row r="110" spans="1:56" x14ac:dyDescent="0.2">
      <c r="A110" s="52"/>
      <c r="B110" s="52"/>
      <c r="C110" s="52"/>
      <c r="D110" s="52"/>
      <c r="E110" s="52"/>
      <c r="F110" s="52"/>
      <c r="G110" s="52"/>
      <c r="H110" s="52"/>
      <c r="I110" s="52"/>
      <c r="J110" s="52"/>
      <c r="K110" s="52"/>
      <c r="L110" s="53"/>
      <c r="M110" s="53"/>
      <c r="N110" s="53"/>
      <c r="O110" s="53"/>
      <c r="P110" s="53"/>
      <c r="Q110" s="53"/>
      <c r="R110" s="53"/>
      <c r="S110" s="53"/>
      <c r="T110" s="53"/>
      <c r="U110" s="53"/>
      <c r="V110" s="53"/>
      <c r="W110" s="51"/>
      <c r="X110" s="51"/>
      <c r="Y110" s="51"/>
      <c r="Z110" s="51"/>
      <c r="AA110" s="51"/>
      <c r="AB110" s="51"/>
      <c r="AC110" s="51"/>
      <c r="AD110" s="51"/>
      <c r="AE110" s="51"/>
      <c r="AF110" s="51"/>
      <c r="AG110" s="51"/>
      <c r="AH110" s="51"/>
      <c r="AI110" s="51"/>
      <c r="AJ110" s="51"/>
      <c r="AK110" s="51"/>
      <c r="AL110" s="51"/>
      <c r="AM110" s="51"/>
      <c r="AN110" s="51"/>
      <c r="AO110" s="51"/>
      <c r="AP110" s="51"/>
      <c r="AQ110" s="51"/>
      <c r="AR110" s="51"/>
      <c r="AS110" s="51"/>
      <c r="AT110" s="51"/>
      <c r="AU110" s="51"/>
      <c r="AV110" s="51"/>
      <c r="AW110" s="51"/>
      <c r="AX110" s="51"/>
      <c r="AY110" s="51"/>
      <c r="AZ110" s="51"/>
      <c r="BA110" s="51"/>
      <c r="BB110" s="51"/>
      <c r="BC110" s="51"/>
      <c r="BD110" s="51"/>
    </row>
    <row r="111" spans="1:56" x14ac:dyDescent="0.2">
      <c r="A111" s="52"/>
      <c r="B111" s="52"/>
      <c r="C111" s="52"/>
      <c r="D111" s="52"/>
      <c r="E111" s="52"/>
      <c r="F111" s="52"/>
      <c r="G111" s="52"/>
      <c r="H111" s="52"/>
      <c r="I111" s="52"/>
      <c r="J111" s="52"/>
      <c r="K111" s="52"/>
      <c r="L111" s="53"/>
      <c r="M111" s="53"/>
      <c r="N111" s="53"/>
      <c r="O111" s="53"/>
      <c r="P111" s="53"/>
      <c r="Q111" s="53"/>
      <c r="R111" s="53"/>
      <c r="S111" s="53"/>
      <c r="T111" s="53"/>
      <c r="U111" s="53"/>
      <c r="V111" s="53"/>
      <c r="W111" s="51"/>
      <c r="X111" s="51"/>
      <c r="Y111" s="51"/>
      <c r="Z111" s="51"/>
      <c r="AA111" s="51"/>
      <c r="AB111" s="51"/>
      <c r="AC111" s="51"/>
      <c r="AD111" s="51"/>
      <c r="AE111" s="51"/>
      <c r="AF111" s="51"/>
      <c r="AG111" s="51"/>
      <c r="AH111" s="51"/>
      <c r="AI111" s="51"/>
      <c r="AJ111" s="51"/>
      <c r="AK111" s="51"/>
      <c r="AL111" s="51"/>
      <c r="AM111" s="51"/>
      <c r="AN111" s="51"/>
      <c r="AO111" s="51"/>
      <c r="AP111" s="51"/>
      <c r="AQ111" s="51"/>
      <c r="AR111" s="51"/>
      <c r="AS111" s="51"/>
      <c r="AT111" s="51"/>
      <c r="AU111" s="51"/>
      <c r="AV111" s="51"/>
      <c r="AW111" s="51"/>
      <c r="AX111" s="51"/>
      <c r="AY111" s="51"/>
      <c r="AZ111" s="51"/>
      <c r="BA111" s="51"/>
      <c r="BB111" s="51"/>
      <c r="BC111" s="51"/>
      <c r="BD111" s="51"/>
    </row>
    <row r="112" spans="1:56" x14ac:dyDescent="0.2">
      <c r="A112" s="52"/>
      <c r="B112" s="52"/>
      <c r="C112" s="52"/>
      <c r="D112" s="52"/>
      <c r="E112" s="52"/>
      <c r="F112" s="52"/>
      <c r="G112" s="52"/>
      <c r="H112" s="52"/>
      <c r="I112" s="52"/>
      <c r="J112" s="52"/>
      <c r="K112" s="52"/>
      <c r="L112" s="53"/>
      <c r="M112" s="53"/>
      <c r="N112" s="53"/>
      <c r="O112" s="53"/>
      <c r="P112" s="53"/>
      <c r="Q112" s="53"/>
      <c r="R112" s="53"/>
      <c r="S112" s="53"/>
      <c r="T112" s="53"/>
      <c r="U112" s="53"/>
      <c r="V112" s="53"/>
      <c r="W112" s="51"/>
      <c r="X112" s="51"/>
      <c r="Y112" s="51"/>
      <c r="Z112" s="51"/>
      <c r="AA112" s="51"/>
      <c r="AB112" s="51"/>
      <c r="AC112" s="51"/>
      <c r="AD112" s="51"/>
      <c r="AE112" s="51"/>
      <c r="AF112" s="51"/>
      <c r="AG112" s="51"/>
      <c r="AH112" s="51"/>
      <c r="AI112" s="51"/>
      <c r="AJ112" s="51"/>
      <c r="AK112" s="51"/>
      <c r="AL112" s="51"/>
      <c r="AM112" s="51"/>
      <c r="AN112" s="51"/>
      <c r="AO112" s="51"/>
      <c r="AP112" s="51"/>
      <c r="AQ112" s="51"/>
      <c r="AR112" s="51"/>
      <c r="AS112" s="51"/>
      <c r="AT112" s="51"/>
      <c r="AU112" s="51"/>
      <c r="AV112" s="51"/>
      <c r="AW112" s="51"/>
      <c r="AX112" s="51"/>
      <c r="AY112" s="51"/>
      <c r="AZ112" s="51"/>
      <c r="BA112" s="51"/>
      <c r="BB112" s="51"/>
      <c r="BC112" s="51"/>
      <c r="BD112" s="51"/>
    </row>
    <row r="113" spans="1:56" x14ac:dyDescent="0.2">
      <c r="A113" s="52"/>
      <c r="B113" s="52"/>
      <c r="C113" s="52"/>
      <c r="D113" s="52"/>
      <c r="E113" s="52"/>
      <c r="F113" s="52"/>
      <c r="G113" s="52"/>
      <c r="H113" s="52"/>
      <c r="I113" s="52"/>
      <c r="J113" s="52"/>
      <c r="K113" s="52"/>
      <c r="L113" s="53"/>
      <c r="M113" s="53"/>
      <c r="N113" s="53"/>
      <c r="O113" s="53"/>
      <c r="P113" s="53"/>
      <c r="Q113" s="53"/>
      <c r="R113" s="53"/>
      <c r="S113" s="53"/>
      <c r="T113" s="53"/>
      <c r="U113" s="53"/>
      <c r="V113" s="53"/>
      <c r="W113" s="51"/>
      <c r="X113" s="51"/>
      <c r="Y113" s="51"/>
      <c r="Z113" s="51"/>
      <c r="AA113" s="51"/>
      <c r="AB113" s="51"/>
      <c r="AC113" s="51"/>
      <c r="AD113" s="51"/>
      <c r="AE113" s="51"/>
      <c r="AF113" s="51"/>
      <c r="AG113" s="51"/>
      <c r="AH113" s="51"/>
      <c r="AI113" s="51"/>
      <c r="AJ113" s="51"/>
      <c r="AK113" s="51"/>
      <c r="AL113" s="51"/>
      <c r="AM113" s="51"/>
      <c r="AN113" s="51"/>
      <c r="AO113" s="51"/>
      <c r="AP113" s="51"/>
      <c r="AQ113" s="51"/>
      <c r="AR113" s="51"/>
      <c r="AS113" s="51"/>
      <c r="AT113" s="51"/>
      <c r="AU113" s="51"/>
      <c r="AV113" s="51"/>
      <c r="AW113" s="51"/>
      <c r="AX113" s="51"/>
      <c r="AY113" s="51"/>
      <c r="AZ113" s="51"/>
      <c r="BA113" s="51"/>
      <c r="BB113" s="51"/>
      <c r="BC113" s="51"/>
      <c r="BD113" s="51"/>
    </row>
    <row r="114" spans="1:56" x14ac:dyDescent="0.2">
      <c r="A114" s="52"/>
      <c r="B114" s="52"/>
      <c r="C114" s="52"/>
      <c r="D114" s="52"/>
      <c r="E114" s="52"/>
      <c r="F114" s="52"/>
      <c r="G114" s="52"/>
      <c r="H114" s="52"/>
      <c r="I114" s="52"/>
      <c r="J114" s="52"/>
      <c r="K114" s="52"/>
      <c r="L114" s="53"/>
      <c r="M114" s="53"/>
      <c r="N114" s="53"/>
      <c r="O114" s="53"/>
      <c r="P114" s="53"/>
      <c r="Q114" s="53"/>
      <c r="R114" s="53"/>
      <c r="S114" s="53"/>
      <c r="T114" s="53"/>
      <c r="U114" s="53"/>
      <c r="V114" s="53"/>
      <c r="W114" s="51"/>
      <c r="X114" s="51"/>
      <c r="Y114" s="51"/>
      <c r="Z114" s="51"/>
      <c r="AA114" s="51"/>
      <c r="AB114" s="51"/>
      <c r="AC114" s="51"/>
      <c r="AD114" s="51"/>
      <c r="AE114" s="51"/>
      <c r="AF114" s="51"/>
      <c r="AG114" s="51"/>
      <c r="AH114" s="51"/>
      <c r="AI114" s="51"/>
      <c r="AJ114" s="51"/>
      <c r="AK114" s="51"/>
      <c r="AL114" s="51"/>
      <c r="AM114" s="51"/>
      <c r="AN114" s="51"/>
      <c r="AO114" s="51"/>
      <c r="AP114" s="51"/>
      <c r="AQ114" s="51"/>
      <c r="AR114" s="51"/>
      <c r="AS114" s="51"/>
      <c r="AT114" s="51"/>
      <c r="AU114" s="51"/>
      <c r="AV114" s="51"/>
      <c r="AW114" s="51"/>
      <c r="AX114" s="51"/>
      <c r="AY114" s="51"/>
      <c r="AZ114" s="51"/>
      <c r="BA114" s="51"/>
      <c r="BB114" s="51"/>
      <c r="BC114" s="51"/>
      <c r="BD114" s="51"/>
    </row>
    <row r="115" spans="1:56" x14ac:dyDescent="0.2">
      <c r="A115" s="52"/>
      <c r="B115" s="52"/>
      <c r="C115" s="52"/>
      <c r="D115" s="52"/>
      <c r="E115" s="52"/>
      <c r="F115" s="52"/>
      <c r="G115" s="52"/>
      <c r="H115" s="52"/>
      <c r="I115" s="52"/>
      <c r="J115" s="52"/>
      <c r="K115" s="52"/>
      <c r="L115" s="53"/>
      <c r="M115" s="53"/>
      <c r="N115" s="53"/>
      <c r="O115" s="53"/>
      <c r="P115" s="53"/>
      <c r="Q115" s="53"/>
      <c r="R115" s="53"/>
      <c r="S115" s="53"/>
      <c r="T115" s="53"/>
      <c r="U115" s="53"/>
      <c r="V115" s="53"/>
      <c r="W115" s="51"/>
      <c r="X115" s="51"/>
      <c r="Y115" s="51"/>
      <c r="Z115" s="51"/>
      <c r="AA115" s="51"/>
      <c r="AB115" s="51"/>
      <c r="AC115" s="51"/>
      <c r="AD115" s="51"/>
      <c r="AE115" s="51"/>
      <c r="AF115" s="51"/>
      <c r="AG115" s="51"/>
      <c r="AH115" s="51"/>
      <c r="AI115" s="51"/>
      <c r="AJ115" s="51"/>
      <c r="AK115" s="51"/>
      <c r="AL115" s="51"/>
      <c r="AM115" s="51"/>
      <c r="AN115" s="51"/>
      <c r="AO115" s="51"/>
      <c r="AP115" s="51"/>
      <c r="AQ115" s="51"/>
      <c r="AR115" s="51"/>
      <c r="AS115" s="51"/>
      <c r="AT115" s="51"/>
      <c r="AU115" s="51"/>
      <c r="AV115" s="51"/>
      <c r="AW115" s="51"/>
      <c r="AX115" s="51"/>
      <c r="AY115" s="51"/>
      <c r="AZ115" s="51"/>
      <c r="BA115" s="51"/>
      <c r="BB115" s="51"/>
      <c r="BC115" s="51"/>
      <c r="BD115" s="51"/>
    </row>
    <row r="116" spans="1:56" x14ac:dyDescent="0.2">
      <c r="A116" s="52"/>
      <c r="B116" s="52"/>
      <c r="C116" s="52"/>
      <c r="D116" s="52"/>
      <c r="E116" s="52"/>
      <c r="F116" s="52"/>
      <c r="G116" s="52"/>
      <c r="H116" s="52"/>
      <c r="I116" s="52"/>
      <c r="J116" s="52"/>
      <c r="K116" s="52"/>
      <c r="L116" s="53"/>
      <c r="M116" s="53"/>
      <c r="N116" s="53"/>
      <c r="O116" s="53"/>
      <c r="P116" s="53"/>
      <c r="Q116" s="53"/>
      <c r="R116" s="53"/>
      <c r="S116" s="53"/>
      <c r="T116" s="53"/>
      <c r="U116" s="53"/>
      <c r="V116" s="53"/>
      <c r="W116" s="51"/>
      <c r="X116" s="51"/>
      <c r="Y116" s="51"/>
      <c r="Z116" s="51"/>
      <c r="AA116" s="51"/>
      <c r="AB116" s="51"/>
      <c r="AC116" s="51"/>
      <c r="AD116" s="51"/>
      <c r="AE116" s="51"/>
      <c r="AF116" s="51"/>
      <c r="AG116" s="51"/>
      <c r="AH116" s="51"/>
      <c r="AI116" s="51"/>
      <c r="AJ116" s="51"/>
      <c r="AK116" s="51"/>
      <c r="AL116" s="51"/>
      <c r="AM116" s="51"/>
      <c r="AN116" s="51"/>
      <c r="AO116" s="51"/>
      <c r="AP116" s="51"/>
      <c r="AQ116" s="51"/>
      <c r="AR116" s="51"/>
      <c r="AS116" s="51"/>
      <c r="AT116" s="51"/>
      <c r="AU116" s="51"/>
      <c r="AV116" s="51"/>
      <c r="AW116" s="51"/>
      <c r="AX116" s="51"/>
      <c r="AY116" s="51"/>
      <c r="AZ116" s="51"/>
      <c r="BA116" s="51"/>
      <c r="BB116" s="51"/>
      <c r="BC116" s="51"/>
      <c r="BD116" s="51"/>
    </row>
    <row r="117" spans="1:56" x14ac:dyDescent="0.2">
      <c r="A117" s="52"/>
      <c r="B117" s="52"/>
      <c r="C117" s="52"/>
      <c r="D117" s="52"/>
      <c r="E117" s="52"/>
      <c r="F117" s="52"/>
      <c r="G117" s="52"/>
      <c r="H117" s="52"/>
      <c r="I117" s="52"/>
      <c r="J117" s="52"/>
      <c r="K117" s="52"/>
      <c r="L117" s="53"/>
      <c r="M117" s="53"/>
      <c r="N117" s="53"/>
      <c r="O117" s="53"/>
      <c r="P117" s="53"/>
      <c r="Q117" s="53"/>
      <c r="R117" s="53"/>
      <c r="S117" s="53"/>
      <c r="T117" s="53"/>
      <c r="U117" s="53"/>
      <c r="V117" s="53"/>
      <c r="W117" s="51"/>
      <c r="X117" s="51"/>
      <c r="Y117" s="51"/>
      <c r="Z117" s="51"/>
      <c r="AA117" s="51"/>
      <c r="AB117" s="51"/>
      <c r="AC117" s="51"/>
      <c r="AD117" s="51"/>
      <c r="AE117" s="51"/>
      <c r="AF117" s="51"/>
      <c r="AG117" s="51"/>
      <c r="AH117" s="51"/>
      <c r="AI117" s="51"/>
      <c r="AJ117" s="51"/>
      <c r="AK117" s="51"/>
      <c r="AL117" s="51"/>
      <c r="AM117" s="51"/>
      <c r="AN117" s="51"/>
      <c r="AO117" s="51"/>
      <c r="AP117" s="51"/>
      <c r="AQ117" s="51"/>
      <c r="AR117" s="51"/>
      <c r="AS117" s="51"/>
      <c r="AT117" s="51"/>
      <c r="AU117" s="51"/>
      <c r="AV117" s="51"/>
      <c r="AW117" s="51"/>
      <c r="AX117" s="51"/>
      <c r="AY117" s="51"/>
      <c r="AZ117" s="51"/>
      <c r="BA117" s="51"/>
      <c r="BB117" s="51"/>
      <c r="BC117" s="51"/>
      <c r="BD117" s="51"/>
    </row>
    <row r="118" spans="1:56" x14ac:dyDescent="0.2">
      <c r="A118" s="52"/>
      <c r="B118" s="52"/>
      <c r="C118" s="52"/>
      <c r="D118" s="52"/>
      <c r="E118" s="52"/>
      <c r="F118" s="52"/>
      <c r="G118" s="52"/>
      <c r="H118" s="52"/>
      <c r="I118" s="52"/>
      <c r="J118" s="52"/>
      <c r="K118" s="52"/>
      <c r="L118" s="53"/>
      <c r="M118" s="53"/>
      <c r="N118" s="53"/>
      <c r="O118" s="53"/>
      <c r="P118" s="53"/>
      <c r="Q118" s="53"/>
      <c r="R118" s="53"/>
      <c r="S118" s="53"/>
      <c r="T118" s="53"/>
      <c r="U118" s="53"/>
      <c r="V118" s="53"/>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row>
    <row r="119" spans="1:56" x14ac:dyDescent="0.2">
      <c r="A119" s="52"/>
      <c r="B119" s="52"/>
      <c r="C119" s="52"/>
      <c r="D119" s="52"/>
      <c r="E119" s="52"/>
      <c r="F119" s="52"/>
      <c r="G119" s="52"/>
      <c r="H119" s="52"/>
      <c r="I119" s="52"/>
      <c r="J119" s="52"/>
      <c r="K119" s="52"/>
      <c r="L119" s="53"/>
      <c r="M119" s="53"/>
      <c r="N119" s="53"/>
      <c r="O119" s="53"/>
      <c r="P119" s="53"/>
      <c r="Q119" s="53"/>
      <c r="R119" s="53"/>
      <c r="S119" s="53"/>
      <c r="T119" s="53"/>
      <c r="U119" s="53"/>
      <c r="V119" s="53"/>
      <c r="W119" s="51"/>
      <c r="X119" s="51"/>
      <c r="Y119" s="51"/>
      <c r="Z119" s="51"/>
      <c r="AA119" s="51"/>
      <c r="AB119" s="51"/>
      <c r="AC119" s="51"/>
      <c r="AD119" s="51"/>
      <c r="AE119" s="51"/>
      <c r="AF119" s="51"/>
      <c r="AG119" s="51"/>
      <c r="AH119" s="51"/>
      <c r="AI119" s="51"/>
      <c r="AJ119" s="51"/>
      <c r="AK119" s="51"/>
      <c r="AL119" s="51"/>
      <c r="AM119" s="51"/>
      <c r="AN119" s="51"/>
      <c r="AO119" s="51"/>
      <c r="AP119" s="51"/>
      <c r="AQ119" s="51"/>
      <c r="AR119" s="51"/>
      <c r="AS119" s="51"/>
      <c r="AT119" s="51"/>
      <c r="AU119" s="51"/>
      <c r="AV119" s="51"/>
      <c r="AW119" s="51"/>
      <c r="AX119" s="51"/>
      <c r="AY119" s="51"/>
      <c r="AZ119" s="51"/>
      <c r="BA119" s="51"/>
      <c r="BB119" s="51"/>
      <c r="BC119" s="51"/>
      <c r="BD119" s="51"/>
    </row>
    <row r="120" spans="1:56" x14ac:dyDescent="0.2">
      <c r="A120" s="52"/>
      <c r="B120" s="52"/>
      <c r="C120" s="52"/>
      <c r="D120" s="52"/>
      <c r="E120" s="52"/>
      <c r="F120" s="52"/>
      <c r="G120" s="52"/>
      <c r="H120" s="52"/>
      <c r="I120" s="52"/>
      <c r="J120" s="52"/>
      <c r="K120" s="52"/>
      <c r="L120" s="53"/>
      <c r="M120" s="53"/>
      <c r="N120" s="53"/>
      <c r="O120" s="53"/>
      <c r="P120" s="53"/>
      <c r="Q120" s="53"/>
      <c r="R120" s="53"/>
      <c r="S120" s="53"/>
      <c r="T120" s="53"/>
      <c r="U120" s="53"/>
      <c r="V120" s="53"/>
      <c r="W120" s="51"/>
      <c r="X120" s="51"/>
      <c r="Y120" s="51"/>
      <c r="Z120" s="51"/>
      <c r="AA120" s="51"/>
      <c r="AB120" s="51"/>
      <c r="AC120" s="51"/>
      <c r="AD120" s="51"/>
      <c r="AE120" s="51"/>
      <c r="AF120" s="51"/>
      <c r="AG120" s="51"/>
      <c r="AH120" s="51"/>
      <c r="AI120" s="51"/>
      <c r="AJ120" s="51"/>
      <c r="AK120" s="51"/>
      <c r="AL120" s="51"/>
      <c r="AM120" s="51"/>
      <c r="AN120" s="51"/>
      <c r="AO120" s="51"/>
      <c r="AP120" s="51"/>
      <c r="AQ120" s="51"/>
      <c r="AR120" s="51"/>
      <c r="AS120" s="51"/>
      <c r="AT120" s="51"/>
      <c r="AU120" s="51"/>
      <c r="AV120" s="51"/>
      <c r="AW120" s="51"/>
      <c r="AX120" s="51"/>
      <c r="AY120" s="51"/>
      <c r="AZ120" s="51"/>
      <c r="BA120" s="51"/>
      <c r="BB120" s="51"/>
      <c r="BC120" s="51"/>
      <c r="BD120" s="51"/>
    </row>
    <row r="121" spans="1:56" x14ac:dyDescent="0.2">
      <c r="A121" s="52"/>
      <c r="B121" s="52"/>
      <c r="C121" s="52"/>
      <c r="D121" s="52"/>
      <c r="E121" s="52"/>
      <c r="F121" s="52"/>
      <c r="G121" s="52"/>
      <c r="H121" s="52"/>
      <c r="I121" s="52"/>
      <c r="J121" s="52"/>
      <c r="K121" s="52"/>
      <c r="L121" s="53"/>
      <c r="M121" s="53"/>
      <c r="N121" s="53"/>
      <c r="O121" s="53"/>
      <c r="P121" s="53"/>
      <c r="Q121" s="53"/>
      <c r="R121" s="53"/>
      <c r="S121" s="53"/>
      <c r="T121" s="53"/>
      <c r="U121" s="53"/>
      <c r="V121" s="53"/>
      <c r="W121" s="51"/>
      <c r="X121" s="51"/>
      <c r="Y121" s="51"/>
      <c r="Z121" s="51"/>
      <c r="AA121" s="51"/>
      <c r="AB121" s="51"/>
      <c r="AC121" s="51"/>
      <c r="AD121" s="51"/>
      <c r="AE121" s="51"/>
      <c r="AF121" s="51"/>
      <c r="AG121" s="51"/>
      <c r="AH121" s="51"/>
      <c r="AI121" s="51"/>
      <c r="AJ121" s="51"/>
      <c r="AK121" s="51"/>
      <c r="AL121" s="51"/>
      <c r="AM121" s="51"/>
      <c r="AN121" s="51"/>
      <c r="AO121" s="51"/>
      <c r="AP121" s="51"/>
      <c r="AQ121" s="51"/>
      <c r="AR121" s="51"/>
      <c r="AS121" s="51"/>
      <c r="AT121" s="51"/>
      <c r="AU121" s="51"/>
      <c r="AV121" s="51"/>
      <c r="AW121" s="51"/>
      <c r="AX121" s="51"/>
      <c r="AY121" s="51"/>
      <c r="AZ121" s="51"/>
      <c r="BA121" s="51"/>
      <c r="BB121" s="51"/>
      <c r="BC121" s="51"/>
      <c r="BD121" s="51"/>
    </row>
    <row r="122" spans="1:56" x14ac:dyDescent="0.2">
      <c r="A122" s="52"/>
      <c r="B122" s="52"/>
      <c r="C122" s="52"/>
      <c r="D122" s="52"/>
      <c r="E122" s="52"/>
      <c r="F122" s="52"/>
      <c r="G122" s="52"/>
      <c r="H122" s="52"/>
      <c r="I122" s="52"/>
      <c r="J122" s="52"/>
      <c r="K122" s="52"/>
      <c r="L122" s="53"/>
      <c r="M122" s="53"/>
      <c r="N122" s="53"/>
      <c r="O122" s="53"/>
      <c r="P122" s="53"/>
      <c r="Q122" s="53"/>
      <c r="R122" s="53"/>
      <c r="S122" s="53"/>
      <c r="T122" s="53"/>
      <c r="U122" s="53"/>
      <c r="V122" s="53"/>
      <c r="W122" s="51"/>
      <c r="X122" s="51"/>
      <c r="Y122" s="51"/>
      <c r="Z122" s="51"/>
      <c r="AA122" s="51"/>
      <c r="AB122" s="51"/>
      <c r="AC122" s="51"/>
      <c r="AD122" s="51"/>
      <c r="AE122" s="51"/>
      <c r="AF122" s="51"/>
      <c r="AG122" s="51"/>
      <c r="AH122" s="51"/>
      <c r="AI122" s="51"/>
      <c r="AJ122" s="51"/>
      <c r="AK122" s="51"/>
      <c r="AL122" s="51"/>
      <c r="AM122" s="51"/>
      <c r="AN122" s="51"/>
      <c r="AO122" s="51"/>
      <c r="AP122" s="51"/>
      <c r="AQ122" s="51"/>
      <c r="AR122" s="51"/>
      <c r="AS122" s="51"/>
      <c r="AT122" s="51"/>
      <c r="AU122" s="51"/>
      <c r="AV122" s="51"/>
      <c r="AW122" s="51"/>
      <c r="AX122" s="51"/>
      <c r="AY122" s="51"/>
      <c r="AZ122" s="51"/>
      <c r="BA122" s="51"/>
      <c r="BB122" s="51"/>
      <c r="BC122" s="51"/>
      <c r="BD122" s="51"/>
    </row>
    <row r="123" spans="1:56" x14ac:dyDescent="0.2">
      <c r="A123" s="52"/>
      <c r="B123" s="52"/>
      <c r="C123" s="52"/>
      <c r="D123" s="52"/>
      <c r="E123" s="52"/>
      <c r="F123" s="52"/>
      <c r="G123" s="52"/>
      <c r="H123" s="52"/>
      <c r="I123" s="52"/>
      <c r="J123" s="52"/>
      <c r="K123" s="52"/>
      <c r="L123" s="53"/>
      <c r="M123" s="53"/>
      <c r="N123" s="53"/>
      <c r="O123" s="53"/>
      <c r="P123" s="53"/>
      <c r="Q123" s="53"/>
      <c r="R123" s="53"/>
      <c r="S123" s="53"/>
      <c r="T123" s="53"/>
      <c r="U123" s="53"/>
      <c r="V123" s="53"/>
      <c r="W123" s="51"/>
      <c r="X123" s="51"/>
      <c r="Y123" s="51"/>
      <c r="Z123" s="51"/>
      <c r="AA123" s="51"/>
      <c r="AB123" s="51"/>
      <c r="AC123" s="51"/>
      <c r="AD123" s="51"/>
      <c r="AE123" s="51"/>
      <c r="AF123" s="51"/>
      <c r="AG123" s="51"/>
      <c r="AH123" s="51"/>
      <c r="AI123" s="51"/>
      <c r="AJ123" s="51"/>
      <c r="AK123" s="51"/>
      <c r="AL123" s="51"/>
      <c r="AM123" s="51"/>
      <c r="AN123" s="51"/>
      <c r="AO123" s="51"/>
      <c r="AP123" s="51"/>
      <c r="AQ123" s="51"/>
      <c r="AR123" s="51"/>
      <c r="AS123" s="51"/>
      <c r="AT123" s="51"/>
      <c r="AU123" s="51"/>
      <c r="AV123" s="51"/>
      <c r="AW123" s="51"/>
      <c r="AX123" s="51"/>
      <c r="AY123" s="51"/>
      <c r="AZ123" s="51"/>
      <c r="BA123" s="51"/>
      <c r="BB123" s="51"/>
      <c r="BC123" s="51"/>
      <c r="BD123" s="51"/>
    </row>
    <row r="124" spans="1:56" x14ac:dyDescent="0.2">
      <c r="A124" s="52"/>
      <c r="B124" s="52"/>
      <c r="C124" s="52"/>
      <c r="D124" s="52"/>
      <c r="E124" s="52"/>
      <c r="F124" s="52"/>
      <c r="G124" s="52"/>
      <c r="H124" s="52"/>
      <c r="I124" s="52"/>
      <c r="J124" s="52"/>
      <c r="K124" s="52"/>
      <c r="L124" s="53"/>
      <c r="M124" s="53"/>
      <c r="N124" s="53"/>
      <c r="O124" s="53"/>
      <c r="P124" s="53"/>
      <c r="Q124" s="53"/>
      <c r="R124" s="53"/>
      <c r="S124" s="53"/>
      <c r="T124" s="53"/>
      <c r="U124" s="53"/>
      <c r="V124" s="53"/>
      <c r="W124" s="51"/>
      <c r="X124" s="51"/>
      <c r="Y124" s="51"/>
      <c r="Z124" s="51"/>
      <c r="AA124" s="51"/>
      <c r="AB124" s="51"/>
      <c r="AC124" s="51"/>
      <c r="AD124" s="51"/>
      <c r="AE124" s="51"/>
      <c r="AF124" s="51"/>
      <c r="AG124" s="51"/>
      <c r="AH124" s="51"/>
      <c r="AI124" s="51"/>
      <c r="AJ124" s="51"/>
      <c r="AK124" s="51"/>
      <c r="AL124" s="51"/>
      <c r="AM124" s="51"/>
      <c r="AN124" s="51"/>
      <c r="AO124" s="51"/>
      <c r="AP124" s="51"/>
      <c r="AQ124" s="51"/>
      <c r="AR124" s="51"/>
      <c r="AS124" s="51"/>
      <c r="AT124" s="51"/>
      <c r="AU124" s="51"/>
      <c r="AV124" s="51"/>
      <c r="AW124" s="51"/>
      <c r="AX124" s="51"/>
      <c r="AY124" s="51"/>
      <c r="AZ124" s="51"/>
      <c r="BA124" s="51"/>
      <c r="BB124" s="51"/>
      <c r="BC124" s="51"/>
      <c r="BD124" s="51"/>
    </row>
    <row r="125" spans="1:56" x14ac:dyDescent="0.2">
      <c r="A125" s="52"/>
      <c r="B125" s="52"/>
      <c r="C125" s="52"/>
      <c r="D125" s="52"/>
      <c r="E125" s="52"/>
      <c r="F125" s="52"/>
      <c r="G125" s="52"/>
      <c r="H125" s="52"/>
      <c r="I125" s="52"/>
      <c r="J125" s="52"/>
      <c r="K125" s="52"/>
      <c r="L125" s="53"/>
      <c r="M125" s="53"/>
      <c r="N125" s="53"/>
      <c r="O125" s="53"/>
      <c r="P125" s="53"/>
      <c r="Q125" s="53"/>
      <c r="R125" s="53"/>
      <c r="S125" s="53"/>
      <c r="T125" s="53"/>
      <c r="U125" s="53"/>
      <c r="V125" s="53"/>
      <c r="W125" s="51"/>
      <c r="X125" s="51"/>
      <c r="Y125" s="51"/>
      <c r="Z125" s="51"/>
      <c r="AA125" s="51"/>
      <c r="AB125" s="51"/>
      <c r="AC125" s="51"/>
      <c r="AD125" s="51"/>
      <c r="AE125" s="51"/>
      <c r="AF125" s="51"/>
      <c r="AG125" s="51"/>
      <c r="AH125" s="51"/>
      <c r="AI125" s="51"/>
      <c r="AJ125" s="51"/>
      <c r="AK125" s="51"/>
      <c r="AL125" s="51"/>
      <c r="AM125" s="51"/>
      <c r="AN125" s="51"/>
      <c r="AO125" s="51"/>
      <c r="AP125" s="51"/>
      <c r="AQ125" s="51"/>
      <c r="AR125" s="51"/>
      <c r="AS125" s="51"/>
      <c r="AT125" s="51"/>
      <c r="AU125" s="51"/>
      <c r="AV125" s="51"/>
      <c r="AW125" s="51"/>
      <c r="AX125" s="51"/>
      <c r="AY125" s="51"/>
      <c r="AZ125" s="51"/>
      <c r="BA125" s="51"/>
      <c r="BB125" s="51"/>
      <c r="BC125" s="51"/>
      <c r="BD125" s="51"/>
    </row>
    <row r="126" spans="1:56" x14ac:dyDescent="0.2">
      <c r="A126" s="52"/>
      <c r="B126" s="52"/>
      <c r="C126" s="52"/>
      <c r="D126" s="52"/>
      <c r="E126" s="52"/>
      <c r="F126" s="52"/>
      <c r="G126" s="52"/>
      <c r="H126" s="52"/>
      <c r="I126" s="52"/>
      <c r="J126" s="52"/>
      <c r="K126" s="52"/>
      <c r="L126" s="53"/>
      <c r="M126" s="53"/>
      <c r="N126" s="53"/>
      <c r="O126" s="53"/>
      <c r="P126" s="53"/>
      <c r="Q126" s="53"/>
      <c r="R126" s="53"/>
      <c r="S126" s="53"/>
      <c r="T126" s="53"/>
      <c r="U126" s="53"/>
      <c r="V126" s="53"/>
      <c r="W126" s="51"/>
      <c r="X126" s="51"/>
      <c r="Y126" s="51"/>
      <c r="Z126" s="51"/>
      <c r="AA126" s="51"/>
      <c r="AB126" s="51"/>
      <c r="AC126" s="51"/>
      <c r="AD126" s="51"/>
      <c r="AE126" s="51"/>
      <c r="AF126" s="51"/>
      <c r="AG126" s="51"/>
      <c r="AH126" s="51"/>
      <c r="AI126" s="51"/>
      <c r="AJ126" s="51"/>
      <c r="AK126" s="51"/>
      <c r="AL126" s="51"/>
      <c r="AM126" s="51"/>
      <c r="AN126" s="51"/>
      <c r="AO126" s="51"/>
      <c r="AP126" s="51"/>
      <c r="AQ126" s="51"/>
      <c r="AR126" s="51"/>
      <c r="AS126" s="51"/>
      <c r="AT126" s="51"/>
      <c r="AU126" s="51"/>
      <c r="AV126" s="51"/>
      <c r="AW126" s="51"/>
      <c r="AX126" s="51"/>
      <c r="AY126" s="51"/>
      <c r="AZ126" s="51"/>
      <c r="BA126" s="51"/>
      <c r="BB126" s="51"/>
      <c r="BC126" s="51"/>
      <c r="BD126" s="51"/>
    </row>
    <row r="127" spans="1:56" x14ac:dyDescent="0.2">
      <c r="A127" s="52"/>
      <c r="B127" s="52"/>
      <c r="C127" s="52"/>
      <c r="D127" s="52"/>
      <c r="E127" s="52"/>
      <c r="F127" s="52"/>
      <c r="G127" s="52"/>
      <c r="H127" s="52"/>
      <c r="I127" s="52"/>
      <c r="J127" s="52"/>
      <c r="K127" s="52"/>
      <c r="L127" s="53"/>
      <c r="M127" s="53"/>
      <c r="N127" s="53"/>
      <c r="O127" s="53"/>
      <c r="P127" s="53"/>
      <c r="Q127" s="53"/>
      <c r="R127" s="53"/>
      <c r="S127" s="53"/>
      <c r="T127" s="53"/>
      <c r="U127" s="53"/>
      <c r="V127" s="53"/>
      <c r="W127" s="51"/>
      <c r="X127" s="51"/>
      <c r="Y127" s="51"/>
      <c r="Z127" s="51"/>
      <c r="AA127" s="51"/>
      <c r="AB127" s="51"/>
      <c r="AC127" s="51"/>
      <c r="AD127" s="51"/>
      <c r="AE127" s="51"/>
      <c r="AF127" s="51"/>
      <c r="AG127" s="51"/>
      <c r="AH127" s="51"/>
      <c r="AI127" s="51"/>
      <c r="AJ127" s="51"/>
      <c r="AK127" s="51"/>
      <c r="AL127" s="51"/>
      <c r="AM127" s="51"/>
      <c r="AN127" s="51"/>
      <c r="AO127" s="51"/>
      <c r="AP127" s="51"/>
      <c r="AQ127" s="51"/>
      <c r="AR127" s="51"/>
      <c r="AS127" s="51"/>
      <c r="AT127" s="51"/>
      <c r="AU127" s="51"/>
      <c r="AV127" s="51"/>
      <c r="AW127" s="51"/>
      <c r="AX127" s="51"/>
      <c r="AY127" s="51"/>
      <c r="AZ127" s="51"/>
      <c r="BA127" s="51"/>
      <c r="BB127" s="51"/>
      <c r="BC127" s="51"/>
      <c r="BD127" s="51"/>
    </row>
    <row r="128" spans="1:56" x14ac:dyDescent="0.2">
      <c r="A128" s="52"/>
      <c r="B128" s="52"/>
      <c r="C128" s="52"/>
      <c r="D128" s="52"/>
      <c r="E128" s="52"/>
      <c r="F128" s="52"/>
      <c r="G128" s="52"/>
      <c r="H128" s="52"/>
      <c r="I128" s="52"/>
      <c r="J128" s="52"/>
      <c r="K128" s="52"/>
      <c r="L128" s="53"/>
      <c r="M128" s="53"/>
      <c r="N128" s="53"/>
      <c r="O128" s="53"/>
      <c r="P128" s="53"/>
      <c r="Q128" s="53"/>
      <c r="R128" s="53"/>
      <c r="S128" s="53"/>
      <c r="T128" s="53"/>
      <c r="U128" s="53"/>
      <c r="V128" s="53"/>
      <c r="W128" s="51"/>
      <c r="X128" s="51"/>
      <c r="Y128" s="51"/>
      <c r="Z128" s="51"/>
      <c r="AA128" s="51"/>
      <c r="AB128" s="51"/>
      <c r="AC128" s="51"/>
      <c r="AD128" s="51"/>
      <c r="AE128" s="51"/>
      <c r="AF128" s="51"/>
      <c r="AG128" s="51"/>
      <c r="AH128" s="51"/>
      <c r="AI128" s="51"/>
      <c r="AJ128" s="51"/>
      <c r="AK128" s="51"/>
      <c r="AL128" s="51"/>
      <c r="AM128" s="51"/>
      <c r="AN128" s="51"/>
      <c r="AO128" s="51"/>
      <c r="AP128" s="51"/>
      <c r="AQ128" s="51"/>
      <c r="AR128" s="51"/>
      <c r="AS128" s="51"/>
      <c r="AT128" s="51"/>
      <c r="AU128" s="51"/>
      <c r="AV128" s="51"/>
      <c r="AW128" s="51"/>
      <c r="AX128" s="51"/>
      <c r="AY128" s="51"/>
      <c r="AZ128" s="51"/>
      <c r="BA128" s="51"/>
      <c r="BB128" s="51"/>
      <c r="BC128" s="51"/>
      <c r="BD128" s="51"/>
    </row>
    <row r="129" spans="1:56" x14ac:dyDescent="0.2">
      <c r="A129" s="52"/>
      <c r="B129" s="52"/>
      <c r="C129" s="52"/>
      <c r="D129" s="52"/>
      <c r="E129" s="52"/>
      <c r="F129" s="52"/>
      <c r="G129" s="52"/>
      <c r="H129" s="52"/>
      <c r="I129" s="52"/>
      <c r="J129" s="52"/>
      <c r="K129" s="52"/>
      <c r="L129" s="53"/>
      <c r="M129" s="53"/>
      <c r="N129" s="53"/>
      <c r="O129" s="53"/>
      <c r="P129" s="53"/>
      <c r="Q129" s="53"/>
      <c r="R129" s="53"/>
      <c r="S129" s="53"/>
      <c r="T129" s="53"/>
      <c r="U129" s="53"/>
      <c r="V129" s="53"/>
      <c r="W129" s="51"/>
      <c r="X129" s="51"/>
      <c r="Y129" s="51"/>
      <c r="Z129" s="51"/>
      <c r="AA129" s="51"/>
      <c r="AB129" s="51"/>
      <c r="AC129" s="51"/>
      <c r="AD129" s="51"/>
      <c r="AE129" s="51"/>
      <c r="AF129" s="51"/>
      <c r="AG129" s="51"/>
      <c r="AH129" s="51"/>
      <c r="AI129" s="51"/>
      <c r="AJ129" s="51"/>
      <c r="AK129" s="51"/>
      <c r="AL129" s="51"/>
      <c r="AM129" s="51"/>
      <c r="AN129" s="51"/>
      <c r="AO129" s="51"/>
      <c r="AP129" s="51"/>
      <c r="AQ129" s="51"/>
      <c r="AR129" s="51"/>
      <c r="AS129" s="51"/>
      <c r="AT129" s="51"/>
      <c r="AU129" s="51"/>
      <c r="AV129" s="51"/>
      <c r="AW129" s="51"/>
      <c r="AX129" s="51"/>
      <c r="AY129" s="51"/>
      <c r="AZ129" s="51"/>
      <c r="BA129" s="51"/>
      <c r="BB129" s="51"/>
      <c r="BC129" s="51"/>
      <c r="BD129" s="51"/>
    </row>
    <row r="130" spans="1:56" x14ac:dyDescent="0.2">
      <c r="A130" s="52"/>
      <c r="B130" s="52"/>
      <c r="C130" s="52"/>
      <c r="D130" s="52"/>
      <c r="E130" s="52"/>
      <c r="F130" s="52"/>
      <c r="G130" s="52"/>
      <c r="H130" s="52"/>
      <c r="I130" s="52"/>
      <c r="J130" s="52"/>
      <c r="K130" s="52"/>
      <c r="L130" s="53"/>
      <c r="M130" s="53"/>
      <c r="N130" s="53"/>
      <c r="O130" s="53"/>
      <c r="P130" s="53"/>
      <c r="Q130" s="53"/>
      <c r="R130" s="53"/>
      <c r="S130" s="53"/>
      <c r="T130" s="53"/>
      <c r="U130" s="53"/>
      <c r="V130" s="53"/>
      <c r="W130" s="51"/>
      <c r="X130" s="51"/>
      <c r="Y130" s="51"/>
      <c r="Z130" s="51"/>
      <c r="AA130" s="51"/>
      <c r="AB130" s="51"/>
      <c r="AC130" s="51"/>
      <c r="AD130" s="51"/>
      <c r="AE130" s="51"/>
      <c r="AF130" s="51"/>
      <c r="AG130" s="51"/>
      <c r="AH130" s="51"/>
      <c r="AI130" s="51"/>
      <c r="AJ130" s="51"/>
      <c r="AK130" s="51"/>
      <c r="AL130" s="51"/>
      <c r="AM130" s="51"/>
      <c r="AN130" s="51"/>
      <c r="AO130" s="51"/>
      <c r="AP130" s="51"/>
      <c r="AQ130" s="51"/>
      <c r="AR130" s="51"/>
      <c r="AS130" s="51"/>
      <c r="AT130" s="51"/>
      <c r="AU130" s="51"/>
      <c r="AV130" s="51"/>
      <c r="AW130" s="51"/>
      <c r="AX130" s="51"/>
      <c r="AY130" s="51"/>
      <c r="AZ130" s="51"/>
      <c r="BA130" s="51"/>
      <c r="BB130" s="51"/>
      <c r="BC130" s="51"/>
      <c r="BD130" s="51"/>
    </row>
    <row r="131" spans="1:56" x14ac:dyDescent="0.2">
      <c r="A131" s="52"/>
      <c r="B131" s="52"/>
      <c r="C131" s="52"/>
      <c r="D131" s="52"/>
      <c r="E131" s="52"/>
      <c r="F131" s="52"/>
      <c r="G131" s="52"/>
      <c r="H131" s="52"/>
      <c r="I131" s="52"/>
      <c r="J131" s="52"/>
      <c r="K131" s="52"/>
      <c r="L131" s="53"/>
      <c r="M131" s="53"/>
      <c r="N131" s="53"/>
      <c r="O131" s="53"/>
      <c r="P131" s="53"/>
      <c r="Q131" s="53"/>
      <c r="R131" s="53"/>
      <c r="S131" s="53"/>
      <c r="T131" s="53"/>
      <c r="U131" s="53"/>
      <c r="V131" s="53"/>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51"/>
      <c r="AY131" s="51"/>
      <c r="AZ131" s="51"/>
      <c r="BA131" s="51"/>
      <c r="BB131" s="51"/>
      <c r="BC131" s="51"/>
      <c r="BD131" s="51"/>
    </row>
    <row r="132" spans="1:56" x14ac:dyDescent="0.2">
      <c r="A132" s="52"/>
      <c r="B132" s="52"/>
      <c r="C132" s="52"/>
      <c r="D132" s="52"/>
      <c r="E132" s="52"/>
      <c r="F132" s="52"/>
      <c r="G132" s="52"/>
      <c r="H132" s="52"/>
      <c r="I132" s="52"/>
      <c r="J132" s="52"/>
      <c r="K132" s="52"/>
      <c r="L132" s="53"/>
      <c r="M132" s="53"/>
      <c r="N132" s="53"/>
      <c r="O132" s="53"/>
      <c r="P132" s="53"/>
      <c r="Q132" s="53"/>
      <c r="R132" s="53"/>
      <c r="S132" s="53"/>
      <c r="T132" s="53"/>
      <c r="U132" s="53"/>
      <c r="V132" s="53"/>
      <c r="W132" s="51"/>
      <c r="X132" s="51"/>
      <c r="Y132" s="51"/>
      <c r="Z132" s="51"/>
      <c r="AA132" s="51"/>
      <c r="AB132" s="51"/>
      <c r="AC132" s="51"/>
      <c r="AD132" s="51"/>
      <c r="AE132" s="51"/>
      <c r="AF132" s="51"/>
      <c r="AG132" s="51"/>
      <c r="AH132" s="51"/>
      <c r="AI132" s="51"/>
      <c r="AJ132" s="51"/>
      <c r="AK132" s="51"/>
      <c r="AL132" s="51"/>
      <c r="AM132" s="51"/>
      <c r="AN132" s="51"/>
      <c r="AO132" s="51"/>
      <c r="AP132" s="51"/>
      <c r="AQ132" s="51"/>
      <c r="AR132" s="51"/>
      <c r="AS132" s="51"/>
      <c r="AT132" s="51"/>
      <c r="AU132" s="51"/>
      <c r="AV132" s="51"/>
      <c r="AW132" s="51"/>
      <c r="AX132" s="51"/>
      <c r="AY132" s="51"/>
      <c r="AZ132" s="51"/>
      <c r="BA132" s="51"/>
      <c r="BB132" s="51"/>
      <c r="BC132" s="51"/>
      <c r="BD132" s="51"/>
    </row>
    <row r="133" spans="1:56" x14ac:dyDescent="0.2">
      <c r="A133" s="52"/>
      <c r="B133" s="52"/>
      <c r="C133" s="52"/>
      <c r="D133" s="52"/>
      <c r="E133" s="52"/>
      <c r="F133" s="52"/>
      <c r="G133" s="52"/>
      <c r="H133" s="52"/>
      <c r="I133" s="52"/>
      <c r="J133" s="52"/>
      <c r="K133" s="52"/>
      <c r="L133" s="53"/>
      <c r="M133" s="53"/>
      <c r="N133" s="53"/>
      <c r="O133" s="53"/>
      <c r="P133" s="53"/>
      <c r="Q133" s="53"/>
      <c r="R133" s="53"/>
      <c r="S133" s="53"/>
      <c r="T133" s="53"/>
      <c r="U133" s="53"/>
      <c r="V133" s="53"/>
      <c r="W133" s="51"/>
      <c r="X133" s="51"/>
      <c r="Y133" s="51"/>
      <c r="Z133" s="51"/>
      <c r="AA133" s="51"/>
      <c r="AB133" s="51"/>
      <c r="AC133" s="51"/>
      <c r="AD133" s="51"/>
      <c r="AE133" s="51"/>
      <c r="AF133" s="51"/>
      <c r="AG133" s="51"/>
      <c r="AH133" s="51"/>
      <c r="AI133" s="51"/>
      <c r="AJ133" s="51"/>
      <c r="AK133" s="51"/>
      <c r="AL133" s="51"/>
      <c r="AM133" s="51"/>
      <c r="AN133" s="51"/>
      <c r="AO133" s="51"/>
      <c r="AP133" s="51"/>
      <c r="AQ133" s="51"/>
      <c r="AR133" s="51"/>
      <c r="AS133" s="51"/>
      <c r="AT133" s="51"/>
      <c r="AU133" s="51"/>
      <c r="AV133" s="51"/>
      <c r="AW133" s="51"/>
      <c r="AX133" s="51"/>
      <c r="AY133" s="51"/>
      <c r="AZ133" s="51"/>
      <c r="BA133" s="51"/>
      <c r="BB133" s="51"/>
      <c r="BC133" s="51"/>
      <c r="BD133" s="51"/>
    </row>
    <row r="134" spans="1:56" x14ac:dyDescent="0.2">
      <c r="A134" s="52"/>
      <c r="B134" s="52"/>
      <c r="C134" s="52"/>
      <c r="D134" s="52"/>
      <c r="E134" s="52"/>
      <c r="F134" s="52"/>
      <c r="G134" s="52"/>
      <c r="H134" s="52"/>
      <c r="I134" s="52"/>
      <c r="J134" s="52"/>
      <c r="K134" s="52"/>
      <c r="L134" s="53"/>
      <c r="M134" s="53"/>
      <c r="N134" s="53"/>
      <c r="O134" s="53"/>
      <c r="P134" s="53"/>
      <c r="Q134" s="53"/>
      <c r="R134" s="53"/>
      <c r="S134" s="53"/>
      <c r="T134" s="53"/>
      <c r="U134" s="53"/>
      <c r="V134" s="53"/>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1"/>
      <c r="AY134" s="51"/>
      <c r="AZ134" s="51"/>
      <c r="BA134" s="51"/>
      <c r="BB134" s="51"/>
      <c r="BC134" s="51"/>
      <c r="BD134" s="51"/>
    </row>
    <row r="135" spans="1:56" x14ac:dyDescent="0.2">
      <c r="A135" s="52"/>
      <c r="B135" s="52"/>
      <c r="C135" s="52"/>
      <c r="D135" s="52"/>
      <c r="E135" s="52"/>
      <c r="F135" s="52"/>
      <c r="G135" s="52"/>
      <c r="H135" s="52"/>
      <c r="I135" s="52"/>
      <c r="J135" s="52"/>
      <c r="K135" s="52"/>
      <c r="L135" s="53"/>
      <c r="M135" s="53"/>
      <c r="N135" s="53"/>
      <c r="O135" s="53"/>
      <c r="P135" s="53"/>
      <c r="Q135" s="53"/>
      <c r="R135" s="53"/>
      <c r="S135" s="53"/>
      <c r="T135" s="53"/>
      <c r="U135" s="53"/>
      <c r="V135" s="53"/>
      <c r="W135" s="51"/>
      <c r="X135" s="51"/>
      <c r="Y135" s="51"/>
      <c r="Z135" s="51"/>
      <c r="AA135" s="51"/>
      <c r="AB135" s="51"/>
      <c r="AC135" s="51"/>
      <c r="AD135" s="51"/>
      <c r="AE135" s="51"/>
      <c r="AF135" s="51"/>
      <c r="AG135" s="51"/>
      <c r="AH135" s="51"/>
      <c r="AI135" s="51"/>
      <c r="AJ135" s="51"/>
      <c r="AK135" s="51"/>
      <c r="AL135" s="51"/>
      <c r="AM135" s="51"/>
      <c r="AN135" s="51"/>
      <c r="AO135" s="51"/>
      <c r="AP135" s="51"/>
      <c r="AQ135" s="51"/>
      <c r="AR135" s="51"/>
      <c r="AS135" s="51"/>
      <c r="AT135" s="51"/>
      <c r="AU135" s="51"/>
      <c r="AV135" s="51"/>
      <c r="AW135" s="51"/>
      <c r="AX135" s="51"/>
      <c r="AY135" s="51"/>
      <c r="AZ135" s="51"/>
      <c r="BA135" s="51"/>
      <c r="BB135" s="51"/>
      <c r="BC135" s="51"/>
      <c r="BD135" s="51"/>
    </row>
    <row r="136" spans="1:56" x14ac:dyDescent="0.2">
      <c r="A136" s="52"/>
      <c r="B136" s="52"/>
      <c r="C136" s="52"/>
      <c r="D136" s="52"/>
      <c r="E136" s="52"/>
      <c r="F136" s="52"/>
      <c r="G136" s="52"/>
      <c r="H136" s="52"/>
      <c r="I136" s="52"/>
      <c r="J136" s="52"/>
      <c r="K136" s="52"/>
      <c r="L136" s="53"/>
      <c r="M136" s="53"/>
      <c r="N136" s="53"/>
      <c r="O136" s="53"/>
      <c r="P136" s="53"/>
      <c r="Q136" s="53"/>
      <c r="R136" s="53"/>
      <c r="S136" s="53"/>
      <c r="T136" s="53"/>
      <c r="U136" s="53"/>
      <c r="V136" s="53"/>
      <c r="W136" s="51"/>
      <c r="X136" s="51"/>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51"/>
      <c r="BA136" s="51"/>
      <c r="BB136" s="51"/>
      <c r="BC136" s="51"/>
      <c r="BD136" s="51"/>
    </row>
    <row r="137" spans="1:56" x14ac:dyDescent="0.2">
      <c r="A137" s="52"/>
      <c r="B137" s="52"/>
      <c r="C137" s="52"/>
      <c r="D137" s="52"/>
      <c r="E137" s="52"/>
      <c r="F137" s="52"/>
      <c r="G137" s="52"/>
      <c r="H137" s="52"/>
      <c r="I137" s="52"/>
      <c r="J137" s="52"/>
      <c r="K137" s="52"/>
      <c r="L137" s="53"/>
      <c r="M137" s="53"/>
      <c r="N137" s="53"/>
      <c r="O137" s="53"/>
      <c r="P137" s="53"/>
      <c r="Q137" s="53"/>
      <c r="R137" s="53"/>
      <c r="S137" s="53"/>
      <c r="T137" s="53"/>
      <c r="U137" s="53"/>
      <c r="V137" s="53"/>
      <c r="W137" s="51"/>
      <c r="X137" s="51"/>
      <c r="Y137" s="51"/>
      <c r="Z137" s="51"/>
      <c r="AA137" s="51"/>
      <c r="AB137" s="51"/>
      <c r="AC137" s="51"/>
      <c r="AD137" s="51"/>
      <c r="AE137" s="51"/>
      <c r="AF137" s="51"/>
      <c r="AG137" s="51"/>
      <c r="AH137" s="51"/>
      <c r="AI137" s="51"/>
      <c r="AJ137" s="51"/>
      <c r="AK137" s="51"/>
      <c r="AL137" s="51"/>
      <c r="AM137" s="51"/>
      <c r="AN137" s="51"/>
      <c r="AO137" s="51"/>
      <c r="AP137" s="51"/>
      <c r="AQ137" s="51"/>
      <c r="AR137" s="51"/>
      <c r="AS137" s="51"/>
      <c r="AT137" s="51"/>
      <c r="AU137" s="51"/>
      <c r="AV137" s="51"/>
      <c r="AW137" s="51"/>
      <c r="AX137" s="51"/>
      <c r="AY137" s="51"/>
      <c r="AZ137" s="51"/>
      <c r="BA137" s="51"/>
      <c r="BB137" s="51"/>
      <c r="BC137" s="51"/>
      <c r="BD137" s="51"/>
    </row>
    <row r="138" spans="1:56" x14ac:dyDescent="0.2">
      <c r="A138" s="52"/>
      <c r="B138" s="52"/>
      <c r="C138" s="52"/>
      <c r="D138" s="52"/>
      <c r="E138" s="52"/>
      <c r="F138" s="52"/>
      <c r="G138" s="52"/>
      <c r="H138" s="52"/>
      <c r="I138" s="52"/>
      <c r="J138" s="52"/>
      <c r="K138" s="52"/>
      <c r="L138" s="53"/>
      <c r="M138" s="53"/>
      <c r="N138" s="53"/>
      <c r="O138" s="53"/>
      <c r="P138" s="53"/>
      <c r="Q138" s="53"/>
      <c r="R138" s="53"/>
      <c r="S138" s="53"/>
      <c r="T138" s="53"/>
      <c r="U138" s="53"/>
      <c r="V138" s="53"/>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1"/>
      <c r="BA138" s="51"/>
      <c r="BB138" s="51"/>
      <c r="BC138" s="51"/>
      <c r="BD138" s="51"/>
    </row>
    <row r="139" spans="1:56" x14ac:dyDescent="0.2">
      <c r="A139" s="52"/>
      <c r="B139" s="52"/>
      <c r="C139" s="52"/>
      <c r="D139" s="52"/>
      <c r="E139" s="52"/>
      <c r="F139" s="52"/>
      <c r="G139" s="52"/>
      <c r="H139" s="52"/>
      <c r="I139" s="52"/>
      <c r="J139" s="52"/>
      <c r="K139" s="52"/>
      <c r="L139" s="53"/>
      <c r="M139" s="53"/>
      <c r="N139" s="53"/>
      <c r="O139" s="53"/>
      <c r="P139" s="53"/>
      <c r="Q139" s="53"/>
      <c r="R139" s="53"/>
      <c r="S139" s="53"/>
      <c r="T139" s="53"/>
      <c r="U139" s="53"/>
      <c r="V139" s="53"/>
      <c r="W139" s="51"/>
      <c r="X139" s="51"/>
      <c r="Y139" s="51"/>
      <c r="Z139" s="51"/>
      <c r="AA139" s="51"/>
      <c r="AB139" s="51"/>
      <c r="AC139" s="51"/>
      <c r="AD139" s="51"/>
      <c r="AE139" s="51"/>
      <c r="AF139" s="51"/>
      <c r="AG139" s="51"/>
      <c r="AH139" s="51"/>
      <c r="AI139" s="51"/>
      <c r="AJ139" s="51"/>
      <c r="AK139" s="51"/>
      <c r="AL139" s="51"/>
      <c r="AM139" s="51"/>
      <c r="AN139" s="51"/>
      <c r="AO139" s="51"/>
      <c r="AP139" s="51"/>
      <c r="AQ139" s="51"/>
      <c r="AR139" s="51"/>
      <c r="AS139" s="51"/>
      <c r="AT139" s="51"/>
      <c r="AU139" s="51"/>
      <c r="AV139" s="51"/>
      <c r="AW139" s="51"/>
      <c r="AX139" s="51"/>
      <c r="AY139" s="51"/>
      <c r="AZ139" s="51"/>
      <c r="BA139" s="51"/>
      <c r="BB139" s="51"/>
      <c r="BC139" s="51"/>
      <c r="BD139" s="51"/>
    </row>
    <row r="140" spans="1:56" x14ac:dyDescent="0.2">
      <c r="A140" s="52"/>
      <c r="B140" s="52"/>
      <c r="C140" s="52"/>
      <c r="D140" s="52"/>
      <c r="E140" s="52"/>
      <c r="F140" s="52"/>
      <c r="G140" s="52"/>
      <c r="H140" s="52"/>
      <c r="I140" s="52"/>
      <c r="J140" s="52"/>
      <c r="K140" s="52"/>
      <c r="L140" s="53"/>
      <c r="M140" s="53"/>
      <c r="N140" s="53"/>
      <c r="O140" s="53"/>
      <c r="P140" s="53"/>
      <c r="Q140" s="53"/>
      <c r="R140" s="53"/>
      <c r="S140" s="53"/>
      <c r="T140" s="53"/>
      <c r="U140" s="53"/>
      <c r="V140" s="53"/>
      <c r="W140" s="51"/>
      <c r="X140" s="51"/>
      <c r="Y140" s="51"/>
      <c r="Z140" s="51"/>
      <c r="AA140" s="51"/>
      <c r="AB140" s="51"/>
      <c r="AC140" s="51"/>
      <c r="AD140" s="51"/>
      <c r="AE140" s="51"/>
      <c r="AF140" s="51"/>
      <c r="AG140" s="51"/>
      <c r="AH140" s="51"/>
      <c r="AI140" s="51"/>
      <c r="AJ140" s="51"/>
      <c r="AK140" s="51"/>
      <c r="AL140" s="51"/>
      <c r="AM140" s="51"/>
      <c r="AN140" s="51"/>
      <c r="AO140" s="51"/>
      <c r="AP140" s="51"/>
      <c r="AQ140" s="51"/>
      <c r="AR140" s="51"/>
      <c r="AS140" s="51"/>
      <c r="AT140" s="51"/>
      <c r="AU140" s="51"/>
      <c r="AV140" s="51"/>
      <c r="AW140" s="51"/>
      <c r="AX140" s="51"/>
      <c r="AY140" s="51"/>
      <c r="AZ140" s="51"/>
      <c r="BA140" s="51"/>
      <c r="BB140" s="51"/>
      <c r="BC140" s="51"/>
      <c r="BD140" s="51"/>
    </row>
    <row r="141" spans="1:56" x14ac:dyDescent="0.2">
      <c r="A141" s="52"/>
      <c r="B141" s="52"/>
      <c r="C141" s="52"/>
      <c r="D141" s="52"/>
      <c r="E141" s="52"/>
      <c r="F141" s="52"/>
      <c r="G141" s="52"/>
      <c r="H141" s="52"/>
      <c r="I141" s="52"/>
      <c r="J141" s="52"/>
      <c r="K141" s="52"/>
      <c r="L141" s="53"/>
      <c r="M141" s="53"/>
      <c r="N141" s="53"/>
      <c r="O141" s="53"/>
      <c r="P141" s="53"/>
      <c r="Q141" s="53"/>
      <c r="R141" s="53"/>
      <c r="S141" s="53"/>
      <c r="T141" s="53"/>
      <c r="U141" s="53"/>
      <c r="V141" s="53"/>
      <c r="W141" s="51"/>
      <c r="X141" s="51"/>
      <c r="Y141" s="51"/>
      <c r="Z141" s="51"/>
      <c r="AA141" s="51"/>
      <c r="AB141" s="51"/>
      <c r="AC141" s="51"/>
      <c r="AD141" s="51"/>
      <c r="AE141" s="51"/>
      <c r="AF141" s="51"/>
      <c r="AG141" s="51"/>
      <c r="AH141" s="51"/>
      <c r="AI141" s="51"/>
      <c r="AJ141" s="51"/>
      <c r="AK141" s="51"/>
      <c r="AL141" s="51"/>
      <c r="AM141" s="51"/>
      <c r="AN141" s="51"/>
      <c r="AO141" s="51"/>
      <c r="AP141" s="51"/>
      <c r="AQ141" s="51"/>
      <c r="AR141" s="51"/>
      <c r="AS141" s="51"/>
      <c r="AT141" s="51"/>
      <c r="AU141" s="51"/>
      <c r="AV141" s="51"/>
      <c r="AW141" s="51"/>
      <c r="AX141" s="51"/>
      <c r="AY141" s="51"/>
      <c r="AZ141" s="51"/>
      <c r="BA141" s="51"/>
      <c r="BB141" s="51"/>
      <c r="BC141" s="51"/>
      <c r="BD141" s="51"/>
    </row>
    <row r="142" spans="1:56" x14ac:dyDescent="0.2">
      <c r="A142" s="52"/>
      <c r="B142" s="52"/>
      <c r="C142" s="52"/>
      <c r="D142" s="52"/>
      <c r="E142" s="52"/>
      <c r="F142" s="52"/>
      <c r="G142" s="52"/>
      <c r="H142" s="52"/>
      <c r="I142" s="52"/>
      <c r="J142" s="52"/>
      <c r="K142" s="52"/>
      <c r="L142" s="53"/>
      <c r="M142" s="53"/>
      <c r="N142" s="53"/>
      <c r="O142" s="53"/>
      <c r="P142" s="53"/>
      <c r="Q142" s="53"/>
      <c r="R142" s="53"/>
      <c r="S142" s="53"/>
      <c r="T142" s="53"/>
      <c r="U142" s="53"/>
      <c r="V142" s="53"/>
      <c r="W142" s="51"/>
      <c r="X142" s="51"/>
      <c r="Y142" s="51"/>
      <c r="Z142" s="51"/>
      <c r="AA142" s="51"/>
      <c r="AB142" s="51"/>
      <c r="AC142" s="51"/>
      <c r="AD142" s="51"/>
      <c r="AE142" s="51"/>
      <c r="AF142" s="51"/>
      <c r="AG142" s="51"/>
      <c r="AH142" s="51"/>
      <c r="AI142" s="51"/>
      <c r="AJ142" s="51"/>
      <c r="AK142" s="51"/>
      <c r="AL142" s="51"/>
      <c r="AM142" s="51"/>
      <c r="AN142" s="51"/>
      <c r="AO142" s="51"/>
      <c r="AP142" s="51"/>
      <c r="AQ142" s="51"/>
      <c r="AR142" s="51"/>
      <c r="AS142" s="51"/>
      <c r="AT142" s="51"/>
      <c r="AU142" s="51"/>
      <c r="AV142" s="51"/>
      <c r="AW142" s="51"/>
      <c r="AX142" s="51"/>
      <c r="AY142" s="51"/>
      <c r="AZ142" s="51"/>
      <c r="BA142" s="51"/>
      <c r="BB142" s="51"/>
      <c r="BC142" s="51"/>
      <c r="BD142" s="51"/>
    </row>
    <row r="143" spans="1:56" x14ac:dyDescent="0.2">
      <c r="A143" s="52"/>
      <c r="B143" s="52"/>
      <c r="C143" s="52"/>
      <c r="D143" s="52"/>
      <c r="E143" s="52"/>
      <c r="F143" s="52"/>
      <c r="G143" s="52"/>
      <c r="H143" s="52"/>
      <c r="I143" s="52"/>
      <c r="J143" s="52"/>
      <c r="K143" s="52"/>
      <c r="L143" s="53"/>
      <c r="M143" s="53"/>
      <c r="N143" s="53"/>
      <c r="O143" s="53"/>
      <c r="P143" s="53"/>
      <c r="Q143" s="53"/>
      <c r="R143" s="53"/>
      <c r="S143" s="53"/>
      <c r="T143" s="53"/>
      <c r="U143" s="53"/>
      <c r="V143" s="53"/>
      <c r="W143" s="51"/>
      <c r="X143" s="51"/>
      <c r="Y143" s="51"/>
      <c r="Z143" s="51"/>
      <c r="AA143" s="51"/>
      <c r="AB143" s="51"/>
      <c r="AC143" s="51"/>
      <c r="AD143" s="51"/>
      <c r="AE143" s="51"/>
      <c r="AF143" s="51"/>
      <c r="AG143" s="51"/>
      <c r="AH143" s="51"/>
      <c r="AI143" s="51"/>
      <c r="AJ143" s="51"/>
      <c r="AK143" s="51"/>
      <c r="AL143" s="51"/>
      <c r="AM143" s="51"/>
      <c r="AN143" s="51"/>
      <c r="AO143" s="51"/>
      <c r="AP143" s="51"/>
      <c r="AQ143" s="51"/>
      <c r="AR143" s="51"/>
      <c r="AS143" s="51"/>
      <c r="AT143" s="51"/>
      <c r="AU143" s="51"/>
      <c r="AV143" s="51"/>
      <c r="AW143" s="51"/>
      <c r="AX143" s="51"/>
      <c r="AY143" s="51"/>
      <c r="AZ143" s="51"/>
      <c r="BA143" s="51"/>
      <c r="BB143" s="51"/>
      <c r="BC143" s="51"/>
      <c r="BD143" s="51"/>
    </row>
    <row r="144" spans="1:56" x14ac:dyDescent="0.2">
      <c r="A144" s="52"/>
      <c r="B144" s="52"/>
      <c r="C144" s="52"/>
      <c r="D144" s="52"/>
      <c r="E144" s="52"/>
      <c r="F144" s="52"/>
      <c r="G144" s="52"/>
      <c r="H144" s="52"/>
      <c r="I144" s="52"/>
      <c r="J144" s="52"/>
      <c r="K144" s="52"/>
      <c r="L144" s="53"/>
      <c r="M144" s="53"/>
      <c r="N144" s="53"/>
      <c r="O144" s="53"/>
      <c r="P144" s="53"/>
      <c r="Q144" s="53"/>
      <c r="R144" s="53"/>
      <c r="S144" s="53"/>
      <c r="T144" s="53"/>
      <c r="U144" s="53"/>
      <c r="V144" s="53"/>
      <c r="W144" s="51"/>
      <c r="X144" s="51"/>
      <c r="Y144" s="51"/>
      <c r="Z144" s="51"/>
      <c r="AA144" s="51"/>
      <c r="AB144" s="51"/>
      <c r="AC144" s="51"/>
      <c r="AD144" s="51"/>
      <c r="AE144" s="51"/>
      <c r="AF144" s="51"/>
      <c r="AG144" s="51"/>
      <c r="AH144" s="51"/>
      <c r="AI144" s="51"/>
      <c r="AJ144" s="51"/>
      <c r="AK144" s="51"/>
      <c r="AL144" s="51"/>
      <c r="AM144" s="51"/>
      <c r="AN144" s="51"/>
      <c r="AO144" s="51"/>
      <c r="AP144" s="51"/>
      <c r="AQ144" s="51"/>
      <c r="AR144" s="51"/>
      <c r="AS144" s="51"/>
      <c r="AT144" s="51"/>
      <c r="AU144" s="51"/>
      <c r="AV144" s="51"/>
      <c r="AW144" s="51"/>
      <c r="AX144" s="51"/>
      <c r="AY144" s="51"/>
      <c r="AZ144" s="51"/>
      <c r="BA144" s="51"/>
      <c r="BB144" s="51"/>
      <c r="BC144" s="51"/>
      <c r="BD144" s="51"/>
    </row>
    <row r="145" spans="1:56" x14ac:dyDescent="0.2">
      <c r="A145" s="52"/>
      <c r="B145" s="52"/>
      <c r="C145" s="52"/>
      <c r="D145" s="52"/>
      <c r="E145" s="52"/>
      <c r="F145" s="52"/>
      <c r="G145" s="52"/>
      <c r="H145" s="52"/>
      <c r="I145" s="52"/>
      <c r="J145" s="52"/>
      <c r="K145" s="52"/>
      <c r="L145" s="53"/>
      <c r="M145" s="53"/>
      <c r="N145" s="53"/>
      <c r="O145" s="53"/>
      <c r="P145" s="53"/>
      <c r="Q145" s="53"/>
      <c r="R145" s="53"/>
      <c r="S145" s="53"/>
      <c r="T145" s="53"/>
      <c r="U145" s="53"/>
      <c r="V145" s="53"/>
      <c r="W145" s="51"/>
      <c r="X145" s="51"/>
      <c r="Y145" s="51"/>
      <c r="Z145" s="51"/>
      <c r="AA145" s="51"/>
      <c r="AB145" s="51"/>
      <c r="AC145" s="51"/>
      <c r="AD145" s="51"/>
      <c r="AE145" s="51"/>
      <c r="AF145" s="51"/>
      <c r="AG145" s="51"/>
      <c r="AH145" s="51"/>
      <c r="AI145" s="51"/>
      <c r="AJ145" s="51"/>
      <c r="AK145" s="51"/>
      <c r="AL145" s="51"/>
      <c r="AM145" s="51"/>
      <c r="AN145" s="51"/>
      <c r="AO145" s="51"/>
      <c r="AP145" s="51"/>
      <c r="AQ145" s="51"/>
      <c r="AR145" s="51"/>
      <c r="AS145" s="51"/>
      <c r="AT145" s="51"/>
      <c r="AU145" s="51"/>
      <c r="AV145" s="51"/>
      <c r="AW145" s="51"/>
      <c r="AX145" s="51"/>
      <c r="AY145" s="51"/>
      <c r="AZ145" s="51"/>
      <c r="BA145" s="51"/>
      <c r="BB145" s="51"/>
      <c r="BC145" s="51"/>
      <c r="BD145" s="51"/>
    </row>
    <row r="146" spans="1:56" x14ac:dyDescent="0.2">
      <c r="A146" s="52"/>
      <c r="B146" s="52"/>
      <c r="C146" s="52"/>
      <c r="D146" s="52"/>
      <c r="E146" s="52"/>
      <c r="F146" s="52"/>
      <c r="G146" s="52"/>
      <c r="H146" s="52"/>
      <c r="I146" s="52"/>
      <c r="J146" s="52"/>
      <c r="K146" s="52"/>
      <c r="L146" s="53"/>
      <c r="M146" s="53"/>
      <c r="N146" s="53"/>
      <c r="O146" s="53"/>
      <c r="P146" s="53"/>
      <c r="Q146" s="53"/>
      <c r="R146" s="53"/>
      <c r="S146" s="53"/>
      <c r="T146" s="53"/>
      <c r="U146" s="53"/>
      <c r="V146" s="53"/>
      <c r="W146" s="51"/>
      <c r="X146" s="51"/>
      <c r="Y146" s="51"/>
      <c r="Z146" s="51"/>
      <c r="AA146" s="51"/>
      <c r="AB146" s="51"/>
      <c r="AC146" s="51"/>
      <c r="AD146" s="51"/>
      <c r="AE146" s="51"/>
      <c r="AF146" s="51"/>
      <c r="AG146" s="51"/>
      <c r="AH146" s="51"/>
      <c r="AI146" s="51"/>
      <c r="AJ146" s="51"/>
      <c r="AK146" s="51"/>
      <c r="AL146" s="51"/>
      <c r="AM146" s="51"/>
      <c r="AN146" s="51"/>
      <c r="AO146" s="51"/>
      <c r="AP146" s="51"/>
      <c r="AQ146" s="51"/>
      <c r="AR146" s="51"/>
      <c r="AS146" s="51"/>
      <c r="AT146" s="51"/>
      <c r="AU146" s="51"/>
      <c r="AV146" s="51"/>
      <c r="AW146" s="51"/>
      <c r="AX146" s="51"/>
      <c r="AY146" s="51"/>
      <c r="AZ146" s="51"/>
      <c r="BA146" s="51"/>
      <c r="BB146" s="51"/>
      <c r="BC146" s="51"/>
      <c r="BD146" s="51"/>
    </row>
    <row r="147" spans="1:56" x14ac:dyDescent="0.2">
      <c r="A147" s="52"/>
      <c r="B147" s="52"/>
      <c r="C147" s="52"/>
      <c r="D147" s="52"/>
      <c r="E147" s="52"/>
      <c r="F147" s="52"/>
      <c r="G147" s="52"/>
      <c r="H147" s="52"/>
      <c r="I147" s="52"/>
      <c r="J147" s="52"/>
      <c r="K147" s="52"/>
      <c r="L147" s="53"/>
      <c r="M147" s="53"/>
      <c r="N147" s="53"/>
      <c r="O147" s="53"/>
      <c r="P147" s="53"/>
      <c r="Q147" s="53"/>
      <c r="R147" s="53"/>
      <c r="S147" s="53"/>
      <c r="T147" s="53"/>
      <c r="U147" s="53"/>
      <c r="V147" s="53"/>
      <c r="W147" s="51"/>
      <c r="X147" s="51"/>
      <c r="Y147" s="51"/>
      <c r="Z147" s="51"/>
      <c r="AA147" s="51"/>
      <c r="AB147" s="51"/>
      <c r="AC147" s="51"/>
      <c r="AD147" s="51"/>
      <c r="AE147" s="51"/>
      <c r="AF147" s="51"/>
      <c r="AG147" s="51"/>
      <c r="AH147" s="51"/>
      <c r="AI147" s="51"/>
      <c r="AJ147" s="51"/>
      <c r="AK147" s="51"/>
      <c r="AL147" s="51"/>
      <c r="AM147" s="51"/>
      <c r="AN147" s="51"/>
      <c r="AO147" s="51"/>
      <c r="AP147" s="51"/>
      <c r="AQ147" s="51"/>
      <c r="AR147" s="51"/>
      <c r="AS147" s="51"/>
      <c r="AT147" s="51"/>
      <c r="AU147" s="51"/>
      <c r="AV147" s="51"/>
      <c r="AW147" s="51"/>
      <c r="AX147" s="51"/>
      <c r="AY147" s="51"/>
      <c r="AZ147" s="51"/>
      <c r="BA147" s="51"/>
      <c r="BB147" s="51"/>
      <c r="BC147" s="51"/>
      <c r="BD147" s="51"/>
    </row>
    <row r="148" spans="1:56" x14ac:dyDescent="0.2">
      <c r="A148" s="52"/>
      <c r="B148" s="52"/>
      <c r="C148" s="52"/>
      <c r="D148" s="52"/>
      <c r="E148" s="52"/>
      <c r="F148" s="52"/>
      <c r="G148" s="52"/>
      <c r="H148" s="52"/>
      <c r="I148" s="52"/>
      <c r="J148" s="52"/>
      <c r="K148" s="52"/>
      <c r="L148" s="53"/>
      <c r="M148" s="53"/>
      <c r="N148" s="53"/>
      <c r="O148" s="53"/>
      <c r="P148" s="53"/>
      <c r="Q148" s="53"/>
      <c r="R148" s="53"/>
      <c r="S148" s="53"/>
      <c r="T148" s="53"/>
      <c r="U148" s="53"/>
      <c r="V148" s="53"/>
      <c r="W148" s="51"/>
      <c r="X148" s="51"/>
      <c r="Y148" s="51"/>
      <c r="Z148" s="51"/>
      <c r="AA148" s="51"/>
      <c r="AB148" s="51"/>
      <c r="AC148" s="51"/>
      <c r="AD148" s="51"/>
      <c r="AE148" s="51"/>
      <c r="AF148" s="51"/>
      <c r="AG148" s="51"/>
      <c r="AH148" s="51"/>
      <c r="AI148" s="51"/>
      <c r="AJ148" s="51"/>
      <c r="AK148" s="51"/>
      <c r="AL148" s="51"/>
      <c r="AM148" s="51"/>
      <c r="AN148" s="51"/>
      <c r="AO148" s="51"/>
      <c r="AP148" s="51"/>
      <c r="AQ148" s="51"/>
      <c r="AR148" s="51"/>
      <c r="AS148" s="51"/>
      <c r="AT148" s="51"/>
      <c r="AU148" s="51"/>
      <c r="AV148" s="51"/>
      <c r="AW148" s="51"/>
      <c r="AX148" s="51"/>
      <c r="AY148" s="51"/>
      <c r="AZ148" s="51"/>
      <c r="BA148" s="51"/>
      <c r="BB148" s="51"/>
      <c r="BC148" s="51"/>
      <c r="BD148" s="51"/>
    </row>
    <row r="149" spans="1:56" x14ac:dyDescent="0.2">
      <c r="A149" s="52"/>
      <c r="B149" s="52"/>
      <c r="C149" s="52"/>
      <c r="D149" s="52"/>
      <c r="E149" s="52"/>
      <c r="F149" s="52"/>
      <c r="G149" s="52"/>
      <c r="H149" s="52"/>
      <c r="I149" s="52"/>
      <c r="J149" s="52"/>
      <c r="K149" s="52"/>
      <c r="L149" s="53"/>
      <c r="M149" s="53"/>
      <c r="N149" s="53"/>
      <c r="O149" s="53"/>
      <c r="P149" s="53"/>
      <c r="Q149" s="53"/>
      <c r="R149" s="53"/>
      <c r="S149" s="53"/>
      <c r="T149" s="53"/>
      <c r="U149" s="53"/>
      <c r="V149" s="53"/>
      <c r="W149" s="51"/>
      <c r="X149" s="51"/>
      <c r="Y149" s="51"/>
      <c r="Z149" s="51"/>
      <c r="AA149" s="51"/>
      <c r="AB149" s="51"/>
      <c r="AC149" s="51"/>
      <c r="AD149" s="51"/>
      <c r="AE149" s="51"/>
      <c r="AF149" s="51"/>
      <c r="AG149" s="51"/>
      <c r="AH149" s="51"/>
      <c r="AI149" s="51"/>
      <c r="AJ149" s="51"/>
      <c r="AK149" s="51"/>
      <c r="AL149" s="51"/>
      <c r="AM149" s="51"/>
      <c r="AN149" s="51"/>
      <c r="AO149" s="51"/>
      <c r="AP149" s="51"/>
      <c r="AQ149" s="51"/>
      <c r="AR149" s="51"/>
      <c r="AS149" s="51"/>
      <c r="AT149" s="51"/>
      <c r="AU149" s="51"/>
      <c r="AV149" s="51"/>
      <c r="AW149" s="51"/>
      <c r="AX149" s="51"/>
      <c r="AY149" s="51"/>
      <c r="AZ149" s="51"/>
      <c r="BA149" s="51"/>
      <c r="BB149" s="51"/>
      <c r="BC149" s="51"/>
      <c r="BD149" s="51"/>
    </row>
    <row r="150" spans="1:56" x14ac:dyDescent="0.2">
      <c r="A150" s="52"/>
      <c r="B150" s="52"/>
      <c r="C150" s="52"/>
      <c r="D150" s="52"/>
      <c r="E150" s="52"/>
      <c r="F150" s="52"/>
      <c r="G150" s="52"/>
      <c r="H150" s="52"/>
      <c r="I150" s="52"/>
      <c r="J150" s="52"/>
      <c r="K150" s="52"/>
      <c r="L150" s="53"/>
      <c r="M150" s="53"/>
      <c r="N150" s="53"/>
      <c r="O150" s="53"/>
      <c r="P150" s="53"/>
      <c r="Q150" s="53"/>
      <c r="R150" s="53"/>
      <c r="S150" s="53"/>
      <c r="T150" s="53"/>
      <c r="U150" s="53"/>
      <c r="V150" s="53"/>
      <c r="W150" s="51"/>
      <c r="X150" s="51"/>
      <c r="Y150" s="51"/>
      <c r="Z150" s="51"/>
      <c r="AA150" s="51"/>
      <c r="AB150" s="51"/>
      <c r="AC150" s="51"/>
      <c r="AD150" s="51"/>
      <c r="AE150" s="51"/>
      <c r="AF150" s="51"/>
      <c r="AG150" s="51"/>
      <c r="AH150" s="51"/>
      <c r="AI150" s="51"/>
      <c r="AJ150" s="51"/>
      <c r="AK150" s="51"/>
      <c r="AL150" s="51"/>
      <c r="AM150" s="51"/>
      <c r="AN150" s="51"/>
      <c r="AO150" s="51"/>
      <c r="AP150" s="51"/>
      <c r="AQ150" s="51"/>
      <c r="AR150" s="51"/>
      <c r="AS150" s="51"/>
      <c r="AT150" s="51"/>
      <c r="AU150" s="51"/>
      <c r="AV150" s="51"/>
      <c r="AW150" s="51"/>
      <c r="AX150" s="51"/>
      <c r="AY150" s="51"/>
      <c r="AZ150" s="51"/>
      <c r="BA150" s="51"/>
      <c r="BB150" s="51"/>
      <c r="BC150" s="51"/>
      <c r="BD150" s="51"/>
    </row>
    <row r="151" spans="1:56" x14ac:dyDescent="0.2">
      <c r="A151" s="52"/>
      <c r="B151" s="52"/>
      <c r="C151" s="52"/>
      <c r="D151" s="52"/>
      <c r="E151" s="52"/>
      <c r="F151" s="52"/>
      <c r="G151" s="52"/>
      <c r="H151" s="52"/>
      <c r="I151" s="52"/>
      <c r="J151" s="52"/>
      <c r="K151" s="52"/>
      <c r="L151" s="53"/>
      <c r="M151" s="53"/>
      <c r="N151" s="53"/>
      <c r="O151" s="53"/>
      <c r="P151" s="53"/>
      <c r="Q151" s="53"/>
      <c r="R151" s="53"/>
      <c r="S151" s="53"/>
      <c r="T151" s="53"/>
      <c r="U151" s="53"/>
      <c r="V151" s="53"/>
      <c r="W151" s="51"/>
      <c r="X151" s="51"/>
      <c r="Y151" s="51"/>
      <c r="Z151" s="51"/>
      <c r="AA151" s="51"/>
      <c r="AB151" s="51"/>
      <c r="AC151" s="51"/>
      <c r="AD151" s="51"/>
      <c r="AE151" s="51"/>
      <c r="AF151" s="51"/>
      <c r="AG151" s="51"/>
      <c r="AH151" s="51"/>
      <c r="AI151" s="51"/>
      <c r="AJ151" s="51"/>
      <c r="AK151" s="51"/>
      <c r="AL151" s="51"/>
      <c r="AM151" s="51"/>
      <c r="AN151" s="51"/>
      <c r="AO151" s="51"/>
      <c r="AP151" s="51"/>
      <c r="AQ151" s="51"/>
      <c r="AR151" s="51"/>
      <c r="AS151" s="51"/>
      <c r="AT151" s="51"/>
      <c r="AU151" s="51"/>
      <c r="AV151" s="51"/>
      <c r="AW151" s="51"/>
      <c r="AX151" s="51"/>
      <c r="AY151" s="51"/>
      <c r="AZ151" s="51"/>
      <c r="BA151" s="51"/>
      <c r="BB151" s="51"/>
      <c r="BC151" s="51"/>
      <c r="BD151" s="51"/>
    </row>
    <row r="152" spans="1:56" x14ac:dyDescent="0.2">
      <c r="A152" s="52"/>
      <c r="B152" s="52"/>
      <c r="C152" s="52"/>
      <c r="D152" s="52"/>
      <c r="E152" s="52"/>
      <c r="F152" s="52"/>
      <c r="G152" s="52"/>
      <c r="H152" s="52"/>
      <c r="I152" s="52"/>
      <c r="J152" s="52"/>
      <c r="K152" s="52"/>
      <c r="L152" s="53"/>
      <c r="M152" s="53"/>
      <c r="N152" s="53"/>
      <c r="O152" s="53"/>
      <c r="P152" s="53"/>
      <c r="Q152" s="53"/>
      <c r="R152" s="53"/>
      <c r="S152" s="53"/>
      <c r="T152" s="53"/>
      <c r="U152" s="53"/>
      <c r="V152" s="53"/>
      <c r="W152" s="51"/>
      <c r="X152" s="51"/>
      <c r="Y152" s="51"/>
      <c r="Z152" s="51"/>
      <c r="AA152" s="51"/>
      <c r="AB152" s="51"/>
      <c r="AC152" s="51"/>
      <c r="AD152" s="51"/>
      <c r="AE152" s="51"/>
      <c r="AF152" s="51"/>
      <c r="AG152" s="51"/>
      <c r="AH152" s="51"/>
      <c r="AI152" s="51"/>
      <c r="AJ152" s="51"/>
      <c r="AK152" s="51"/>
      <c r="AL152" s="51"/>
      <c r="AM152" s="51"/>
      <c r="AN152" s="51"/>
      <c r="AO152" s="51"/>
      <c r="AP152" s="51"/>
      <c r="AQ152" s="51"/>
      <c r="AR152" s="51"/>
      <c r="AS152" s="51"/>
      <c r="AT152" s="51"/>
      <c r="AU152" s="51"/>
      <c r="AV152" s="51"/>
      <c r="AW152" s="51"/>
      <c r="AX152" s="51"/>
      <c r="AY152" s="51"/>
      <c r="AZ152" s="51"/>
      <c r="BA152" s="51"/>
      <c r="BB152" s="51"/>
      <c r="BC152" s="51"/>
      <c r="BD152" s="51"/>
    </row>
    <row r="153" spans="1:56" x14ac:dyDescent="0.2">
      <c r="A153" s="52"/>
      <c r="B153" s="52"/>
      <c r="C153" s="52"/>
      <c r="D153" s="52"/>
      <c r="E153" s="52"/>
      <c r="F153" s="52"/>
      <c r="G153" s="52"/>
      <c r="H153" s="52"/>
      <c r="I153" s="52"/>
      <c r="J153" s="52"/>
      <c r="K153" s="52"/>
      <c r="L153" s="53"/>
      <c r="M153" s="53"/>
      <c r="N153" s="53"/>
      <c r="O153" s="53"/>
      <c r="P153" s="53"/>
      <c r="Q153" s="53"/>
      <c r="R153" s="53"/>
      <c r="S153" s="53"/>
      <c r="T153" s="53"/>
      <c r="U153" s="53"/>
      <c r="V153" s="53"/>
      <c r="W153" s="51"/>
      <c r="X153" s="51"/>
      <c r="Y153" s="51"/>
      <c r="Z153" s="51"/>
      <c r="AA153" s="51"/>
      <c r="AB153" s="51"/>
      <c r="AC153" s="51"/>
      <c r="AD153" s="51"/>
      <c r="AE153" s="51"/>
      <c r="AF153" s="51"/>
      <c r="AG153" s="51"/>
      <c r="AH153" s="51"/>
      <c r="AI153" s="51"/>
      <c r="AJ153" s="51"/>
      <c r="AK153" s="51"/>
      <c r="AL153" s="51"/>
      <c r="AM153" s="51"/>
      <c r="AN153" s="51"/>
      <c r="AO153" s="51"/>
      <c r="AP153" s="51"/>
      <c r="AQ153" s="51"/>
      <c r="AR153" s="51"/>
      <c r="AS153" s="51"/>
      <c r="AT153" s="51"/>
      <c r="AU153" s="51"/>
      <c r="AV153" s="51"/>
      <c r="AW153" s="51"/>
      <c r="AX153" s="51"/>
      <c r="AY153" s="51"/>
      <c r="AZ153" s="51"/>
      <c r="BA153" s="51"/>
      <c r="BB153" s="51"/>
      <c r="BC153" s="51"/>
      <c r="BD153" s="51"/>
    </row>
    <row r="154" spans="1:56" x14ac:dyDescent="0.2">
      <c r="A154" s="52"/>
      <c r="B154" s="52"/>
      <c r="C154" s="52"/>
      <c r="D154" s="52"/>
      <c r="E154" s="52"/>
      <c r="F154" s="52"/>
      <c r="G154" s="52"/>
      <c r="H154" s="52"/>
      <c r="I154" s="52"/>
      <c r="J154" s="52"/>
      <c r="K154" s="52"/>
      <c r="L154" s="53"/>
      <c r="M154" s="53"/>
      <c r="N154" s="53"/>
      <c r="O154" s="53"/>
      <c r="P154" s="53"/>
      <c r="Q154" s="53"/>
      <c r="R154" s="53"/>
      <c r="S154" s="53"/>
      <c r="T154" s="53"/>
      <c r="U154" s="53"/>
      <c r="V154" s="53"/>
      <c r="W154" s="51"/>
      <c r="X154" s="51"/>
      <c r="Y154" s="51"/>
      <c r="Z154" s="51"/>
      <c r="AA154" s="51"/>
      <c r="AB154" s="51"/>
      <c r="AC154" s="51"/>
      <c r="AD154" s="51"/>
      <c r="AE154" s="51"/>
      <c r="AF154" s="51"/>
      <c r="AG154" s="51"/>
      <c r="AH154" s="51"/>
      <c r="AI154" s="51"/>
      <c r="AJ154" s="51"/>
      <c r="AK154" s="51"/>
      <c r="AL154" s="51"/>
      <c r="AM154" s="51"/>
      <c r="AN154" s="51"/>
      <c r="AO154" s="51"/>
      <c r="AP154" s="51"/>
      <c r="AQ154" s="51"/>
      <c r="AR154" s="51"/>
      <c r="AS154" s="51"/>
      <c r="AT154" s="51"/>
      <c r="AU154" s="51"/>
      <c r="AV154" s="51"/>
      <c r="AW154" s="51"/>
      <c r="AX154" s="51"/>
      <c r="AY154" s="51"/>
      <c r="AZ154" s="51"/>
      <c r="BA154" s="51"/>
      <c r="BB154" s="51"/>
      <c r="BC154" s="51"/>
      <c r="BD154" s="51"/>
    </row>
    <row r="155" spans="1:56" x14ac:dyDescent="0.2">
      <c r="A155" s="52"/>
      <c r="B155" s="52"/>
      <c r="C155" s="52"/>
      <c r="D155" s="52"/>
      <c r="E155" s="52"/>
      <c r="F155" s="52"/>
      <c r="G155" s="52"/>
      <c r="H155" s="52"/>
      <c r="I155" s="52"/>
      <c r="J155" s="52"/>
      <c r="K155" s="52"/>
      <c r="L155" s="53"/>
      <c r="M155" s="53"/>
      <c r="N155" s="53"/>
      <c r="O155" s="53"/>
      <c r="P155" s="53"/>
      <c r="Q155" s="53"/>
      <c r="R155" s="53"/>
      <c r="S155" s="53"/>
      <c r="T155" s="53"/>
      <c r="U155" s="53"/>
      <c r="V155" s="53"/>
      <c r="W155" s="51"/>
      <c r="X155" s="51"/>
      <c r="Y155" s="51"/>
      <c r="Z155" s="51"/>
      <c r="AA155" s="51"/>
      <c r="AB155" s="51"/>
      <c r="AC155" s="51"/>
      <c r="AD155" s="51"/>
      <c r="AE155" s="51"/>
      <c r="AF155" s="51"/>
      <c r="AG155" s="51"/>
      <c r="AH155" s="51"/>
      <c r="AI155" s="51"/>
      <c r="AJ155" s="51"/>
      <c r="AK155" s="51"/>
      <c r="AL155" s="51"/>
      <c r="AM155" s="51"/>
      <c r="AN155" s="51"/>
      <c r="AO155" s="51"/>
      <c r="AP155" s="51"/>
      <c r="AQ155" s="51"/>
      <c r="AR155" s="51"/>
      <c r="AS155" s="51"/>
      <c r="AT155" s="51"/>
      <c r="AU155" s="51"/>
      <c r="AV155" s="51"/>
      <c r="AW155" s="51"/>
      <c r="AX155" s="51"/>
      <c r="AY155" s="51"/>
      <c r="AZ155" s="51"/>
      <c r="BA155" s="51"/>
      <c r="BB155" s="51"/>
      <c r="BC155" s="51"/>
      <c r="BD155" s="51"/>
    </row>
    <row r="156" spans="1:56" x14ac:dyDescent="0.2">
      <c r="A156" s="52"/>
      <c r="B156" s="52"/>
      <c r="C156" s="52"/>
      <c r="D156" s="52"/>
      <c r="E156" s="52"/>
      <c r="F156" s="52"/>
      <c r="G156" s="52"/>
      <c r="H156" s="52"/>
      <c r="I156" s="52"/>
      <c r="J156" s="52"/>
      <c r="K156" s="52"/>
      <c r="L156" s="53"/>
      <c r="M156" s="53"/>
      <c r="N156" s="53"/>
      <c r="O156" s="53"/>
      <c r="P156" s="53"/>
      <c r="Q156" s="53"/>
      <c r="R156" s="53"/>
      <c r="S156" s="53"/>
      <c r="T156" s="53"/>
      <c r="U156" s="53"/>
      <c r="V156" s="53"/>
      <c r="W156" s="51"/>
      <c r="X156" s="51"/>
      <c r="Y156" s="51"/>
      <c r="Z156" s="51"/>
      <c r="AA156" s="51"/>
      <c r="AB156" s="51"/>
      <c r="AC156" s="51"/>
      <c r="AD156" s="51"/>
      <c r="AE156" s="51"/>
      <c r="AF156" s="51"/>
      <c r="AG156" s="51"/>
      <c r="AH156" s="51"/>
      <c r="AI156" s="51"/>
      <c r="AJ156" s="51"/>
      <c r="AK156" s="51"/>
      <c r="AL156" s="51"/>
      <c r="AM156" s="51"/>
      <c r="AN156" s="51"/>
      <c r="AO156" s="51"/>
      <c r="AP156" s="51"/>
      <c r="AQ156" s="51"/>
      <c r="AR156" s="51"/>
      <c r="AS156" s="51"/>
      <c r="AT156" s="51"/>
      <c r="AU156" s="51"/>
      <c r="AV156" s="51"/>
      <c r="AW156" s="51"/>
      <c r="AX156" s="51"/>
      <c r="AY156" s="51"/>
      <c r="AZ156" s="51"/>
      <c r="BA156" s="51"/>
      <c r="BB156" s="51"/>
      <c r="BC156" s="51"/>
      <c r="BD156" s="51"/>
    </row>
    <row r="157" spans="1:56" x14ac:dyDescent="0.2">
      <c r="A157" s="52"/>
      <c r="B157" s="52"/>
      <c r="C157" s="52"/>
      <c r="D157" s="52"/>
      <c r="E157" s="52"/>
      <c r="F157" s="52"/>
      <c r="G157" s="52"/>
      <c r="H157" s="52"/>
      <c r="I157" s="52"/>
      <c r="J157" s="52"/>
      <c r="K157" s="52"/>
      <c r="L157" s="53"/>
      <c r="M157" s="53"/>
      <c r="N157" s="53"/>
      <c r="O157" s="53"/>
      <c r="P157" s="53"/>
      <c r="Q157" s="53"/>
      <c r="R157" s="53"/>
      <c r="S157" s="53"/>
      <c r="T157" s="53"/>
      <c r="U157" s="53"/>
      <c r="V157" s="53"/>
      <c r="W157" s="51"/>
      <c r="X157" s="51"/>
      <c r="Y157" s="51"/>
      <c r="Z157" s="51"/>
      <c r="AA157" s="51"/>
      <c r="AB157" s="51"/>
      <c r="AC157" s="51"/>
      <c r="AD157" s="51"/>
      <c r="AE157" s="51"/>
      <c r="AF157" s="51"/>
      <c r="AG157" s="51"/>
      <c r="AH157" s="51"/>
      <c r="AI157" s="51"/>
      <c r="AJ157" s="51"/>
      <c r="AK157" s="51"/>
      <c r="AL157" s="51"/>
      <c r="AM157" s="51"/>
      <c r="AN157" s="51"/>
      <c r="AO157" s="51"/>
      <c r="AP157" s="51"/>
      <c r="AQ157" s="51"/>
      <c r="AR157" s="51"/>
      <c r="AS157" s="51"/>
      <c r="AT157" s="51"/>
      <c r="AU157" s="51"/>
      <c r="AV157" s="51"/>
      <c r="AW157" s="51"/>
      <c r="AX157" s="51"/>
      <c r="AY157" s="51"/>
      <c r="AZ157" s="51"/>
      <c r="BA157" s="51"/>
      <c r="BB157" s="51"/>
      <c r="BC157" s="51"/>
      <c r="BD157" s="51"/>
    </row>
    <row r="158" spans="1:56" x14ac:dyDescent="0.2">
      <c r="A158" s="52"/>
      <c r="B158" s="52"/>
      <c r="C158" s="52"/>
      <c r="D158" s="52"/>
      <c r="E158" s="52"/>
      <c r="F158" s="52"/>
      <c r="G158" s="52"/>
      <c r="H158" s="52"/>
      <c r="I158" s="52"/>
      <c r="J158" s="52"/>
      <c r="K158" s="52"/>
      <c r="L158" s="53"/>
      <c r="M158" s="53"/>
      <c r="N158" s="53"/>
      <c r="O158" s="53"/>
      <c r="P158" s="53"/>
      <c r="Q158" s="53"/>
      <c r="R158" s="53"/>
      <c r="S158" s="53"/>
      <c r="T158" s="53"/>
      <c r="U158" s="53"/>
      <c r="V158" s="53"/>
      <c r="W158" s="51"/>
      <c r="X158" s="51"/>
      <c r="Y158" s="51"/>
      <c r="Z158" s="51"/>
      <c r="AA158" s="51"/>
      <c r="AB158" s="51"/>
      <c r="AC158" s="51"/>
      <c r="AD158" s="51"/>
      <c r="AE158" s="51"/>
      <c r="AF158" s="51"/>
      <c r="AG158" s="51"/>
      <c r="AH158" s="51"/>
      <c r="AI158" s="51"/>
      <c r="AJ158" s="51"/>
      <c r="AK158" s="51"/>
      <c r="AL158" s="51"/>
      <c r="AM158" s="51"/>
      <c r="AN158" s="51"/>
      <c r="AO158" s="51"/>
      <c r="AP158" s="51"/>
      <c r="AQ158" s="51"/>
      <c r="AR158" s="51"/>
      <c r="AS158" s="51"/>
      <c r="AT158" s="51"/>
      <c r="AU158" s="51"/>
      <c r="AV158" s="51"/>
      <c r="AW158" s="51"/>
      <c r="AX158" s="51"/>
      <c r="AY158" s="51"/>
      <c r="AZ158" s="51"/>
      <c r="BA158" s="51"/>
      <c r="BB158" s="51"/>
      <c r="BC158" s="51"/>
      <c r="BD158" s="51"/>
    </row>
    <row r="159" spans="1:56" x14ac:dyDescent="0.2">
      <c r="A159" s="52"/>
      <c r="B159" s="52"/>
      <c r="C159" s="52"/>
      <c r="D159" s="52"/>
      <c r="E159" s="52"/>
      <c r="F159" s="52"/>
      <c r="G159" s="52"/>
      <c r="H159" s="52"/>
      <c r="I159" s="52"/>
      <c r="J159" s="52"/>
      <c r="K159" s="52"/>
      <c r="L159" s="53"/>
      <c r="M159" s="53"/>
      <c r="N159" s="53"/>
      <c r="O159" s="53"/>
      <c r="P159" s="53"/>
      <c r="Q159" s="53"/>
      <c r="R159" s="53"/>
      <c r="S159" s="53"/>
      <c r="T159" s="53"/>
      <c r="U159" s="53"/>
      <c r="V159" s="53"/>
      <c r="W159" s="51"/>
      <c r="X159" s="51"/>
      <c r="Y159" s="51"/>
      <c r="Z159" s="51"/>
      <c r="AA159" s="51"/>
      <c r="AB159" s="51"/>
      <c r="AC159" s="51"/>
      <c r="AD159" s="51"/>
      <c r="AE159" s="51"/>
      <c r="AF159" s="51"/>
      <c r="AG159" s="51"/>
      <c r="AH159" s="51"/>
      <c r="AI159" s="51"/>
      <c r="AJ159" s="51"/>
      <c r="AK159" s="51"/>
      <c r="AL159" s="51"/>
      <c r="AM159" s="51"/>
      <c r="AN159" s="51"/>
      <c r="AO159" s="51"/>
      <c r="AP159" s="51"/>
      <c r="AQ159" s="51"/>
      <c r="AR159" s="51"/>
      <c r="AS159" s="51"/>
      <c r="AT159" s="51"/>
      <c r="AU159" s="51"/>
      <c r="AV159" s="51"/>
      <c r="AW159" s="51"/>
      <c r="AX159" s="51"/>
      <c r="AY159" s="51"/>
      <c r="AZ159" s="51"/>
      <c r="BA159" s="51"/>
      <c r="BB159" s="51"/>
      <c r="BC159" s="51"/>
      <c r="BD159" s="51"/>
    </row>
    <row r="160" spans="1:56" x14ac:dyDescent="0.2">
      <c r="A160" s="52"/>
      <c r="B160" s="52"/>
      <c r="C160" s="52"/>
      <c r="D160" s="52"/>
      <c r="E160" s="52"/>
      <c r="F160" s="52"/>
      <c r="G160" s="52"/>
      <c r="H160" s="52"/>
      <c r="I160" s="52"/>
      <c r="J160" s="52"/>
      <c r="K160" s="52"/>
      <c r="L160" s="53"/>
      <c r="M160" s="53"/>
      <c r="N160" s="53"/>
      <c r="O160" s="53"/>
      <c r="P160" s="53"/>
      <c r="Q160" s="53"/>
      <c r="R160" s="53"/>
      <c r="S160" s="53"/>
      <c r="T160" s="53"/>
      <c r="U160" s="53"/>
      <c r="V160" s="53"/>
      <c r="W160" s="51"/>
      <c r="X160" s="51"/>
      <c r="Y160" s="51"/>
      <c r="Z160" s="51"/>
      <c r="AA160" s="51"/>
      <c r="AB160" s="51"/>
      <c r="AC160" s="51"/>
      <c r="AD160" s="51"/>
      <c r="AE160" s="51"/>
      <c r="AF160" s="51"/>
      <c r="AG160" s="51"/>
      <c r="AH160" s="51"/>
      <c r="AI160" s="51"/>
      <c r="AJ160" s="51"/>
      <c r="AK160" s="51"/>
      <c r="AL160" s="51"/>
      <c r="AM160" s="51"/>
      <c r="AN160" s="51"/>
      <c r="AO160" s="51"/>
      <c r="AP160" s="51"/>
      <c r="AQ160" s="51"/>
      <c r="AR160" s="51"/>
      <c r="AS160" s="51"/>
      <c r="AT160" s="51"/>
      <c r="AU160" s="51"/>
      <c r="AV160" s="51"/>
      <c r="AW160" s="51"/>
      <c r="AX160" s="51"/>
      <c r="AY160" s="51"/>
      <c r="AZ160" s="51"/>
      <c r="BA160" s="51"/>
      <c r="BB160" s="51"/>
      <c r="BC160" s="51"/>
      <c r="BD160" s="51"/>
    </row>
    <row r="161" spans="1:56" x14ac:dyDescent="0.2">
      <c r="A161" s="52"/>
      <c r="B161" s="52"/>
      <c r="C161" s="52"/>
      <c r="D161" s="52"/>
      <c r="E161" s="52"/>
      <c r="F161" s="52"/>
      <c r="G161" s="52"/>
      <c r="H161" s="52"/>
      <c r="I161" s="52"/>
      <c r="J161" s="52"/>
      <c r="K161" s="52"/>
      <c r="L161" s="53"/>
      <c r="M161" s="53"/>
      <c r="N161" s="53"/>
      <c r="O161" s="53"/>
      <c r="P161" s="53"/>
      <c r="Q161" s="53"/>
      <c r="R161" s="53"/>
      <c r="S161" s="53"/>
      <c r="T161" s="53"/>
      <c r="U161" s="53"/>
      <c r="V161" s="53"/>
      <c r="W161" s="51"/>
      <c r="X161" s="51"/>
      <c r="Y161" s="51"/>
      <c r="Z161" s="51"/>
      <c r="AA161" s="51"/>
      <c r="AB161" s="51"/>
      <c r="AC161" s="51"/>
      <c r="AD161" s="51"/>
      <c r="AE161" s="51"/>
      <c r="AF161" s="51"/>
      <c r="AG161" s="51"/>
      <c r="AH161" s="51"/>
      <c r="AI161" s="51"/>
      <c r="AJ161" s="51"/>
      <c r="AK161" s="51"/>
      <c r="AL161" s="51"/>
      <c r="AM161" s="51"/>
      <c r="AN161" s="51"/>
      <c r="AO161" s="51"/>
      <c r="AP161" s="51"/>
      <c r="AQ161" s="51"/>
      <c r="AR161" s="51"/>
      <c r="AS161" s="51"/>
      <c r="AT161" s="51"/>
      <c r="AU161" s="51"/>
      <c r="AV161" s="51"/>
      <c r="AW161" s="51"/>
      <c r="AX161" s="51"/>
      <c r="AY161" s="51"/>
      <c r="AZ161" s="51"/>
      <c r="BA161" s="51"/>
      <c r="BB161" s="51"/>
      <c r="BC161" s="51"/>
      <c r="BD161" s="51"/>
    </row>
    <row r="162" spans="1:56" x14ac:dyDescent="0.2">
      <c r="A162" s="52"/>
      <c r="B162" s="52"/>
      <c r="C162" s="52"/>
      <c r="D162" s="52"/>
      <c r="E162" s="52"/>
      <c r="F162" s="52"/>
      <c r="G162" s="52"/>
      <c r="H162" s="52"/>
      <c r="I162" s="52"/>
      <c r="J162" s="52"/>
      <c r="K162" s="52"/>
      <c r="L162" s="53"/>
      <c r="M162" s="53"/>
      <c r="N162" s="53"/>
      <c r="O162" s="53"/>
      <c r="P162" s="53"/>
      <c r="Q162" s="53"/>
      <c r="R162" s="53"/>
      <c r="S162" s="53"/>
      <c r="T162" s="53"/>
      <c r="U162" s="53"/>
      <c r="V162" s="53"/>
      <c r="W162" s="51"/>
      <c r="X162" s="51"/>
      <c r="Y162" s="51"/>
      <c r="Z162" s="51"/>
      <c r="AA162" s="51"/>
      <c r="AB162" s="51"/>
      <c r="AC162" s="51"/>
      <c r="AD162" s="51"/>
      <c r="AE162" s="51"/>
      <c r="AF162" s="51"/>
      <c r="AG162" s="51"/>
      <c r="AH162" s="51"/>
      <c r="AI162" s="51"/>
      <c r="AJ162" s="51"/>
      <c r="AK162" s="51"/>
      <c r="AL162" s="51"/>
      <c r="AM162" s="51"/>
      <c r="AN162" s="51"/>
      <c r="AO162" s="51"/>
      <c r="AP162" s="51"/>
      <c r="AQ162" s="51"/>
      <c r="AR162" s="51"/>
      <c r="AS162" s="51"/>
      <c r="AT162" s="51"/>
      <c r="AU162" s="51"/>
      <c r="AV162" s="51"/>
      <c r="AW162" s="51"/>
      <c r="AX162" s="51"/>
      <c r="AY162" s="51"/>
      <c r="AZ162" s="51"/>
      <c r="BA162" s="51"/>
      <c r="BB162" s="51"/>
      <c r="BC162" s="51"/>
      <c r="BD162" s="51"/>
    </row>
    <row r="163" spans="1:56" x14ac:dyDescent="0.2">
      <c r="A163" s="52"/>
      <c r="B163" s="52"/>
      <c r="C163" s="52"/>
      <c r="D163" s="52"/>
      <c r="E163" s="52"/>
      <c r="F163" s="52"/>
      <c r="G163" s="52"/>
      <c r="H163" s="52"/>
      <c r="I163" s="52"/>
      <c r="J163" s="52"/>
      <c r="K163" s="52"/>
      <c r="L163" s="53"/>
      <c r="M163" s="53"/>
      <c r="N163" s="53"/>
      <c r="O163" s="53"/>
      <c r="P163" s="53"/>
      <c r="Q163" s="53"/>
      <c r="R163" s="53"/>
      <c r="S163" s="53"/>
      <c r="T163" s="53"/>
      <c r="U163" s="53"/>
      <c r="V163" s="53"/>
      <c r="W163" s="51"/>
      <c r="X163" s="51"/>
      <c r="Y163" s="51"/>
      <c r="Z163" s="51"/>
      <c r="AA163" s="51"/>
      <c r="AB163" s="51"/>
      <c r="AC163" s="51"/>
      <c r="AD163" s="51"/>
      <c r="AE163" s="51"/>
      <c r="AF163" s="51"/>
      <c r="AG163" s="51"/>
      <c r="AH163" s="51"/>
      <c r="AI163" s="51"/>
      <c r="AJ163" s="51"/>
      <c r="AK163" s="51"/>
      <c r="AL163" s="51"/>
      <c r="AM163" s="51"/>
      <c r="AN163" s="51"/>
      <c r="AO163" s="51"/>
      <c r="AP163" s="51"/>
      <c r="AQ163" s="51"/>
      <c r="AR163" s="51"/>
      <c r="AS163" s="51"/>
      <c r="AT163" s="51"/>
      <c r="AU163" s="51"/>
      <c r="AV163" s="51"/>
      <c r="AW163" s="51"/>
      <c r="AX163" s="51"/>
      <c r="AY163" s="51"/>
      <c r="AZ163" s="51"/>
      <c r="BA163" s="51"/>
      <c r="BB163" s="51"/>
      <c r="BC163" s="51"/>
      <c r="BD163" s="51"/>
    </row>
    <row r="164" spans="1:56" x14ac:dyDescent="0.2">
      <c r="A164" s="52"/>
      <c r="B164" s="52"/>
      <c r="C164" s="52"/>
      <c r="D164" s="52"/>
      <c r="E164" s="52"/>
      <c r="F164" s="52"/>
      <c r="G164" s="52"/>
      <c r="H164" s="52"/>
      <c r="I164" s="52"/>
      <c r="J164" s="52"/>
      <c r="K164" s="52"/>
      <c r="L164" s="53"/>
      <c r="M164" s="53"/>
      <c r="N164" s="53"/>
      <c r="O164" s="53"/>
      <c r="P164" s="53"/>
      <c r="Q164" s="53"/>
      <c r="R164" s="53"/>
      <c r="S164" s="53"/>
      <c r="T164" s="53"/>
      <c r="U164" s="53"/>
      <c r="V164" s="53"/>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51"/>
      <c r="AY164" s="51"/>
      <c r="AZ164" s="51"/>
      <c r="BA164" s="51"/>
      <c r="BB164" s="51"/>
      <c r="BC164" s="51"/>
      <c r="BD164" s="51"/>
    </row>
    <row r="165" spans="1:56" x14ac:dyDescent="0.2">
      <c r="A165" s="52"/>
      <c r="B165" s="52"/>
      <c r="C165" s="52"/>
      <c r="D165" s="52"/>
      <c r="E165" s="52"/>
      <c r="F165" s="52"/>
      <c r="G165" s="52"/>
      <c r="H165" s="52"/>
      <c r="I165" s="52"/>
      <c r="J165" s="52"/>
      <c r="K165" s="52"/>
      <c r="L165" s="53"/>
      <c r="M165" s="53"/>
      <c r="N165" s="53"/>
      <c r="O165" s="53"/>
      <c r="P165" s="53"/>
      <c r="Q165" s="53"/>
      <c r="R165" s="53"/>
      <c r="S165" s="53"/>
      <c r="T165" s="53"/>
      <c r="U165" s="53"/>
      <c r="V165" s="53"/>
      <c r="W165" s="51"/>
      <c r="X165" s="51"/>
      <c r="Y165" s="51"/>
      <c r="Z165" s="51"/>
      <c r="AA165" s="51"/>
      <c r="AB165" s="51"/>
      <c r="AC165" s="51"/>
      <c r="AD165" s="51"/>
      <c r="AE165" s="51"/>
      <c r="AF165" s="51"/>
      <c r="AG165" s="51"/>
      <c r="AH165" s="51"/>
      <c r="AI165" s="51"/>
      <c r="AJ165" s="51"/>
      <c r="AK165" s="51"/>
      <c r="AL165" s="51"/>
      <c r="AM165" s="51"/>
      <c r="AN165" s="51"/>
      <c r="AO165" s="51"/>
      <c r="AP165" s="51"/>
      <c r="AQ165" s="51"/>
      <c r="AR165" s="51"/>
      <c r="AS165" s="51"/>
      <c r="AT165" s="51"/>
      <c r="AU165" s="51"/>
      <c r="AV165" s="51"/>
      <c r="AW165" s="51"/>
      <c r="AX165" s="51"/>
      <c r="AY165" s="51"/>
      <c r="AZ165" s="51"/>
      <c r="BA165" s="51"/>
      <c r="BB165" s="51"/>
      <c r="BC165" s="51"/>
      <c r="BD165" s="51"/>
    </row>
    <row r="166" spans="1:56" x14ac:dyDescent="0.2">
      <c r="A166" s="52"/>
      <c r="B166" s="52"/>
      <c r="C166" s="52"/>
      <c r="D166" s="52"/>
      <c r="E166" s="52"/>
      <c r="F166" s="52"/>
      <c r="G166" s="52"/>
      <c r="H166" s="52"/>
      <c r="I166" s="52"/>
      <c r="J166" s="52"/>
      <c r="K166" s="52"/>
      <c r="L166" s="53"/>
      <c r="M166" s="53"/>
      <c r="N166" s="53"/>
      <c r="O166" s="53"/>
      <c r="P166" s="53"/>
      <c r="Q166" s="53"/>
      <c r="R166" s="53"/>
      <c r="S166" s="53"/>
      <c r="T166" s="53"/>
      <c r="U166" s="53"/>
      <c r="V166" s="53"/>
      <c r="W166" s="51"/>
      <c r="X166" s="51"/>
      <c r="Y166" s="51"/>
      <c r="Z166" s="51"/>
      <c r="AA166" s="51"/>
      <c r="AB166" s="51"/>
      <c r="AC166" s="51"/>
      <c r="AD166" s="51"/>
      <c r="AE166" s="51"/>
      <c r="AF166" s="51"/>
      <c r="AG166" s="51"/>
      <c r="AH166" s="51"/>
      <c r="AI166" s="51"/>
      <c r="AJ166" s="51"/>
      <c r="AK166" s="51"/>
      <c r="AL166" s="51"/>
      <c r="AM166" s="51"/>
      <c r="AN166" s="51"/>
      <c r="AO166" s="51"/>
      <c r="AP166" s="51"/>
      <c r="AQ166" s="51"/>
      <c r="AR166" s="51"/>
      <c r="AS166" s="51"/>
      <c r="AT166" s="51"/>
      <c r="AU166" s="51"/>
      <c r="AV166" s="51"/>
      <c r="AW166" s="51"/>
      <c r="AX166" s="51"/>
      <c r="AY166" s="51"/>
      <c r="AZ166" s="51"/>
      <c r="BA166" s="51"/>
      <c r="BB166" s="51"/>
      <c r="BC166" s="51"/>
      <c r="BD166" s="51"/>
    </row>
    <row r="167" spans="1:56" x14ac:dyDescent="0.2">
      <c r="A167" s="52"/>
      <c r="B167" s="52"/>
      <c r="C167" s="52"/>
      <c r="D167" s="52"/>
      <c r="E167" s="52"/>
      <c r="F167" s="52"/>
      <c r="G167" s="52"/>
      <c r="H167" s="52"/>
      <c r="I167" s="52"/>
      <c r="J167" s="52"/>
      <c r="K167" s="52"/>
      <c r="L167" s="53"/>
      <c r="M167" s="53"/>
      <c r="N167" s="53"/>
      <c r="O167" s="53"/>
      <c r="P167" s="53"/>
      <c r="Q167" s="53"/>
      <c r="R167" s="53"/>
      <c r="S167" s="53"/>
      <c r="T167" s="53"/>
      <c r="U167" s="53"/>
      <c r="V167" s="53"/>
      <c r="W167" s="51"/>
      <c r="X167" s="51"/>
      <c r="Y167" s="51"/>
      <c r="Z167" s="51"/>
      <c r="AA167" s="51"/>
      <c r="AB167" s="51"/>
      <c r="AC167" s="51"/>
      <c r="AD167" s="51"/>
      <c r="AE167" s="51"/>
      <c r="AF167" s="51"/>
      <c r="AG167" s="51"/>
      <c r="AH167" s="51"/>
      <c r="AI167" s="51"/>
      <c r="AJ167" s="51"/>
      <c r="AK167" s="51"/>
      <c r="AL167" s="51"/>
      <c r="AM167" s="51"/>
      <c r="AN167" s="51"/>
      <c r="AO167" s="51"/>
      <c r="AP167" s="51"/>
      <c r="AQ167" s="51"/>
      <c r="AR167" s="51"/>
      <c r="AS167" s="51"/>
      <c r="AT167" s="51"/>
      <c r="AU167" s="51"/>
      <c r="AV167" s="51"/>
      <c r="AW167" s="51"/>
      <c r="AX167" s="51"/>
      <c r="AY167" s="51"/>
      <c r="AZ167" s="51"/>
      <c r="BA167" s="51"/>
      <c r="BB167" s="51"/>
      <c r="BC167" s="51"/>
      <c r="BD167" s="51"/>
    </row>
    <row r="168" spans="1:56" x14ac:dyDescent="0.2">
      <c r="A168" s="52"/>
      <c r="B168" s="52"/>
      <c r="C168" s="52"/>
      <c r="D168" s="52"/>
      <c r="E168" s="52"/>
      <c r="F168" s="52"/>
      <c r="G168" s="52"/>
      <c r="H168" s="52"/>
      <c r="I168" s="52"/>
      <c r="J168" s="52"/>
      <c r="K168" s="52"/>
      <c r="L168" s="53"/>
      <c r="M168" s="53"/>
      <c r="N168" s="53"/>
      <c r="O168" s="53"/>
      <c r="P168" s="53"/>
      <c r="Q168" s="53"/>
      <c r="R168" s="53"/>
      <c r="S168" s="53"/>
      <c r="T168" s="53"/>
      <c r="U168" s="53"/>
      <c r="V168" s="53"/>
      <c r="W168" s="51"/>
      <c r="X168" s="51"/>
      <c r="Y168" s="51"/>
      <c r="Z168" s="51"/>
      <c r="AA168" s="51"/>
      <c r="AB168" s="51"/>
      <c r="AC168" s="51"/>
      <c r="AD168" s="51"/>
      <c r="AE168" s="51"/>
      <c r="AF168" s="51"/>
      <c r="AG168" s="51"/>
      <c r="AH168" s="51"/>
      <c r="AI168" s="51"/>
      <c r="AJ168" s="51"/>
      <c r="AK168" s="51"/>
      <c r="AL168" s="51"/>
      <c r="AM168" s="51"/>
      <c r="AN168" s="51"/>
      <c r="AO168" s="51"/>
      <c r="AP168" s="51"/>
      <c r="AQ168" s="51"/>
      <c r="AR168" s="51"/>
      <c r="AS168" s="51"/>
      <c r="AT168" s="51"/>
      <c r="AU168" s="51"/>
      <c r="AV168" s="51"/>
      <c r="AW168" s="51"/>
      <c r="AX168" s="51"/>
      <c r="AY168" s="51"/>
      <c r="AZ168" s="51"/>
      <c r="BA168" s="51"/>
      <c r="BB168" s="51"/>
      <c r="BC168" s="51"/>
      <c r="BD168" s="51"/>
    </row>
    <row r="169" spans="1:56" x14ac:dyDescent="0.2">
      <c r="A169" s="52"/>
      <c r="B169" s="52"/>
      <c r="C169" s="52"/>
      <c r="D169" s="52"/>
      <c r="E169" s="52"/>
      <c r="F169" s="52"/>
      <c r="G169" s="52"/>
      <c r="H169" s="52"/>
      <c r="I169" s="52"/>
      <c r="J169" s="52"/>
      <c r="K169" s="52"/>
      <c r="L169" s="53"/>
      <c r="M169" s="53"/>
      <c r="N169" s="53"/>
      <c r="O169" s="53"/>
      <c r="P169" s="53"/>
      <c r="Q169" s="53"/>
      <c r="R169" s="53"/>
      <c r="S169" s="53"/>
      <c r="T169" s="53"/>
      <c r="U169" s="53"/>
      <c r="V169" s="53"/>
      <c r="W169" s="51"/>
      <c r="X169" s="51"/>
      <c r="Y169" s="51"/>
      <c r="Z169" s="51"/>
      <c r="AA169" s="51"/>
      <c r="AB169" s="51"/>
      <c r="AC169" s="51"/>
      <c r="AD169" s="51"/>
      <c r="AE169" s="51"/>
      <c r="AF169" s="51"/>
      <c r="AG169" s="51"/>
      <c r="AH169" s="51"/>
      <c r="AI169" s="51"/>
      <c r="AJ169" s="51"/>
      <c r="AK169" s="51"/>
      <c r="AL169" s="51"/>
      <c r="AM169" s="51"/>
      <c r="AN169" s="51"/>
      <c r="AO169" s="51"/>
      <c r="AP169" s="51"/>
      <c r="AQ169" s="51"/>
      <c r="AR169" s="51"/>
      <c r="AS169" s="51"/>
      <c r="AT169" s="51"/>
      <c r="AU169" s="51"/>
      <c r="AV169" s="51"/>
      <c r="AW169" s="51"/>
      <c r="AX169" s="51"/>
      <c r="AY169" s="51"/>
      <c r="AZ169" s="51"/>
      <c r="BA169" s="51"/>
      <c r="BB169" s="51"/>
      <c r="BC169" s="51"/>
      <c r="BD169" s="51"/>
    </row>
    <row r="170" spans="1:56" x14ac:dyDescent="0.2">
      <c r="A170" s="52"/>
      <c r="B170" s="52"/>
      <c r="C170" s="52"/>
      <c r="D170" s="52"/>
      <c r="E170" s="52"/>
      <c r="F170" s="52"/>
      <c r="G170" s="52"/>
      <c r="H170" s="52"/>
      <c r="I170" s="52"/>
      <c r="J170" s="52"/>
      <c r="K170" s="52"/>
      <c r="L170" s="53"/>
      <c r="M170" s="53"/>
      <c r="N170" s="53"/>
      <c r="O170" s="53"/>
      <c r="P170" s="53"/>
      <c r="Q170" s="53"/>
      <c r="R170" s="53"/>
      <c r="S170" s="53"/>
      <c r="T170" s="53"/>
      <c r="U170" s="53"/>
      <c r="V170" s="53"/>
      <c r="W170" s="51"/>
      <c r="X170" s="51"/>
      <c r="Y170" s="51"/>
      <c r="Z170" s="51"/>
      <c r="AA170" s="51"/>
      <c r="AB170" s="51"/>
      <c r="AC170" s="51"/>
      <c r="AD170" s="51"/>
      <c r="AE170" s="51"/>
      <c r="AF170" s="51"/>
      <c r="AG170" s="51"/>
      <c r="AH170" s="51"/>
      <c r="AI170" s="51"/>
      <c r="AJ170" s="51"/>
      <c r="AK170" s="51"/>
      <c r="AL170" s="51"/>
      <c r="AM170" s="51"/>
      <c r="AN170" s="51"/>
      <c r="AO170" s="51"/>
      <c r="AP170" s="51"/>
      <c r="AQ170" s="51"/>
      <c r="AR170" s="51"/>
      <c r="AS170" s="51"/>
      <c r="AT170" s="51"/>
      <c r="AU170" s="51"/>
      <c r="AV170" s="51"/>
      <c r="AW170" s="51"/>
      <c r="AX170" s="51"/>
      <c r="AY170" s="51"/>
      <c r="AZ170" s="51"/>
      <c r="BA170" s="51"/>
      <c r="BB170" s="51"/>
      <c r="BC170" s="51"/>
      <c r="BD170" s="51"/>
    </row>
    <row r="171" spans="1:56" x14ac:dyDescent="0.2">
      <c r="A171" s="52"/>
      <c r="B171" s="52"/>
      <c r="C171" s="52"/>
      <c r="D171" s="52"/>
      <c r="E171" s="52"/>
      <c r="F171" s="52"/>
      <c r="G171" s="52"/>
      <c r="H171" s="52"/>
      <c r="I171" s="52"/>
      <c r="J171" s="52"/>
      <c r="K171" s="52"/>
      <c r="L171" s="53"/>
      <c r="M171" s="53"/>
      <c r="N171" s="53"/>
      <c r="O171" s="53"/>
      <c r="P171" s="53"/>
      <c r="Q171" s="53"/>
      <c r="R171" s="53"/>
      <c r="S171" s="53"/>
      <c r="T171" s="53"/>
      <c r="U171" s="53"/>
      <c r="V171" s="53"/>
      <c r="W171" s="51"/>
      <c r="X171" s="51"/>
      <c r="Y171" s="51"/>
      <c r="Z171" s="51"/>
      <c r="AA171" s="51"/>
      <c r="AB171" s="51"/>
      <c r="AC171" s="51"/>
      <c r="AD171" s="51"/>
      <c r="AE171" s="51"/>
      <c r="AF171" s="51"/>
      <c r="AG171" s="51"/>
      <c r="AH171" s="51"/>
      <c r="AI171" s="51"/>
      <c r="AJ171" s="51"/>
      <c r="AK171" s="51"/>
      <c r="AL171" s="51"/>
      <c r="AM171" s="51"/>
      <c r="AN171" s="51"/>
      <c r="AO171" s="51"/>
      <c r="AP171" s="51"/>
      <c r="AQ171" s="51"/>
      <c r="AR171" s="51"/>
      <c r="AS171" s="51"/>
      <c r="AT171" s="51"/>
      <c r="AU171" s="51"/>
      <c r="AV171" s="51"/>
      <c r="AW171" s="51"/>
      <c r="AX171" s="51"/>
      <c r="AY171" s="51"/>
      <c r="AZ171" s="51"/>
      <c r="BA171" s="51"/>
      <c r="BB171" s="51"/>
      <c r="BC171" s="51"/>
      <c r="BD171" s="51"/>
    </row>
    <row r="172" spans="1:56" x14ac:dyDescent="0.2">
      <c r="A172" s="52"/>
      <c r="B172" s="52"/>
      <c r="C172" s="52"/>
      <c r="D172" s="52"/>
      <c r="E172" s="52"/>
      <c r="F172" s="52"/>
      <c r="G172" s="52"/>
      <c r="H172" s="52"/>
      <c r="I172" s="52"/>
      <c r="J172" s="52"/>
      <c r="K172" s="52"/>
      <c r="L172" s="53"/>
      <c r="M172" s="53"/>
      <c r="N172" s="53"/>
      <c r="O172" s="53"/>
      <c r="P172" s="53"/>
      <c r="Q172" s="53"/>
      <c r="R172" s="53"/>
      <c r="S172" s="53"/>
      <c r="T172" s="53"/>
      <c r="U172" s="53"/>
      <c r="V172" s="53"/>
      <c r="W172" s="51"/>
      <c r="X172" s="51"/>
      <c r="Y172" s="51"/>
      <c r="Z172" s="51"/>
      <c r="AA172" s="51"/>
      <c r="AB172" s="51"/>
      <c r="AC172" s="51"/>
      <c r="AD172" s="51"/>
      <c r="AE172" s="51"/>
      <c r="AF172" s="51"/>
      <c r="AG172" s="51"/>
      <c r="AH172" s="51"/>
      <c r="AI172" s="51"/>
      <c r="AJ172" s="51"/>
      <c r="AK172" s="51"/>
      <c r="AL172" s="51"/>
      <c r="AM172" s="51"/>
      <c r="AN172" s="51"/>
      <c r="AO172" s="51"/>
      <c r="AP172" s="51"/>
      <c r="AQ172" s="51"/>
      <c r="AR172" s="51"/>
      <c r="AS172" s="51"/>
      <c r="AT172" s="51"/>
      <c r="AU172" s="51"/>
      <c r="AV172" s="51"/>
      <c r="AW172" s="51"/>
      <c r="AX172" s="51"/>
      <c r="AY172" s="51"/>
      <c r="AZ172" s="51"/>
      <c r="BA172" s="51"/>
      <c r="BB172" s="51"/>
      <c r="BC172" s="51"/>
      <c r="BD172" s="51"/>
    </row>
    <row r="173" spans="1:56" x14ac:dyDescent="0.2">
      <c r="A173" s="52"/>
      <c r="B173" s="52"/>
      <c r="C173" s="52"/>
      <c r="D173" s="52"/>
      <c r="E173" s="52"/>
      <c r="F173" s="52"/>
      <c r="G173" s="52"/>
      <c r="H173" s="52"/>
      <c r="I173" s="52"/>
      <c r="J173" s="52"/>
      <c r="K173" s="52"/>
      <c r="L173" s="53"/>
      <c r="M173" s="53"/>
      <c r="N173" s="53"/>
      <c r="O173" s="53"/>
      <c r="P173" s="53"/>
      <c r="Q173" s="53"/>
      <c r="R173" s="53"/>
      <c r="S173" s="53"/>
      <c r="T173" s="53"/>
      <c r="U173" s="53"/>
      <c r="V173" s="53"/>
      <c r="W173" s="51"/>
      <c r="X173" s="51"/>
      <c r="Y173" s="51"/>
      <c r="Z173" s="51"/>
      <c r="AA173" s="51"/>
      <c r="AB173" s="51"/>
      <c r="AC173" s="51"/>
      <c r="AD173" s="51"/>
      <c r="AE173" s="51"/>
      <c r="AF173" s="51"/>
      <c r="AG173" s="51"/>
      <c r="AH173" s="51"/>
      <c r="AI173" s="51"/>
      <c r="AJ173" s="51"/>
      <c r="AK173" s="51"/>
      <c r="AL173" s="51"/>
      <c r="AM173" s="51"/>
      <c r="AN173" s="51"/>
      <c r="AO173" s="51"/>
      <c r="AP173" s="51"/>
      <c r="AQ173" s="51"/>
      <c r="AR173" s="51"/>
      <c r="AS173" s="51"/>
      <c r="AT173" s="51"/>
      <c r="AU173" s="51"/>
      <c r="AV173" s="51"/>
      <c r="AW173" s="51"/>
      <c r="AX173" s="51"/>
      <c r="AY173" s="51"/>
      <c r="AZ173" s="51"/>
      <c r="BA173" s="51"/>
      <c r="BB173" s="51"/>
      <c r="BC173" s="51"/>
      <c r="BD173" s="51"/>
    </row>
    <row r="174" spans="1:56" x14ac:dyDescent="0.2">
      <c r="A174" s="52"/>
      <c r="B174" s="52"/>
      <c r="C174" s="52"/>
      <c r="D174" s="52"/>
      <c r="E174" s="52"/>
      <c r="F174" s="52"/>
      <c r="G174" s="52"/>
      <c r="H174" s="52"/>
      <c r="I174" s="52"/>
      <c r="J174" s="52"/>
      <c r="K174" s="52"/>
      <c r="L174" s="53"/>
      <c r="M174" s="53"/>
      <c r="N174" s="53"/>
      <c r="O174" s="53"/>
      <c r="P174" s="53"/>
      <c r="Q174" s="53"/>
      <c r="R174" s="53"/>
      <c r="S174" s="53"/>
      <c r="T174" s="53"/>
      <c r="U174" s="53"/>
      <c r="V174" s="53"/>
      <c r="W174" s="51"/>
      <c r="X174" s="51"/>
      <c r="Y174" s="51"/>
      <c r="Z174" s="51"/>
      <c r="AA174" s="51"/>
      <c r="AB174" s="51"/>
      <c r="AC174" s="51"/>
      <c r="AD174" s="51"/>
      <c r="AE174" s="51"/>
      <c r="AF174" s="51"/>
      <c r="AG174" s="51"/>
      <c r="AH174" s="51"/>
      <c r="AI174" s="51"/>
      <c r="AJ174" s="51"/>
      <c r="AK174" s="51"/>
      <c r="AL174" s="51"/>
      <c r="AM174" s="51"/>
      <c r="AN174" s="51"/>
      <c r="AO174" s="51"/>
      <c r="AP174" s="51"/>
      <c r="AQ174" s="51"/>
      <c r="AR174" s="51"/>
      <c r="AS174" s="51"/>
      <c r="AT174" s="51"/>
      <c r="AU174" s="51"/>
      <c r="AV174" s="51"/>
      <c r="AW174" s="51"/>
      <c r="AX174" s="51"/>
      <c r="AY174" s="51"/>
      <c r="AZ174" s="51"/>
      <c r="BA174" s="51"/>
      <c r="BB174" s="51"/>
      <c r="BC174" s="51"/>
      <c r="BD174" s="51"/>
    </row>
    <row r="175" spans="1:56" x14ac:dyDescent="0.2">
      <c r="A175" s="52"/>
      <c r="B175" s="52"/>
      <c r="C175" s="52"/>
      <c r="D175" s="52"/>
      <c r="E175" s="52"/>
      <c r="F175" s="52"/>
      <c r="G175" s="52"/>
      <c r="H175" s="52"/>
      <c r="I175" s="52"/>
      <c r="J175" s="52"/>
      <c r="K175" s="52"/>
      <c r="L175" s="53"/>
      <c r="M175" s="53"/>
      <c r="N175" s="53"/>
      <c r="O175" s="53"/>
      <c r="P175" s="53"/>
      <c r="Q175" s="53"/>
      <c r="R175" s="53"/>
      <c r="S175" s="53"/>
      <c r="T175" s="53"/>
      <c r="U175" s="53"/>
      <c r="V175" s="53"/>
      <c r="W175" s="51"/>
      <c r="X175" s="51"/>
      <c r="Y175" s="51"/>
      <c r="Z175" s="51"/>
      <c r="AA175" s="51"/>
      <c r="AB175" s="51"/>
      <c r="AC175" s="51"/>
      <c r="AD175" s="51"/>
      <c r="AE175" s="51"/>
      <c r="AF175" s="51"/>
      <c r="AG175" s="51"/>
      <c r="AH175" s="51"/>
      <c r="AI175" s="51"/>
      <c r="AJ175" s="51"/>
      <c r="AK175" s="51"/>
      <c r="AL175" s="51"/>
      <c r="AM175" s="51"/>
      <c r="AN175" s="51"/>
      <c r="AO175" s="51"/>
      <c r="AP175" s="51"/>
      <c r="AQ175" s="51"/>
      <c r="AR175" s="51"/>
      <c r="AS175" s="51"/>
      <c r="AT175" s="51"/>
      <c r="AU175" s="51"/>
      <c r="AV175" s="51"/>
      <c r="AW175" s="51"/>
      <c r="AX175" s="51"/>
      <c r="AY175" s="51"/>
      <c r="AZ175" s="51"/>
      <c r="BA175" s="51"/>
      <c r="BB175" s="51"/>
      <c r="BC175" s="51"/>
      <c r="BD175" s="51"/>
    </row>
    <row r="176" spans="1:56" x14ac:dyDescent="0.2">
      <c r="A176" s="52"/>
      <c r="B176" s="52"/>
      <c r="C176" s="52"/>
      <c r="D176" s="52"/>
      <c r="E176" s="52"/>
      <c r="F176" s="52"/>
      <c r="G176" s="52"/>
      <c r="H176" s="52"/>
      <c r="I176" s="52"/>
      <c r="J176" s="52"/>
      <c r="K176" s="52"/>
      <c r="L176" s="53"/>
      <c r="M176" s="53"/>
      <c r="N176" s="53"/>
      <c r="O176" s="53"/>
      <c r="P176" s="53"/>
      <c r="Q176" s="53"/>
      <c r="R176" s="53"/>
      <c r="S176" s="53"/>
      <c r="T176" s="53"/>
      <c r="U176" s="53"/>
      <c r="V176" s="53"/>
      <c r="W176" s="51"/>
      <c r="X176" s="51"/>
      <c r="Y176" s="51"/>
      <c r="Z176" s="51"/>
      <c r="AA176" s="51"/>
      <c r="AB176" s="51"/>
      <c r="AC176" s="51"/>
      <c r="AD176" s="51"/>
      <c r="AE176" s="51"/>
      <c r="AF176" s="51"/>
      <c r="AG176" s="51"/>
      <c r="AH176" s="51"/>
      <c r="AI176" s="51"/>
      <c r="AJ176" s="51"/>
      <c r="AK176" s="51"/>
      <c r="AL176" s="51"/>
      <c r="AM176" s="51"/>
      <c r="AN176" s="51"/>
      <c r="AO176" s="51"/>
      <c r="AP176" s="51"/>
      <c r="AQ176" s="51"/>
      <c r="AR176" s="51"/>
      <c r="AS176" s="51"/>
      <c r="AT176" s="51"/>
      <c r="AU176" s="51"/>
      <c r="AV176" s="51"/>
      <c r="AW176" s="51"/>
      <c r="AX176" s="51"/>
      <c r="AY176" s="51"/>
      <c r="AZ176" s="51"/>
      <c r="BA176" s="51"/>
      <c r="BB176" s="51"/>
      <c r="BC176" s="51"/>
      <c r="BD176" s="51"/>
    </row>
    <row r="177" spans="1:56" x14ac:dyDescent="0.2">
      <c r="A177" s="52"/>
      <c r="B177" s="52"/>
      <c r="C177" s="52"/>
      <c r="D177" s="52"/>
      <c r="E177" s="52"/>
      <c r="F177" s="52"/>
      <c r="G177" s="52"/>
      <c r="H177" s="52"/>
      <c r="I177" s="52"/>
      <c r="J177" s="52"/>
      <c r="K177" s="52"/>
      <c r="L177" s="53"/>
      <c r="M177" s="53"/>
      <c r="N177" s="53"/>
      <c r="O177" s="53"/>
      <c r="P177" s="53"/>
      <c r="Q177" s="53"/>
      <c r="R177" s="53"/>
      <c r="S177" s="53"/>
      <c r="T177" s="53"/>
      <c r="U177" s="53"/>
      <c r="V177" s="53"/>
      <c r="W177" s="51"/>
      <c r="X177" s="51"/>
      <c r="Y177" s="51"/>
      <c r="Z177" s="51"/>
      <c r="AA177" s="51"/>
      <c r="AB177" s="51"/>
      <c r="AC177" s="51"/>
      <c r="AD177" s="51"/>
      <c r="AE177" s="51"/>
      <c r="AF177" s="51"/>
      <c r="AG177" s="51"/>
      <c r="AH177" s="51"/>
      <c r="AI177" s="51"/>
      <c r="AJ177" s="51"/>
      <c r="AK177" s="51"/>
      <c r="AL177" s="51"/>
      <c r="AM177" s="51"/>
      <c r="AN177" s="51"/>
      <c r="AO177" s="51"/>
      <c r="AP177" s="51"/>
      <c r="AQ177" s="51"/>
      <c r="AR177" s="51"/>
      <c r="AS177" s="51"/>
      <c r="AT177" s="51"/>
      <c r="AU177" s="51"/>
      <c r="AV177" s="51"/>
      <c r="AW177" s="51"/>
      <c r="AX177" s="51"/>
      <c r="AY177" s="51"/>
      <c r="AZ177" s="51"/>
      <c r="BA177" s="51"/>
      <c r="BB177" s="51"/>
      <c r="BC177" s="51"/>
      <c r="BD177" s="51"/>
    </row>
    <row r="178" spans="1:56" x14ac:dyDescent="0.2">
      <c r="A178" s="52"/>
      <c r="B178" s="52"/>
      <c r="C178" s="52"/>
      <c r="D178" s="52"/>
      <c r="E178" s="52"/>
      <c r="F178" s="52"/>
      <c r="G178" s="52"/>
      <c r="H178" s="52"/>
      <c r="I178" s="52"/>
      <c r="J178" s="52"/>
      <c r="K178" s="52"/>
      <c r="L178" s="53"/>
      <c r="M178" s="53"/>
      <c r="N178" s="53"/>
      <c r="O178" s="53"/>
      <c r="P178" s="53"/>
      <c r="Q178" s="53"/>
      <c r="R178" s="53"/>
      <c r="S178" s="53"/>
      <c r="T178" s="53"/>
      <c r="U178" s="53"/>
      <c r="V178" s="53"/>
      <c r="W178" s="51"/>
      <c r="X178" s="51"/>
      <c r="Y178" s="51"/>
      <c r="Z178" s="51"/>
      <c r="AA178" s="51"/>
      <c r="AB178" s="51"/>
      <c r="AC178" s="51"/>
      <c r="AD178" s="51"/>
      <c r="AE178" s="51"/>
      <c r="AF178" s="51"/>
      <c r="AG178" s="51"/>
      <c r="AH178" s="51"/>
      <c r="AI178" s="51"/>
      <c r="AJ178" s="51"/>
      <c r="AK178" s="51"/>
      <c r="AL178" s="51"/>
      <c r="AM178" s="51"/>
      <c r="AN178" s="51"/>
      <c r="AO178" s="51"/>
      <c r="AP178" s="51"/>
      <c r="AQ178" s="51"/>
      <c r="AR178" s="51"/>
      <c r="AS178" s="51"/>
      <c r="AT178" s="51"/>
      <c r="AU178" s="51"/>
      <c r="AV178" s="51"/>
      <c r="AW178" s="51"/>
      <c r="AX178" s="51"/>
      <c r="AY178" s="51"/>
      <c r="AZ178" s="51"/>
      <c r="BA178" s="51"/>
      <c r="BB178" s="51"/>
      <c r="BC178" s="51"/>
      <c r="BD178" s="51"/>
    </row>
    <row r="179" spans="1:56" x14ac:dyDescent="0.2">
      <c r="A179" s="52"/>
      <c r="B179" s="52"/>
      <c r="C179" s="52"/>
      <c r="D179" s="52"/>
      <c r="E179" s="52"/>
      <c r="F179" s="52"/>
      <c r="G179" s="52"/>
      <c r="H179" s="52"/>
      <c r="I179" s="52"/>
      <c r="J179" s="52"/>
      <c r="K179" s="52"/>
      <c r="L179" s="53"/>
      <c r="M179" s="53"/>
      <c r="N179" s="53"/>
      <c r="O179" s="53"/>
      <c r="P179" s="53"/>
      <c r="Q179" s="53"/>
      <c r="R179" s="53"/>
      <c r="S179" s="53"/>
      <c r="T179" s="53"/>
      <c r="U179" s="53"/>
      <c r="V179" s="53"/>
      <c r="W179" s="51"/>
      <c r="X179" s="51"/>
      <c r="Y179" s="51"/>
      <c r="Z179" s="51"/>
      <c r="AA179" s="51"/>
      <c r="AB179" s="51"/>
      <c r="AC179" s="51"/>
      <c r="AD179" s="51"/>
      <c r="AE179" s="51"/>
      <c r="AF179" s="51"/>
      <c r="AG179" s="51"/>
      <c r="AH179" s="51"/>
      <c r="AI179" s="51"/>
      <c r="AJ179" s="51"/>
      <c r="AK179" s="51"/>
      <c r="AL179" s="51"/>
      <c r="AM179" s="51"/>
      <c r="AN179" s="51"/>
      <c r="AO179" s="51"/>
      <c r="AP179" s="51"/>
      <c r="AQ179" s="51"/>
      <c r="AR179" s="51"/>
      <c r="AS179" s="51"/>
      <c r="AT179" s="51"/>
      <c r="AU179" s="51"/>
      <c r="AV179" s="51"/>
      <c r="AW179" s="51"/>
      <c r="AX179" s="51"/>
      <c r="AY179" s="51"/>
      <c r="AZ179" s="51"/>
      <c r="BA179" s="51"/>
      <c r="BB179" s="51"/>
      <c r="BC179" s="51"/>
      <c r="BD179" s="51"/>
    </row>
    <row r="180" spans="1:56" x14ac:dyDescent="0.2">
      <c r="A180" s="52"/>
      <c r="B180" s="52"/>
      <c r="C180" s="52"/>
      <c r="D180" s="52"/>
      <c r="E180" s="52"/>
      <c r="F180" s="52"/>
      <c r="G180" s="52"/>
      <c r="H180" s="52"/>
      <c r="I180" s="52"/>
      <c r="J180" s="52"/>
      <c r="K180" s="52"/>
      <c r="L180" s="53"/>
      <c r="M180" s="53"/>
      <c r="N180" s="53"/>
      <c r="O180" s="53"/>
      <c r="P180" s="53"/>
      <c r="Q180" s="53"/>
      <c r="R180" s="53"/>
      <c r="S180" s="53"/>
      <c r="T180" s="53"/>
      <c r="U180" s="53"/>
      <c r="V180" s="53"/>
      <c r="W180" s="51"/>
      <c r="X180" s="51"/>
      <c r="Y180" s="51"/>
      <c r="Z180" s="51"/>
      <c r="AA180" s="51"/>
      <c r="AB180" s="51"/>
      <c r="AC180" s="51"/>
      <c r="AD180" s="51"/>
      <c r="AE180" s="51"/>
      <c r="AF180" s="51"/>
      <c r="AG180" s="51"/>
      <c r="AH180" s="51"/>
      <c r="AI180" s="51"/>
      <c r="AJ180" s="51"/>
      <c r="AK180" s="51"/>
      <c r="AL180" s="51"/>
      <c r="AM180" s="51"/>
      <c r="AN180" s="51"/>
      <c r="AO180" s="51"/>
      <c r="AP180" s="51"/>
      <c r="AQ180" s="51"/>
      <c r="AR180" s="51"/>
      <c r="AS180" s="51"/>
      <c r="AT180" s="51"/>
      <c r="AU180" s="51"/>
      <c r="AV180" s="51"/>
      <c r="AW180" s="51"/>
      <c r="AX180" s="51"/>
      <c r="AY180" s="51"/>
      <c r="AZ180" s="51"/>
      <c r="BA180" s="51"/>
      <c r="BB180" s="51"/>
      <c r="BC180" s="51"/>
      <c r="BD180" s="51"/>
    </row>
    <row r="181" spans="1:56" x14ac:dyDescent="0.2">
      <c r="A181" s="52"/>
      <c r="B181" s="52"/>
      <c r="C181" s="52"/>
      <c r="D181" s="52"/>
      <c r="E181" s="52"/>
      <c r="F181" s="52"/>
      <c r="G181" s="52"/>
      <c r="H181" s="52"/>
      <c r="I181" s="52"/>
      <c r="J181" s="52"/>
      <c r="K181" s="52"/>
      <c r="L181" s="53"/>
      <c r="M181" s="53"/>
      <c r="N181" s="53"/>
      <c r="O181" s="53"/>
      <c r="P181" s="53"/>
      <c r="Q181" s="53"/>
      <c r="R181" s="53"/>
      <c r="S181" s="53"/>
      <c r="T181" s="53"/>
      <c r="U181" s="53"/>
      <c r="V181" s="53"/>
      <c r="W181" s="51"/>
      <c r="X181" s="51"/>
      <c r="Y181" s="51"/>
      <c r="Z181" s="51"/>
      <c r="AA181" s="51"/>
      <c r="AB181" s="51"/>
      <c r="AC181" s="51"/>
      <c r="AD181" s="51"/>
      <c r="AE181" s="51"/>
      <c r="AF181" s="51"/>
      <c r="AG181" s="51"/>
      <c r="AH181" s="51"/>
      <c r="AI181" s="51"/>
      <c r="AJ181" s="51"/>
      <c r="AK181" s="51"/>
      <c r="AL181" s="51"/>
      <c r="AM181" s="51"/>
      <c r="AN181" s="51"/>
      <c r="AO181" s="51"/>
      <c r="AP181" s="51"/>
      <c r="AQ181" s="51"/>
      <c r="AR181" s="51"/>
      <c r="AS181" s="51"/>
      <c r="AT181" s="51"/>
      <c r="AU181" s="51"/>
      <c r="AV181" s="51"/>
      <c r="AW181" s="51"/>
      <c r="AX181" s="51"/>
      <c r="AY181" s="51"/>
      <c r="AZ181" s="51"/>
      <c r="BA181" s="51"/>
      <c r="BB181" s="51"/>
      <c r="BC181" s="51"/>
      <c r="BD181" s="51"/>
    </row>
    <row r="182" spans="1:56" x14ac:dyDescent="0.2">
      <c r="A182" s="52"/>
      <c r="B182" s="52"/>
      <c r="C182" s="52"/>
      <c r="D182" s="52"/>
      <c r="E182" s="52"/>
      <c r="F182" s="52"/>
      <c r="G182" s="52"/>
      <c r="H182" s="52"/>
      <c r="I182" s="52"/>
      <c r="J182" s="52"/>
      <c r="K182" s="52"/>
      <c r="L182" s="53"/>
      <c r="M182" s="53"/>
      <c r="N182" s="53"/>
      <c r="O182" s="53"/>
      <c r="P182" s="53"/>
      <c r="Q182" s="53"/>
      <c r="R182" s="53"/>
      <c r="S182" s="53"/>
      <c r="T182" s="53"/>
      <c r="U182" s="53"/>
      <c r="V182" s="53"/>
      <c r="W182" s="51"/>
      <c r="X182" s="51"/>
      <c r="Y182" s="51"/>
      <c r="Z182" s="51"/>
      <c r="AA182" s="51"/>
      <c r="AB182" s="51"/>
      <c r="AC182" s="51"/>
      <c r="AD182" s="51"/>
      <c r="AE182" s="51"/>
      <c r="AF182" s="51"/>
      <c r="AG182" s="51"/>
      <c r="AH182" s="51"/>
      <c r="AI182" s="51"/>
      <c r="AJ182" s="51"/>
      <c r="AK182" s="51"/>
      <c r="AL182" s="51"/>
      <c r="AM182" s="51"/>
      <c r="AN182" s="51"/>
      <c r="AO182" s="51"/>
      <c r="AP182" s="51"/>
      <c r="AQ182" s="51"/>
      <c r="AR182" s="51"/>
      <c r="AS182" s="51"/>
      <c r="AT182" s="51"/>
      <c r="AU182" s="51"/>
      <c r="AV182" s="51"/>
      <c r="AW182" s="51"/>
      <c r="AX182" s="51"/>
      <c r="AY182" s="51"/>
      <c r="AZ182" s="51"/>
      <c r="BA182" s="51"/>
      <c r="BB182" s="51"/>
      <c r="BC182" s="51"/>
      <c r="BD182" s="51"/>
    </row>
    <row r="183" spans="1:56" x14ac:dyDescent="0.2">
      <c r="A183" s="52"/>
      <c r="B183" s="52"/>
      <c r="C183" s="52"/>
      <c r="D183" s="52"/>
      <c r="E183" s="52"/>
      <c r="F183" s="52"/>
      <c r="G183" s="52"/>
      <c r="H183" s="52"/>
      <c r="I183" s="52"/>
      <c r="J183" s="52"/>
      <c r="K183" s="52"/>
      <c r="L183" s="53"/>
      <c r="M183" s="53"/>
      <c r="N183" s="53"/>
      <c r="O183" s="53"/>
      <c r="P183" s="53"/>
      <c r="Q183" s="53"/>
      <c r="R183" s="53"/>
      <c r="S183" s="53"/>
      <c r="T183" s="53"/>
      <c r="U183" s="53"/>
      <c r="V183" s="53"/>
      <c r="W183" s="51"/>
      <c r="X183" s="51"/>
      <c r="Y183" s="51"/>
      <c r="Z183" s="51"/>
      <c r="AA183" s="51"/>
      <c r="AB183" s="51"/>
      <c r="AC183" s="51"/>
      <c r="AD183" s="51"/>
      <c r="AE183" s="51"/>
      <c r="AF183" s="51"/>
      <c r="AG183" s="51"/>
      <c r="AH183" s="51"/>
      <c r="AI183" s="51"/>
      <c r="AJ183" s="51"/>
      <c r="AK183" s="51"/>
      <c r="AL183" s="51"/>
      <c r="AM183" s="51"/>
      <c r="AN183" s="51"/>
      <c r="AO183" s="51"/>
      <c r="AP183" s="51"/>
      <c r="AQ183" s="51"/>
      <c r="AR183" s="51"/>
      <c r="AS183" s="51"/>
      <c r="AT183" s="51"/>
      <c r="AU183" s="51"/>
      <c r="AV183" s="51"/>
      <c r="AW183" s="51"/>
      <c r="AX183" s="51"/>
      <c r="AY183" s="51"/>
      <c r="AZ183" s="51"/>
      <c r="BA183" s="51"/>
      <c r="BB183" s="51"/>
      <c r="BC183" s="51"/>
      <c r="BD183" s="51"/>
    </row>
    <row r="184" spans="1:56" x14ac:dyDescent="0.2">
      <c r="A184" s="49"/>
      <c r="B184" s="49"/>
      <c r="C184" s="49"/>
      <c r="D184" s="49"/>
      <c r="E184" s="49"/>
      <c r="F184" s="49"/>
      <c r="G184" s="49"/>
      <c r="H184" s="49"/>
      <c r="I184" s="49"/>
      <c r="J184" s="49"/>
      <c r="K184" s="49"/>
      <c r="L184" s="50"/>
      <c r="M184" s="50"/>
      <c r="N184" s="50"/>
      <c r="O184" s="50"/>
      <c r="P184" s="50"/>
      <c r="Q184" s="50"/>
      <c r="R184" s="50"/>
      <c r="S184" s="50"/>
      <c r="T184" s="50"/>
      <c r="U184" s="50"/>
      <c r="V184" s="50"/>
      <c r="W184" s="51"/>
      <c r="X184" s="51"/>
      <c r="Y184" s="51"/>
      <c r="Z184" s="51"/>
      <c r="AA184" s="51"/>
      <c r="AB184" s="51"/>
      <c r="AC184" s="51"/>
      <c r="AD184" s="51"/>
      <c r="AE184" s="51"/>
      <c r="AF184" s="51"/>
      <c r="AG184" s="51"/>
      <c r="AH184" s="51"/>
      <c r="AI184" s="51"/>
      <c r="AJ184" s="51"/>
      <c r="AK184" s="51"/>
      <c r="AL184" s="51"/>
      <c r="AM184" s="51"/>
      <c r="AN184" s="51"/>
      <c r="AO184" s="51"/>
      <c r="AP184" s="51"/>
      <c r="AQ184" s="51"/>
      <c r="AR184" s="51"/>
      <c r="AS184" s="51"/>
      <c r="AT184" s="51"/>
      <c r="AU184" s="51"/>
      <c r="AV184" s="51"/>
      <c r="AW184" s="51"/>
      <c r="AX184" s="51"/>
      <c r="AY184" s="51"/>
      <c r="AZ184" s="51"/>
      <c r="BA184" s="51"/>
      <c r="BB184" s="51"/>
      <c r="BC184" s="51"/>
      <c r="BD184" s="51"/>
    </row>
    <row r="185" spans="1:56" x14ac:dyDescent="0.2">
      <c r="A185" s="49"/>
      <c r="B185" s="49"/>
      <c r="C185" s="49"/>
      <c r="D185" s="49"/>
      <c r="E185" s="49"/>
      <c r="F185" s="49"/>
      <c r="G185" s="49"/>
      <c r="H185" s="49"/>
      <c r="I185" s="49"/>
      <c r="J185" s="49"/>
      <c r="K185" s="49"/>
      <c r="L185" s="50"/>
      <c r="M185" s="50"/>
      <c r="N185" s="50"/>
      <c r="O185" s="50"/>
      <c r="P185" s="50"/>
      <c r="Q185" s="50"/>
      <c r="R185" s="50"/>
      <c r="S185" s="50"/>
      <c r="T185" s="50"/>
      <c r="U185" s="50"/>
      <c r="V185" s="50"/>
      <c r="W185" s="51"/>
      <c r="X185" s="51"/>
      <c r="Y185" s="51"/>
      <c r="Z185" s="51"/>
      <c r="AA185" s="51"/>
      <c r="AB185" s="51"/>
      <c r="AC185" s="51"/>
      <c r="AD185" s="51"/>
      <c r="AE185" s="51"/>
      <c r="AF185" s="51"/>
      <c r="AG185" s="51"/>
      <c r="AH185" s="51"/>
      <c r="AI185" s="51"/>
      <c r="AJ185" s="51"/>
      <c r="AK185" s="51"/>
      <c r="AL185" s="51"/>
      <c r="AM185" s="51"/>
      <c r="AN185" s="51"/>
      <c r="AO185" s="51"/>
      <c r="AP185" s="51"/>
      <c r="AQ185" s="51"/>
      <c r="AR185" s="51"/>
      <c r="AS185" s="51"/>
      <c r="AT185" s="51"/>
      <c r="AU185" s="51"/>
      <c r="AV185" s="51"/>
      <c r="AW185" s="51"/>
      <c r="AX185" s="51"/>
      <c r="AY185" s="51"/>
      <c r="AZ185" s="51"/>
      <c r="BA185" s="51"/>
      <c r="BB185" s="51"/>
      <c r="BC185" s="51"/>
      <c r="BD185" s="51"/>
    </row>
    <row r="186" spans="1:56" x14ac:dyDescent="0.2">
      <c r="A186" s="49"/>
      <c r="B186" s="49"/>
      <c r="C186" s="49"/>
      <c r="D186" s="49"/>
      <c r="E186" s="49"/>
      <c r="F186" s="49"/>
      <c r="G186" s="49"/>
      <c r="H186" s="49"/>
      <c r="I186" s="49"/>
      <c r="J186" s="49"/>
      <c r="K186" s="49"/>
      <c r="L186" s="50"/>
      <c r="M186" s="50"/>
      <c r="N186" s="50"/>
      <c r="O186" s="50"/>
      <c r="P186" s="50"/>
      <c r="Q186" s="50"/>
      <c r="R186" s="50"/>
      <c r="S186" s="50"/>
      <c r="T186" s="50"/>
      <c r="U186" s="50"/>
      <c r="V186" s="50"/>
      <c r="W186" s="51"/>
      <c r="X186" s="51"/>
      <c r="Y186" s="51"/>
      <c r="Z186" s="51"/>
      <c r="AA186" s="51"/>
      <c r="AB186" s="51"/>
      <c r="AC186" s="51"/>
      <c r="AD186" s="51"/>
      <c r="AE186" s="51"/>
      <c r="AF186" s="51"/>
      <c r="AG186" s="51"/>
      <c r="AH186" s="51"/>
      <c r="AI186" s="51"/>
      <c r="AJ186" s="51"/>
      <c r="AK186" s="51"/>
      <c r="AL186" s="51"/>
      <c r="AM186" s="51"/>
      <c r="AN186" s="51"/>
      <c r="AO186" s="51"/>
      <c r="AP186" s="51"/>
      <c r="AQ186" s="51"/>
      <c r="AR186" s="51"/>
      <c r="AS186" s="51"/>
      <c r="AT186" s="51"/>
      <c r="AU186" s="51"/>
      <c r="AV186" s="51"/>
      <c r="AW186" s="51"/>
      <c r="AX186" s="51"/>
      <c r="AY186" s="51"/>
      <c r="AZ186" s="51"/>
      <c r="BA186" s="51"/>
      <c r="BB186" s="51"/>
      <c r="BC186" s="51"/>
      <c r="BD186" s="51"/>
    </row>
    <row r="187" spans="1:56" x14ac:dyDescent="0.2">
      <c r="A187" s="49"/>
      <c r="B187" s="49"/>
      <c r="C187" s="49"/>
      <c r="D187" s="49"/>
      <c r="E187" s="49"/>
      <c r="F187" s="49"/>
      <c r="G187" s="49"/>
      <c r="H187" s="49"/>
      <c r="I187" s="49"/>
      <c r="J187" s="49"/>
      <c r="K187" s="49"/>
      <c r="L187" s="50"/>
      <c r="M187" s="50"/>
      <c r="N187" s="50"/>
      <c r="O187" s="50"/>
      <c r="P187" s="50"/>
      <c r="Q187" s="50"/>
      <c r="R187" s="50"/>
      <c r="S187" s="50"/>
      <c r="T187" s="50"/>
      <c r="U187" s="50"/>
      <c r="V187" s="50"/>
      <c r="W187" s="51"/>
      <c r="X187" s="51"/>
      <c r="Y187" s="51"/>
      <c r="Z187" s="51"/>
      <c r="AA187" s="51"/>
      <c r="AB187" s="51"/>
      <c r="AC187" s="51"/>
      <c r="AD187" s="51"/>
      <c r="AE187" s="51"/>
      <c r="AF187" s="51"/>
      <c r="AG187" s="51"/>
      <c r="AH187" s="51"/>
      <c r="AI187" s="51"/>
      <c r="AJ187" s="51"/>
      <c r="AK187" s="51"/>
      <c r="AL187" s="51"/>
      <c r="AM187" s="51"/>
      <c r="AN187" s="51"/>
      <c r="AO187" s="51"/>
      <c r="AP187" s="51"/>
      <c r="AQ187" s="51"/>
      <c r="AR187" s="51"/>
      <c r="AS187" s="51"/>
      <c r="AT187" s="51"/>
      <c r="AU187" s="51"/>
      <c r="AV187" s="51"/>
      <c r="AW187" s="51"/>
      <c r="AX187" s="51"/>
      <c r="AY187" s="51"/>
      <c r="AZ187" s="51"/>
      <c r="BA187" s="51"/>
      <c r="BB187" s="51"/>
      <c r="BC187" s="51"/>
      <c r="BD187" s="51"/>
    </row>
    <row r="188" spans="1:56" x14ac:dyDescent="0.2">
      <c r="A188" s="49"/>
      <c r="B188" s="49"/>
      <c r="C188" s="49"/>
      <c r="D188" s="49"/>
      <c r="E188" s="49"/>
      <c r="F188" s="49"/>
      <c r="G188" s="49"/>
      <c r="H188" s="49"/>
      <c r="I188" s="49"/>
      <c r="J188" s="49"/>
      <c r="K188" s="49"/>
      <c r="L188" s="50"/>
      <c r="M188" s="50"/>
      <c r="N188" s="50"/>
      <c r="O188" s="50"/>
      <c r="P188" s="50"/>
      <c r="Q188" s="50"/>
      <c r="R188" s="50"/>
      <c r="S188" s="50"/>
      <c r="T188" s="50"/>
      <c r="U188" s="50"/>
      <c r="V188" s="50"/>
      <c r="W188" s="51"/>
      <c r="X188" s="51"/>
      <c r="Y188" s="51"/>
      <c r="Z188" s="51"/>
      <c r="AA188" s="51"/>
      <c r="AB188" s="51"/>
      <c r="AC188" s="51"/>
      <c r="AD188" s="51"/>
      <c r="AE188" s="51"/>
      <c r="AF188" s="51"/>
      <c r="AG188" s="51"/>
      <c r="AH188" s="51"/>
      <c r="AI188" s="51"/>
      <c r="AJ188" s="51"/>
      <c r="AK188" s="51"/>
      <c r="AL188" s="51"/>
      <c r="AM188" s="51"/>
      <c r="AN188" s="51"/>
      <c r="AO188" s="51"/>
      <c r="AP188" s="51"/>
      <c r="AQ188" s="51"/>
      <c r="AR188" s="51"/>
      <c r="AS188" s="51"/>
      <c r="AT188" s="51"/>
      <c r="AU188" s="51"/>
      <c r="AV188" s="51"/>
      <c r="AW188" s="51"/>
      <c r="AX188" s="51"/>
      <c r="AY188" s="51"/>
      <c r="AZ188" s="51"/>
      <c r="BA188" s="51"/>
      <c r="BB188" s="51"/>
      <c r="BC188" s="51"/>
      <c r="BD188" s="51"/>
    </row>
    <row r="189" spans="1:56" x14ac:dyDescent="0.2">
      <c r="A189" s="49"/>
      <c r="B189" s="49"/>
      <c r="C189" s="49"/>
      <c r="D189" s="49"/>
      <c r="E189" s="49"/>
      <c r="F189" s="49"/>
      <c r="G189" s="49"/>
      <c r="H189" s="49"/>
      <c r="I189" s="49"/>
      <c r="J189" s="49"/>
      <c r="K189" s="49"/>
      <c r="L189" s="50"/>
      <c r="M189" s="50"/>
      <c r="N189" s="50"/>
      <c r="O189" s="50"/>
      <c r="P189" s="50"/>
      <c r="Q189" s="50"/>
      <c r="R189" s="50"/>
      <c r="S189" s="50"/>
      <c r="T189" s="50"/>
      <c r="U189" s="50"/>
      <c r="V189" s="50"/>
      <c r="W189" s="51"/>
      <c r="X189" s="51"/>
      <c r="Y189" s="51"/>
      <c r="Z189" s="51"/>
      <c r="AA189" s="51"/>
      <c r="AB189" s="51"/>
      <c r="AC189" s="51"/>
      <c r="AD189" s="51"/>
      <c r="AE189" s="51"/>
      <c r="AF189" s="51"/>
      <c r="AG189" s="51"/>
      <c r="AH189" s="51"/>
      <c r="AI189" s="51"/>
      <c r="AJ189" s="51"/>
      <c r="AK189" s="51"/>
      <c r="AL189" s="51"/>
      <c r="AM189" s="51"/>
      <c r="AN189" s="51"/>
      <c r="AO189" s="51"/>
      <c r="AP189" s="51"/>
      <c r="AQ189" s="51"/>
      <c r="AR189" s="51"/>
      <c r="AS189" s="51"/>
      <c r="AT189" s="51"/>
      <c r="AU189" s="51"/>
      <c r="AV189" s="51"/>
      <c r="AW189" s="51"/>
      <c r="AX189" s="51"/>
      <c r="AY189" s="51"/>
      <c r="AZ189" s="51"/>
      <c r="BA189" s="51"/>
      <c r="BB189" s="51"/>
      <c r="BC189" s="51"/>
      <c r="BD189" s="51"/>
    </row>
    <row r="190" spans="1:56" x14ac:dyDescent="0.2">
      <c r="A190" s="49"/>
      <c r="B190" s="49"/>
      <c r="C190" s="49"/>
      <c r="D190" s="49"/>
      <c r="E190" s="49"/>
      <c r="F190" s="49"/>
      <c r="G190" s="49"/>
      <c r="H190" s="49"/>
      <c r="I190" s="49"/>
      <c r="J190" s="49"/>
      <c r="K190" s="49"/>
      <c r="L190" s="50"/>
      <c r="M190" s="50"/>
      <c r="N190" s="50"/>
      <c r="O190" s="50"/>
      <c r="P190" s="50"/>
      <c r="Q190" s="50"/>
      <c r="R190" s="50"/>
      <c r="S190" s="50"/>
      <c r="T190" s="50"/>
      <c r="U190" s="50"/>
      <c r="V190" s="50"/>
      <c r="W190" s="51"/>
      <c r="X190" s="51"/>
      <c r="Y190" s="51"/>
      <c r="Z190" s="51"/>
      <c r="AA190" s="51"/>
      <c r="AB190" s="51"/>
      <c r="AC190" s="51"/>
      <c r="AD190" s="51"/>
      <c r="AE190" s="51"/>
      <c r="AF190" s="51"/>
      <c r="AG190" s="51"/>
      <c r="AH190" s="51"/>
      <c r="AI190" s="51"/>
      <c r="AJ190" s="51"/>
      <c r="AK190" s="51"/>
      <c r="AL190" s="51"/>
      <c r="AM190" s="51"/>
      <c r="AN190" s="51"/>
      <c r="AO190" s="51"/>
      <c r="AP190" s="51"/>
      <c r="AQ190" s="51"/>
      <c r="AR190" s="51"/>
      <c r="AS190" s="51"/>
      <c r="AT190" s="51"/>
      <c r="AU190" s="51"/>
      <c r="AV190" s="51"/>
      <c r="AW190" s="51"/>
      <c r="AX190" s="51"/>
      <c r="AY190" s="51"/>
      <c r="AZ190" s="51"/>
      <c r="BA190" s="51"/>
      <c r="BB190" s="51"/>
      <c r="BC190" s="51"/>
      <c r="BD190" s="51"/>
    </row>
    <row r="191" spans="1:56" x14ac:dyDescent="0.2">
      <c r="A191" s="49"/>
      <c r="B191" s="49"/>
      <c r="C191" s="49"/>
      <c r="D191" s="49"/>
      <c r="E191" s="49"/>
      <c r="F191" s="49"/>
      <c r="G191" s="49"/>
      <c r="H191" s="49"/>
      <c r="I191" s="49"/>
      <c r="J191" s="49"/>
      <c r="K191" s="49"/>
      <c r="L191" s="50"/>
      <c r="M191" s="50"/>
      <c r="N191" s="50"/>
      <c r="O191" s="50"/>
      <c r="P191" s="50"/>
      <c r="Q191" s="50"/>
      <c r="R191" s="50"/>
      <c r="S191" s="50"/>
      <c r="T191" s="50"/>
      <c r="U191" s="50"/>
      <c r="V191" s="50"/>
      <c r="W191" s="51"/>
      <c r="X191" s="51"/>
      <c r="Y191" s="51"/>
      <c r="Z191" s="51"/>
      <c r="AA191" s="51"/>
      <c r="AB191" s="51"/>
      <c r="AC191" s="51"/>
      <c r="AD191" s="51"/>
      <c r="AE191" s="51"/>
      <c r="AF191" s="51"/>
      <c r="AG191" s="51"/>
      <c r="AH191" s="51"/>
      <c r="AI191" s="51"/>
      <c r="AJ191" s="51"/>
      <c r="AK191" s="51"/>
      <c r="AL191" s="51"/>
      <c r="AM191" s="51"/>
      <c r="AN191" s="51"/>
      <c r="AO191" s="51"/>
      <c r="AP191" s="51"/>
      <c r="AQ191" s="51"/>
      <c r="AR191" s="51"/>
      <c r="AS191" s="51"/>
      <c r="AT191" s="51"/>
      <c r="AU191" s="51"/>
      <c r="AV191" s="51"/>
      <c r="AW191" s="51"/>
      <c r="AX191" s="51"/>
      <c r="AY191" s="51"/>
      <c r="AZ191" s="51"/>
      <c r="BA191" s="51"/>
      <c r="BB191" s="51"/>
      <c r="BC191" s="51"/>
      <c r="BD191" s="51"/>
    </row>
    <row r="192" spans="1:56" x14ac:dyDescent="0.2">
      <c r="A192" s="49"/>
      <c r="B192" s="49"/>
      <c r="C192" s="49"/>
      <c r="D192" s="49"/>
      <c r="E192" s="49"/>
      <c r="F192" s="49"/>
      <c r="G192" s="49"/>
      <c r="H192" s="49"/>
      <c r="I192" s="49"/>
      <c r="J192" s="49"/>
      <c r="K192" s="49"/>
      <c r="L192" s="50"/>
      <c r="M192" s="50"/>
      <c r="N192" s="50"/>
      <c r="O192" s="50"/>
      <c r="P192" s="50"/>
      <c r="Q192" s="50"/>
      <c r="R192" s="50"/>
      <c r="S192" s="50"/>
      <c r="T192" s="50"/>
      <c r="U192" s="50"/>
      <c r="V192" s="50"/>
      <c r="W192" s="51"/>
      <c r="X192" s="51"/>
      <c r="Y192" s="51"/>
      <c r="Z192" s="51"/>
      <c r="AA192" s="51"/>
      <c r="AB192" s="51"/>
      <c r="AC192" s="51"/>
      <c r="AD192" s="51"/>
      <c r="AE192" s="51"/>
      <c r="AF192" s="51"/>
      <c r="AG192" s="51"/>
      <c r="AH192" s="51"/>
      <c r="AI192" s="51"/>
      <c r="AJ192" s="51"/>
      <c r="AK192" s="51"/>
      <c r="AL192" s="51"/>
      <c r="AM192" s="51"/>
      <c r="AN192" s="51"/>
      <c r="AO192" s="51"/>
      <c r="AP192" s="51"/>
      <c r="AQ192" s="51"/>
      <c r="AR192" s="51"/>
      <c r="AS192" s="51"/>
      <c r="AT192" s="51"/>
      <c r="AU192" s="51"/>
      <c r="AV192" s="51"/>
      <c r="AW192" s="51"/>
      <c r="AX192" s="51"/>
      <c r="AY192" s="51"/>
      <c r="AZ192" s="51"/>
      <c r="BA192" s="51"/>
      <c r="BB192" s="51"/>
      <c r="BC192" s="51"/>
      <c r="BD192" s="51"/>
    </row>
    <row r="193" spans="1:56" x14ac:dyDescent="0.2">
      <c r="A193" s="49"/>
      <c r="B193" s="49"/>
      <c r="C193" s="49"/>
      <c r="D193" s="49"/>
      <c r="E193" s="49"/>
      <c r="F193" s="49"/>
      <c r="G193" s="49"/>
      <c r="H193" s="49"/>
      <c r="I193" s="49"/>
      <c r="J193" s="49"/>
      <c r="K193" s="49"/>
      <c r="L193" s="50"/>
      <c r="M193" s="50"/>
      <c r="N193" s="50"/>
      <c r="O193" s="50"/>
      <c r="P193" s="50"/>
      <c r="Q193" s="50"/>
      <c r="R193" s="50"/>
      <c r="S193" s="50"/>
      <c r="T193" s="50"/>
      <c r="U193" s="50"/>
      <c r="V193" s="50"/>
      <c r="W193" s="51"/>
      <c r="X193" s="51"/>
      <c r="Y193" s="51"/>
      <c r="Z193" s="51"/>
      <c r="AA193" s="51"/>
      <c r="AB193" s="51"/>
      <c r="AC193" s="51"/>
      <c r="AD193" s="51"/>
      <c r="AE193" s="51"/>
      <c r="AF193" s="51"/>
      <c r="AG193" s="51"/>
      <c r="AH193" s="51"/>
      <c r="AI193" s="51"/>
      <c r="AJ193" s="51"/>
      <c r="AK193" s="51"/>
      <c r="AL193" s="51"/>
      <c r="AM193" s="51"/>
      <c r="AN193" s="51"/>
      <c r="AO193" s="51"/>
      <c r="AP193" s="51"/>
      <c r="AQ193" s="51"/>
      <c r="AR193" s="51"/>
      <c r="AS193" s="51"/>
      <c r="AT193" s="51"/>
      <c r="AU193" s="51"/>
      <c r="AV193" s="51"/>
      <c r="AW193" s="51"/>
      <c r="AX193" s="51"/>
      <c r="AY193" s="51"/>
      <c r="AZ193" s="51"/>
      <c r="BA193" s="51"/>
      <c r="BB193" s="51"/>
      <c r="BC193" s="51"/>
      <c r="BD193" s="51"/>
    </row>
    <row r="194" spans="1:56" x14ac:dyDescent="0.2">
      <c r="A194" s="49"/>
      <c r="B194" s="49"/>
      <c r="C194" s="49"/>
      <c r="D194" s="49"/>
      <c r="E194" s="49"/>
      <c r="F194" s="49"/>
      <c r="G194" s="49"/>
      <c r="H194" s="49"/>
      <c r="I194" s="49"/>
      <c r="J194" s="49"/>
      <c r="K194" s="49"/>
      <c r="L194" s="50"/>
      <c r="M194" s="50"/>
      <c r="N194" s="50"/>
      <c r="O194" s="50"/>
      <c r="P194" s="50"/>
      <c r="Q194" s="50"/>
      <c r="R194" s="50"/>
      <c r="S194" s="50"/>
      <c r="T194" s="50"/>
      <c r="U194" s="50"/>
      <c r="V194" s="50"/>
      <c r="W194" s="51"/>
      <c r="X194" s="51"/>
      <c r="Y194" s="51"/>
      <c r="Z194" s="51"/>
      <c r="AA194" s="51"/>
      <c r="AB194" s="51"/>
      <c r="AC194" s="51"/>
      <c r="AD194" s="51"/>
      <c r="AE194" s="51"/>
      <c r="AF194" s="51"/>
      <c r="AG194" s="51"/>
      <c r="AH194" s="51"/>
      <c r="AI194" s="51"/>
      <c r="AJ194" s="51"/>
      <c r="AK194" s="51"/>
      <c r="AL194" s="51"/>
      <c r="AM194" s="51"/>
      <c r="AN194" s="51"/>
      <c r="AO194" s="51"/>
      <c r="AP194" s="51"/>
      <c r="AQ194" s="51"/>
      <c r="AR194" s="51"/>
      <c r="AS194" s="51"/>
      <c r="AT194" s="51"/>
      <c r="AU194" s="51"/>
      <c r="AV194" s="51"/>
      <c r="AW194" s="51"/>
      <c r="AX194" s="51"/>
      <c r="AY194" s="51"/>
      <c r="AZ194" s="51"/>
      <c r="BA194" s="51"/>
      <c r="BB194" s="51"/>
      <c r="BC194" s="51"/>
      <c r="BD194" s="51"/>
    </row>
    <row r="195" spans="1:56" x14ac:dyDescent="0.2">
      <c r="A195" s="49"/>
      <c r="B195" s="49"/>
      <c r="C195" s="49"/>
      <c r="D195" s="49"/>
      <c r="E195" s="49"/>
      <c r="F195" s="49"/>
      <c r="G195" s="49"/>
      <c r="H195" s="49"/>
      <c r="I195" s="49"/>
      <c r="J195" s="49"/>
      <c r="K195" s="49"/>
      <c r="L195" s="50"/>
      <c r="M195" s="50"/>
      <c r="N195" s="50"/>
      <c r="O195" s="50"/>
      <c r="P195" s="50"/>
      <c r="Q195" s="50"/>
      <c r="R195" s="50"/>
      <c r="S195" s="50"/>
      <c r="T195" s="50"/>
      <c r="U195" s="50"/>
      <c r="V195" s="50"/>
      <c r="W195" s="51"/>
      <c r="X195" s="51"/>
      <c r="Y195" s="51"/>
      <c r="Z195" s="51"/>
      <c r="AA195" s="51"/>
      <c r="AB195" s="51"/>
      <c r="AC195" s="51"/>
      <c r="AD195" s="51"/>
      <c r="AE195" s="51"/>
      <c r="AF195" s="51"/>
      <c r="AG195" s="51"/>
      <c r="AH195" s="51"/>
      <c r="AI195" s="51"/>
      <c r="AJ195" s="51"/>
      <c r="AK195" s="51"/>
      <c r="AL195" s="51"/>
      <c r="AM195" s="51"/>
      <c r="AN195" s="51"/>
      <c r="AO195" s="51"/>
      <c r="AP195" s="51"/>
      <c r="AQ195" s="51"/>
      <c r="AR195" s="51"/>
      <c r="AS195" s="51"/>
      <c r="AT195" s="51"/>
      <c r="AU195" s="51"/>
      <c r="AV195" s="51"/>
      <c r="AW195" s="51"/>
      <c r="AX195" s="51"/>
      <c r="AY195" s="51"/>
      <c r="AZ195" s="51"/>
      <c r="BA195" s="51"/>
      <c r="BB195" s="51"/>
      <c r="BC195" s="51"/>
      <c r="BD195" s="51"/>
    </row>
    <row r="196" spans="1:56" x14ac:dyDescent="0.2">
      <c r="A196" s="49"/>
      <c r="B196" s="49"/>
      <c r="C196" s="49"/>
      <c r="D196" s="49"/>
      <c r="E196" s="49"/>
      <c r="F196" s="49"/>
      <c r="G196" s="49"/>
      <c r="H196" s="49"/>
      <c r="I196" s="49"/>
      <c r="J196" s="49"/>
      <c r="K196" s="49"/>
      <c r="L196" s="50"/>
      <c r="M196" s="50"/>
      <c r="N196" s="50"/>
      <c r="O196" s="50"/>
      <c r="P196" s="50"/>
      <c r="Q196" s="50"/>
      <c r="R196" s="50"/>
      <c r="S196" s="50"/>
      <c r="T196" s="50"/>
      <c r="U196" s="50"/>
      <c r="V196" s="50"/>
      <c r="W196" s="51"/>
      <c r="X196" s="51"/>
      <c r="Y196" s="51"/>
      <c r="Z196" s="51"/>
      <c r="AA196" s="51"/>
      <c r="AB196" s="51"/>
      <c r="AC196" s="51"/>
      <c r="AD196" s="51"/>
      <c r="AE196" s="51"/>
      <c r="AF196" s="51"/>
      <c r="AG196" s="51"/>
      <c r="AH196" s="51"/>
      <c r="AI196" s="51"/>
      <c r="AJ196" s="51"/>
      <c r="AK196" s="51"/>
      <c r="AL196" s="51"/>
      <c r="AM196" s="51"/>
      <c r="AN196" s="51"/>
      <c r="AO196" s="51"/>
      <c r="AP196" s="51"/>
      <c r="AQ196" s="51"/>
      <c r="AR196" s="51"/>
      <c r="AS196" s="51"/>
      <c r="AT196" s="51"/>
      <c r="AU196" s="51"/>
      <c r="AV196" s="51"/>
      <c r="AW196" s="51"/>
      <c r="AX196" s="51"/>
      <c r="AY196" s="51"/>
      <c r="AZ196" s="51"/>
      <c r="BA196" s="51"/>
      <c r="BB196" s="51"/>
      <c r="BC196" s="51"/>
      <c r="BD196" s="51"/>
    </row>
    <row r="197" spans="1:56" x14ac:dyDescent="0.2">
      <c r="A197" s="49"/>
      <c r="B197" s="49"/>
      <c r="C197" s="49"/>
      <c r="D197" s="49"/>
      <c r="E197" s="49"/>
      <c r="F197" s="49"/>
      <c r="G197" s="49"/>
      <c r="H197" s="49"/>
      <c r="I197" s="49"/>
      <c r="J197" s="49"/>
      <c r="K197" s="49"/>
      <c r="L197" s="50"/>
      <c r="M197" s="50"/>
      <c r="N197" s="50"/>
      <c r="O197" s="50"/>
      <c r="P197" s="50"/>
      <c r="Q197" s="50"/>
      <c r="R197" s="50"/>
      <c r="S197" s="50"/>
      <c r="T197" s="50"/>
      <c r="U197" s="50"/>
      <c r="V197" s="50"/>
      <c r="W197" s="51"/>
      <c r="X197" s="51"/>
      <c r="Y197" s="51"/>
      <c r="Z197" s="51"/>
      <c r="AA197" s="51"/>
      <c r="AB197" s="51"/>
      <c r="AC197" s="51"/>
      <c r="AD197" s="51"/>
      <c r="AE197" s="51"/>
      <c r="AF197" s="51"/>
      <c r="AG197" s="51"/>
      <c r="AH197" s="51"/>
      <c r="AI197" s="51"/>
      <c r="AJ197" s="51"/>
      <c r="AK197" s="51"/>
      <c r="AL197" s="51"/>
      <c r="AM197" s="51"/>
      <c r="AN197" s="51"/>
      <c r="AO197" s="51"/>
      <c r="AP197" s="51"/>
      <c r="AQ197" s="51"/>
      <c r="AR197" s="51"/>
      <c r="AS197" s="51"/>
      <c r="AT197" s="51"/>
      <c r="AU197" s="51"/>
      <c r="AV197" s="51"/>
      <c r="AW197" s="51"/>
      <c r="AX197" s="51"/>
      <c r="AY197" s="51"/>
      <c r="AZ197" s="51"/>
      <c r="BA197" s="51"/>
      <c r="BB197" s="51"/>
      <c r="BC197" s="51"/>
      <c r="BD197" s="51"/>
    </row>
    <row r="198" spans="1:56" x14ac:dyDescent="0.2">
      <c r="A198" s="49"/>
      <c r="B198" s="49"/>
      <c r="C198" s="49"/>
      <c r="D198" s="49"/>
      <c r="E198" s="49"/>
      <c r="F198" s="49"/>
      <c r="G198" s="49"/>
      <c r="H198" s="49"/>
      <c r="I198" s="49"/>
      <c r="J198" s="49"/>
      <c r="K198" s="49"/>
      <c r="L198" s="50"/>
      <c r="M198" s="50"/>
      <c r="N198" s="50"/>
      <c r="O198" s="50"/>
      <c r="P198" s="50"/>
      <c r="Q198" s="50"/>
      <c r="R198" s="50"/>
      <c r="S198" s="50"/>
      <c r="T198" s="50"/>
      <c r="U198" s="50"/>
      <c r="V198" s="50"/>
      <c r="W198" s="51"/>
      <c r="X198" s="51"/>
      <c r="Y198" s="51"/>
      <c r="Z198" s="51"/>
      <c r="AA198" s="51"/>
      <c r="AB198" s="51"/>
      <c r="AC198" s="51"/>
      <c r="AD198" s="51"/>
      <c r="AE198" s="51"/>
      <c r="AF198" s="51"/>
      <c r="AG198" s="51"/>
      <c r="AH198" s="51"/>
      <c r="AI198" s="51"/>
      <c r="AJ198" s="51"/>
      <c r="AK198" s="51"/>
      <c r="AL198" s="51"/>
      <c r="AM198" s="51"/>
      <c r="AN198" s="51"/>
      <c r="AO198" s="51"/>
      <c r="AP198" s="51"/>
      <c r="AQ198" s="51"/>
      <c r="AR198" s="51"/>
      <c r="AS198" s="51"/>
      <c r="AT198" s="51"/>
      <c r="AU198" s="51"/>
      <c r="AV198" s="51"/>
      <c r="AW198" s="51"/>
      <c r="AX198" s="51"/>
      <c r="AY198" s="51"/>
      <c r="AZ198" s="51"/>
      <c r="BA198" s="51"/>
      <c r="BB198" s="51"/>
      <c r="BC198" s="51"/>
      <c r="BD198" s="51"/>
    </row>
    <row r="199" spans="1:56" x14ac:dyDescent="0.2">
      <c r="A199" s="49"/>
      <c r="B199" s="49"/>
      <c r="C199" s="49"/>
      <c r="D199" s="49"/>
      <c r="E199" s="49"/>
      <c r="F199" s="49"/>
      <c r="G199" s="49"/>
      <c r="H199" s="49"/>
      <c r="I199" s="49"/>
      <c r="J199" s="49"/>
      <c r="K199" s="49"/>
      <c r="L199" s="50"/>
      <c r="M199" s="50"/>
      <c r="N199" s="50"/>
      <c r="O199" s="50"/>
      <c r="P199" s="50"/>
      <c r="Q199" s="50"/>
      <c r="R199" s="50"/>
      <c r="S199" s="50"/>
      <c r="T199" s="50"/>
      <c r="U199" s="50"/>
      <c r="V199" s="50"/>
      <c r="W199" s="51"/>
      <c r="X199" s="51"/>
      <c r="Y199" s="51"/>
      <c r="Z199" s="51"/>
      <c r="AA199" s="51"/>
      <c r="AB199" s="51"/>
      <c r="AC199" s="51"/>
      <c r="AD199" s="51"/>
      <c r="AE199" s="51"/>
      <c r="AF199" s="51"/>
      <c r="AG199" s="51"/>
      <c r="AH199" s="51"/>
      <c r="AI199" s="51"/>
      <c r="AJ199" s="51"/>
      <c r="AK199" s="51"/>
      <c r="AL199" s="51"/>
      <c r="AM199" s="51"/>
      <c r="AN199" s="51"/>
      <c r="AO199" s="51"/>
      <c r="AP199" s="51"/>
      <c r="AQ199" s="51"/>
      <c r="AR199" s="51"/>
      <c r="AS199" s="51"/>
      <c r="AT199" s="51"/>
      <c r="AU199" s="51"/>
      <c r="AV199" s="51"/>
      <c r="AW199" s="51"/>
      <c r="AX199" s="51"/>
      <c r="AY199" s="51"/>
      <c r="AZ199" s="51"/>
      <c r="BA199" s="51"/>
      <c r="BB199" s="51"/>
      <c r="BC199" s="51"/>
      <c r="BD199" s="51"/>
    </row>
    <row r="200" spans="1:56" x14ac:dyDescent="0.2">
      <c r="A200" s="49"/>
      <c r="B200" s="49"/>
      <c r="C200" s="49"/>
      <c r="D200" s="49"/>
      <c r="E200" s="49"/>
      <c r="F200" s="49"/>
      <c r="G200" s="49"/>
      <c r="H200" s="49"/>
      <c r="I200" s="49"/>
      <c r="J200" s="49"/>
      <c r="K200" s="49"/>
      <c r="L200" s="50"/>
      <c r="M200" s="50"/>
      <c r="N200" s="50"/>
      <c r="O200" s="50"/>
      <c r="P200" s="50"/>
      <c r="Q200" s="50"/>
      <c r="R200" s="50"/>
      <c r="S200" s="50"/>
      <c r="T200" s="50"/>
      <c r="U200" s="50"/>
      <c r="V200" s="50"/>
      <c r="W200" s="51"/>
      <c r="X200" s="51"/>
      <c r="Y200" s="51"/>
      <c r="Z200" s="51"/>
      <c r="AA200" s="51"/>
      <c r="AB200" s="51"/>
      <c r="AC200" s="51"/>
      <c r="AD200" s="51"/>
      <c r="AE200" s="51"/>
      <c r="AF200" s="51"/>
      <c r="AG200" s="51"/>
      <c r="AH200" s="51"/>
      <c r="AI200" s="51"/>
      <c r="AJ200" s="51"/>
      <c r="AK200" s="51"/>
      <c r="AL200" s="51"/>
      <c r="AM200" s="51"/>
      <c r="AN200" s="51"/>
      <c r="AO200" s="51"/>
      <c r="AP200" s="51"/>
      <c r="AQ200" s="51"/>
      <c r="AR200" s="51"/>
      <c r="AS200" s="51"/>
      <c r="AT200" s="51"/>
      <c r="AU200" s="51"/>
      <c r="AV200" s="51"/>
      <c r="AW200" s="51"/>
      <c r="AX200" s="51"/>
      <c r="AY200" s="51"/>
      <c r="AZ200" s="51"/>
      <c r="BA200" s="51"/>
      <c r="BB200" s="51"/>
      <c r="BC200" s="51"/>
      <c r="BD200" s="51"/>
    </row>
    <row r="201" spans="1:56" x14ac:dyDescent="0.2">
      <c r="A201" s="49"/>
      <c r="B201" s="49"/>
      <c r="C201" s="49"/>
      <c r="D201" s="49"/>
      <c r="E201" s="49"/>
      <c r="F201" s="49"/>
      <c r="G201" s="49"/>
      <c r="H201" s="49"/>
      <c r="I201" s="49"/>
      <c r="J201" s="49"/>
      <c r="K201" s="49"/>
      <c r="L201" s="50"/>
      <c r="M201" s="50"/>
      <c r="N201" s="50"/>
      <c r="O201" s="50"/>
      <c r="P201" s="50"/>
      <c r="Q201" s="50"/>
      <c r="R201" s="50"/>
      <c r="S201" s="50"/>
      <c r="T201" s="50"/>
      <c r="U201" s="50"/>
      <c r="V201" s="50"/>
      <c r="W201" s="51"/>
      <c r="X201" s="51"/>
      <c r="Y201" s="51"/>
      <c r="Z201" s="51"/>
      <c r="AA201" s="51"/>
      <c r="AB201" s="51"/>
      <c r="AC201" s="51"/>
      <c r="AD201" s="51"/>
      <c r="AE201" s="51"/>
      <c r="AF201" s="51"/>
      <c r="AG201" s="51"/>
      <c r="AH201" s="51"/>
      <c r="AI201" s="51"/>
      <c r="AJ201" s="51"/>
      <c r="AK201" s="51"/>
      <c r="AL201" s="51"/>
      <c r="AM201" s="51"/>
      <c r="AN201" s="51"/>
      <c r="AO201" s="51"/>
      <c r="AP201" s="51"/>
      <c r="AQ201" s="51"/>
      <c r="AR201" s="51"/>
      <c r="AS201" s="51"/>
      <c r="AT201" s="51"/>
      <c r="AU201" s="51"/>
      <c r="AV201" s="51"/>
      <c r="AW201" s="51"/>
      <c r="AX201" s="51"/>
      <c r="AY201" s="51"/>
      <c r="AZ201" s="51"/>
      <c r="BA201" s="51"/>
      <c r="BB201" s="51"/>
      <c r="BC201" s="51"/>
      <c r="BD201" s="51"/>
    </row>
    <row r="202" spans="1:56" x14ac:dyDescent="0.2">
      <c r="A202" s="49"/>
      <c r="B202" s="49"/>
      <c r="C202" s="49"/>
      <c r="D202" s="49"/>
      <c r="E202" s="49"/>
      <c r="F202" s="49"/>
      <c r="G202" s="49"/>
      <c r="H202" s="49"/>
      <c r="I202" s="49"/>
      <c r="J202" s="49"/>
      <c r="K202" s="49"/>
      <c r="L202" s="50"/>
      <c r="M202" s="50"/>
      <c r="N202" s="50"/>
      <c r="O202" s="50"/>
      <c r="P202" s="50"/>
      <c r="Q202" s="50"/>
      <c r="R202" s="50"/>
      <c r="S202" s="50"/>
      <c r="T202" s="50"/>
      <c r="U202" s="50"/>
      <c r="V202" s="50"/>
      <c r="W202" s="51"/>
      <c r="X202" s="51"/>
      <c r="Y202" s="51"/>
      <c r="Z202" s="51"/>
      <c r="AA202" s="51"/>
      <c r="AB202" s="51"/>
      <c r="AC202" s="51"/>
      <c r="AD202" s="51"/>
      <c r="AE202" s="51"/>
      <c r="AF202" s="51"/>
      <c r="AG202" s="51"/>
      <c r="AH202" s="51"/>
      <c r="AI202" s="51"/>
      <c r="AJ202" s="51"/>
      <c r="AK202" s="51"/>
      <c r="AL202" s="51"/>
      <c r="AM202" s="51"/>
      <c r="AN202" s="51"/>
      <c r="AO202" s="51"/>
      <c r="AP202" s="51"/>
      <c r="AQ202" s="51"/>
      <c r="AR202" s="51"/>
      <c r="AS202" s="51"/>
      <c r="AT202" s="51"/>
      <c r="AU202" s="51"/>
      <c r="AV202" s="51"/>
      <c r="AW202" s="51"/>
      <c r="AX202" s="51"/>
      <c r="AY202" s="51"/>
      <c r="AZ202" s="51"/>
      <c r="BA202" s="51"/>
      <c r="BB202" s="51"/>
      <c r="BC202" s="51"/>
      <c r="BD202" s="51"/>
    </row>
    <row r="203" spans="1:56" x14ac:dyDescent="0.2">
      <c r="A203" s="49"/>
      <c r="B203" s="49"/>
      <c r="C203" s="49"/>
      <c r="D203" s="49"/>
      <c r="E203" s="49"/>
      <c r="F203" s="49"/>
      <c r="G203" s="49"/>
      <c r="H203" s="49"/>
      <c r="I203" s="49"/>
      <c r="J203" s="49"/>
      <c r="K203" s="49"/>
      <c r="L203" s="50"/>
      <c r="M203" s="50"/>
      <c r="N203" s="50"/>
      <c r="O203" s="50"/>
      <c r="P203" s="50"/>
      <c r="Q203" s="50"/>
      <c r="R203" s="50"/>
      <c r="S203" s="50"/>
      <c r="T203" s="50"/>
      <c r="U203" s="50"/>
      <c r="V203" s="50"/>
      <c r="W203" s="51"/>
      <c r="X203" s="51"/>
      <c r="Y203" s="51"/>
      <c r="Z203" s="51"/>
      <c r="AA203" s="51"/>
      <c r="AB203" s="51"/>
      <c r="AC203" s="51"/>
      <c r="AD203" s="51"/>
      <c r="AE203" s="51"/>
      <c r="AF203" s="51"/>
      <c r="AG203" s="51"/>
      <c r="AH203" s="51"/>
      <c r="AI203" s="51"/>
      <c r="AJ203" s="51"/>
      <c r="AK203" s="51"/>
      <c r="AL203" s="51"/>
      <c r="AM203" s="51"/>
      <c r="AN203" s="51"/>
      <c r="AO203" s="51"/>
      <c r="AP203" s="51"/>
      <c r="AQ203" s="51"/>
      <c r="AR203" s="51"/>
      <c r="AS203" s="51"/>
      <c r="AT203" s="51"/>
      <c r="AU203" s="51"/>
      <c r="AV203" s="51"/>
      <c r="AW203" s="51"/>
      <c r="AX203" s="51"/>
      <c r="AY203" s="51"/>
      <c r="AZ203" s="51"/>
      <c r="BA203" s="51"/>
      <c r="BB203" s="51"/>
      <c r="BC203" s="51"/>
      <c r="BD203" s="51"/>
    </row>
    <row r="204" spans="1:56" x14ac:dyDescent="0.2">
      <c r="A204" s="49"/>
      <c r="B204" s="49"/>
      <c r="C204" s="49"/>
      <c r="D204" s="49"/>
      <c r="E204" s="49"/>
      <c r="F204" s="49"/>
      <c r="G204" s="49"/>
      <c r="H204" s="49"/>
      <c r="I204" s="49"/>
      <c r="J204" s="49"/>
      <c r="K204" s="49"/>
      <c r="L204" s="50"/>
      <c r="M204" s="50"/>
      <c r="N204" s="50"/>
      <c r="O204" s="50"/>
      <c r="P204" s="50"/>
      <c r="Q204" s="50"/>
      <c r="R204" s="50"/>
      <c r="S204" s="50"/>
      <c r="T204" s="50"/>
      <c r="U204" s="50"/>
      <c r="V204" s="50"/>
      <c r="W204" s="51"/>
      <c r="X204" s="51"/>
      <c r="Y204" s="51"/>
      <c r="Z204" s="51"/>
      <c r="AA204" s="51"/>
      <c r="AB204" s="51"/>
      <c r="AC204" s="51"/>
      <c r="AD204" s="51"/>
      <c r="AE204" s="51"/>
      <c r="AF204" s="51"/>
      <c r="AG204" s="51"/>
      <c r="AH204" s="51"/>
      <c r="AI204" s="51"/>
      <c r="AJ204" s="51"/>
      <c r="AK204" s="51"/>
      <c r="AL204" s="51"/>
      <c r="AM204" s="51"/>
      <c r="AN204" s="51"/>
      <c r="AO204" s="51"/>
      <c r="AP204" s="51"/>
      <c r="AQ204" s="51"/>
      <c r="AR204" s="51"/>
      <c r="AS204" s="51"/>
      <c r="AT204" s="51"/>
      <c r="AU204" s="51"/>
      <c r="AV204" s="51"/>
      <c r="AW204" s="51"/>
      <c r="AX204" s="51"/>
      <c r="AY204" s="51"/>
      <c r="AZ204" s="51"/>
      <c r="BA204" s="51"/>
      <c r="BB204" s="51"/>
      <c r="BC204" s="51"/>
      <c r="BD204" s="51"/>
    </row>
    <row r="205" spans="1:56" x14ac:dyDescent="0.2">
      <c r="A205" s="49"/>
      <c r="B205" s="49"/>
      <c r="C205" s="49"/>
      <c r="D205" s="49"/>
      <c r="E205" s="49"/>
      <c r="F205" s="49"/>
      <c r="G205" s="49"/>
      <c r="H205" s="49"/>
      <c r="I205" s="49"/>
      <c r="J205" s="49"/>
      <c r="K205" s="49"/>
      <c r="L205" s="50"/>
      <c r="M205" s="50"/>
      <c r="N205" s="50"/>
      <c r="O205" s="50"/>
      <c r="P205" s="50"/>
      <c r="Q205" s="50"/>
      <c r="R205" s="50"/>
      <c r="S205" s="50"/>
      <c r="T205" s="50"/>
      <c r="U205" s="50"/>
      <c r="V205" s="50"/>
      <c r="W205" s="51"/>
      <c r="X205" s="51"/>
      <c r="Y205" s="51"/>
      <c r="Z205" s="51"/>
      <c r="AA205" s="51"/>
      <c r="AB205" s="51"/>
      <c r="AC205" s="51"/>
      <c r="AD205" s="51"/>
      <c r="AE205" s="51"/>
      <c r="AF205" s="51"/>
      <c r="AG205" s="51"/>
      <c r="AH205" s="51"/>
      <c r="AI205" s="51"/>
      <c r="AJ205" s="51"/>
      <c r="AK205" s="51"/>
      <c r="AL205" s="51"/>
      <c r="AM205" s="51"/>
      <c r="AN205" s="51"/>
      <c r="AO205" s="51"/>
      <c r="AP205" s="51"/>
      <c r="AQ205" s="51"/>
      <c r="AR205" s="51"/>
      <c r="AS205" s="51"/>
      <c r="AT205" s="51"/>
      <c r="AU205" s="51"/>
      <c r="AV205" s="51"/>
      <c r="AW205" s="51"/>
      <c r="AX205" s="51"/>
      <c r="AY205" s="51"/>
      <c r="AZ205" s="51"/>
      <c r="BA205" s="51"/>
      <c r="BB205" s="51"/>
      <c r="BC205" s="51"/>
      <c r="BD205" s="51"/>
    </row>
    <row r="206" spans="1:56" x14ac:dyDescent="0.2">
      <c r="A206" s="7"/>
      <c r="B206" s="7"/>
      <c r="C206" s="7"/>
      <c r="D206" s="7"/>
      <c r="E206" s="7"/>
      <c r="F206" s="7"/>
      <c r="G206" s="7"/>
      <c r="H206" s="7"/>
      <c r="I206" s="7"/>
      <c r="J206" s="7"/>
      <c r="K206" s="7"/>
      <c r="L206" s="51"/>
      <c r="M206" s="51"/>
      <c r="N206" s="51"/>
      <c r="O206" s="51"/>
      <c r="P206" s="51"/>
      <c r="Q206" s="51"/>
      <c r="R206" s="51"/>
      <c r="S206" s="51"/>
      <c r="T206" s="51"/>
      <c r="U206" s="51"/>
      <c r="V206" s="51"/>
      <c r="W206" s="51"/>
      <c r="X206" s="51"/>
      <c r="Y206" s="51"/>
      <c r="Z206" s="51"/>
      <c r="AA206" s="51"/>
      <c r="AB206" s="51"/>
      <c r="AC206" s="51"/>
      <c r="AD206" s="51"/>
      <c r="AE206" s="51"/>
      <c r="AF206" s="51"/>
      <c r="AG206" s="51"/>
      <c r="AH206" s="51"/>
      <c r="AI206" s="51"/>
      <c r="AJ206" s="51"/>
      <c r="AK206" s="51"/>
      <c r="AL206" s="51"/>
      <c r="AM206" s="51"/>
      <c r="AN206" s="51"/>
      <c r="AO206" s="51"/>
      <c r="AP206" s="51"/>
      <c r="AQ206" s="51"/>
      <c r="AR206" s="51"/>
      <c r="AS206" s="51"/>
      <c r="AT206" s="51"/>
      <c r="AU206" s="51"/>
      <c r="AV206" s="51"/>
      <c r="AW206" s="51"/>
      <c r="AX206" s="51"/>
      <c r="AY206" s="51"/>
      <c r="AZ206" s="51"/>
      <c r="BA206" s="51"/>
      <c r="BB206" s="51"/>
      <c r="BC206" s="51"/>
      <c r="BD206" s="51"/>
    </row>
    <row r="207" spans="1:56" x14ac:dyDescent="0.2">
      <c r="A207" s="7"/>
      <c r="B207" s="7"/>
      <c r="C207" s="7"/>
      <c r="D207" s="7"/>
      <c r="E207" s="7"/>
      <c r="F207" s="7"/>
      <c r="G207" s="7"/>
      <c r="H207" s="7"/>
      <c r="I207" s="7"/>
      <c r="J207" s="7"/>
      <c r="K207" s="7"/>
      <c r="L207" s="51"/>
      <c r="M207" s="51"/>
      <c r="N207" s="51"/>
      <c r="O207" s="51"/>
      <c r="P207" s="51"/>
      <c r="Q207" s="51"/>
      <c r="R207" s="51"/>
      <c r="S207" s="51"/>
      <c r="T207" s="51"/>
      <c r="U207" s="51"/>
      <c r="V207" s="51"/>
      <c r="W207" s="51"/>
      <c r="X207" s="51"/>
      <c r="Y207" s="51"/>
      <c r="Z207" s="51"/>
      <c r="AA207" s="51"/>
      <c r="AB207" s="51"/>
      <c r="AC207" s="51"/>
      <c r="AD207" s="51"/>
      <c r="AE207" s="51"/>
      <c r="AF207" s="51"/>
      <c r="AG207" s="51"/>
      <c r="AH207" s="51"/>
      <c r="AI207" s="51"/>
      <c r="AJ207" s="51"/>
      <c r="AK207" s="51"/>
      <c r="AL207" s="51"/>
      <c r="AM207" s="51"/>
      <c r="AN207" s="51"/>
      <c r="AO207" s="51"/>
      <c r="AP207" s="51"/>
      <c r="AQ207" s="51"/>
      <c r="AR207" s="51"/>
      <c r="AS207" s="51"/>
      <c r="AT207" s="51"/>
      <c r="AU207" s="51"/>
      <c r="AV207" s="51"/>
      <c r="AW207" s="51"/>
      <c r="AX207" s="51"/>
      <c r="AY207" s="51"/>
      <c r="AZ207" s="51"/>
      <c r="BA207" s="51"/>
      <c r="BB207" s="51"/>
      <c r="BC207" s="51"/>
      <c r="BD207" s="51"/>
    </row>
    <row r="208" spans="1:56" x14ac:dyDescent="0.2">
      <c r="A208" s="7"/>
      <c r="B208" s="7"/>
      <c r="C208" s="7"/>
      <c r="D208" s="7"/>
      <c r="E208" s="7"/>
      <c r="F208" s="7"/>
      <c r="G208" s="7"/>
      <c r="H208" s="7"/>
      <c r="I208" s="7"/>
      <c r="J208" s="7"/>
      <c r="K208" s="7"/>
      <c r="L208" s="51"/>
      <c r="M208" s="51"/>
      <c r="N208" s="51"/>
      <c r="O208" s="51"/>
      <c r="P208" s="51"/>
      <c r="Q208" s="51"/>
      <c r="R208" s="51"/>
      <c r="S208" s="51"/>
      <c r="T208" s="51"/>
      <c r="U208" s="51"/>
      <c r="V208" s="51"/>
      <c r="W208" s="51"/>
      <c r="X208" s="51"/>
      <c r="Y208" s="51"/>
      <c r="Z208" s="51"/>
      <c r="AA208" s="51"/>
      <c r="AB208" s="51"/>
      <c r="AC208" s="51"/>
      <c r="AD208" s="51"/>
      <c r="AE208" s="51"/>
      <c r="AF208" s="51"/>
      <c r="AG208" s="51"/>
      <c r="AH208" s="51"/>
      <c r="AI208" s="51"/>
      <c r="AJ208" s="51"/>
      <c r="AK208" s="51"/>
      <c r="AL208" s="51"/>
      <c r="AM208" s="51"/>
      <c r="AN208" s="51"/>
      <c r="AO208" s="51"/>
      <c r="AP208" s="51"/>
      <c r="AQ208" s="51"/>
      <c r="AR208" s="51"/>
      <c r="AS208" s="51"/>
      <c r="AT208" s="51"/>
      <c r="AU208" s="51"/>
      <c r="AV208" s="51"/>
      <c r="AW208" s="51"/>
      <c r="AX208" s="51"/>
      <c r="AY208" s="51"/>
      <c r="AZ208" s="51"/>
      <c r="BA208" s="51"/>
      <c r="BB208" s="51"/>
      <c r="BC208" s="51"/>
      <c r="BD208" s="51"/>
    </row>
    <row r="209" spans="1:56" x14ac:dyDescent="0.2">
      <c r="A209" s="7"/>
      <c r="B209" s="7"/>
      <c r="C209" s="7"/>
      <c r="D209" s="7"/>
      <c r="E209" s="7"/>
      <c r="F209" s="7"/>
      <c r="G209" s="7"/>
      <c r="H209" s="7"/>
      <c r="I209" s="7"/>
      <c r="J209" s="7"/>
      <c r="K209" s="7"/>
      <c r="L209" s="51"/>
      <c r="M209" s="51"/>
      <c r="N209" s="51"/>
      <c r="O209" s="51"/>
      <c r="P209" s="51"/>
      <c r="Q209" s="51"/>
      <c r="R209" s="51"/>
      <c r="S209" s="51"/>
      <c r="T209" s="51"/>
      <c r="U209" s="51"/>
      <c r="V209" s="51"/>
      <c r="W209" s="51"/>
      <c r="X209" s="51"/>
      <c r="Y209" s="51"/>
      <c r="Z209" s="51"/>
      <c r="AA209" s="51"/>
      <c r="AB209" s="51"/>
      <c r="AC209" s="51"/>
      <c r="AD209" s="51"/>
      <c r="AE209" s="51"/>
      <c r="AF209" s="51"/>
      <c r="AG209" s="51"/>
      <c r="AH209" s="51"/>
      <c r="AI209" s="51"/>
      <c r="AJ209" s="51"/>
      <c r="AK209" s="51"/>
      <c r="AL209" s="51"/>
      <c r="AM209" s="51"/>
      <c r="AN209" s="51"/>
      <c r="AO209" s="51"/>
      <c r="AP209" s="51"/>
      <c r="AQ209" s="51"/>
      <c r="AR209" s="51"/>
      <c r="AS209" s="51"/>
      <c r="AT209" s="51"/>
      <c r="AU209" s="51"/>
      <c r="AV209" s="51"/>
      <c r="AW209" s="51"/>
      <c r="AX209" s="51"/>
      <c r="AY209" s="51"/>
      <c r="AZ209" s="51"/>
      <c r="BA209" s="51"/>
      <c r="BB209" s="51"/>
      <c r="BC209" s="51"/>
      <c r="BD209" s="51"/>
    </row>
    <row r="210" spans="1:56" x14ac:dyDescent="0.2">
      <c r="A210" s="7"/>
      <c r="B210" s="7"/>
      <c r="C210" s="7"/>
      <c r="D210" s="7"/>
      <c r="E210" s="7"/>
      <c r="F210" s="7"/>
      <c r="G210" s="7"/>
      <c r="H210" s="7"/>
      <c r="I210" s="7"/>
      <c r="J210" s="7"/>
      <c r="K210" s="7"/>
      <c r="L210" s="51"/>
      <c r="M210" s="51"/>
      <c r="N210" s="51"/>
      <c r="O210" s="51"/>
      <c r="P210" s="51"/>
      <c r="Q210" s="51"/>
      <c r="R210" s="51"/>
      <c r="S210" s="51"/>
      <c r="T210" s="51"/>
      <c r="U210" s="51"/>
      <c r="V210" s="51"/>
      <c r="W210" s="51"/>
      <c r="X210" s="51"/>
      <c r="Y210" s="51"/>
      <c r="Z210" s="51"/>
      <c r="AA210" s="51"/>
      <c r="AB210" s="51"/>
      <c r="AC210" s="51"/>
      <c r="AD210" s="51"/>
      <c r="AE210" s="51"/>
      <c r="AF210" s="51"/>
      <c r="AG210" s="51"/>
      <c r="AH210" s="51"/>
      <c r="AI210" s="51"/>
      <c r="AJ210" s="51"/>
      <c r="AK210" s="51"/>
      <c r="AL210" s="51"/>
      <c r="AM210" s="51"/>
      <c r="AN210" s="51"/>
      <c r="AO210" s="51"/>
      <c r="AP210" s="51"/>
      <c r="AQ210" s="51"/>
      <c r="AR210" s="51"/>
      <c r="AS210" s="51"/>
      <c r="AT210" s="51"/>
      <c r="AU210" s="51"/>
      <c r="AV210" s="51"/>
      <c r="AW210" s="51"/>
      <c r="AX210" s="51"/>
      <c r="AY210" s="51"/>
      <c r="AZ210" s="51"/>
      <c r="BA210" s="51"/>
      <c r="BB210" s="51"/>
      <c r="BC210" s="51"/>
      <c r="BD210" s="51"/>
    </row>
    <row r="211" spans="1:56" x14ac:dyDescent="0.2">
      <c r="A211" s="7"/>
      <c r="B211" s="7"/>
      <c r="C211" s="7"/>
      <c r="D211" s="7"/>
      <c r="E211" s="7"/>
      <c r="F211" s="7"/>
      <c r="G211" s="7"/>
      <c r="H211" s="7"/>
      <c r="I211" s="7"/>
      <c r="J211" s="7"/>
      <c r="K211" s="7"/>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1"/>
      <c r="AS211" s="51"/>
      <c r="AT211" s="51"/>
      <c r="AU211" s="51"/>
      <c r="AV211" s="51"/>
      <c r="AW211" s="51"/>
      <c r="AX211" s="51"/>
      <c r="AY211" s="51"/>
      <c r="AZ211" s="51"/>
      <c r="BA211" s="51"/>
      <c r="BB211" s="51"/>
      <c r="BC211" s="51"/>
      <c r="BD211" s="51"/>
    </row>
    <row r="212" spans="1:56" x14ac:dyDescent="0.2">
      <c r="A212" s="7"/>
      <c r="B212" s="7"/>
      <c r="C212" s="7"/>
      <c r="D212" s="7"/>
      <c r="E212" s="7"/>
      <c r="F212" s="7"/>
      <c r="G212" s="7"/>
      <c r="H212" s="7"/>
      <c r="I212" s="7"/>
      <c r="J212" s="7"/>
      <c r="K212" s="7"/>
      <c r="L212" s="51"/>
      <c r="M212" s="51"/>
      <c r="N212" s="51"/>
      <c r="O212" s="51"/>
      <c r="P212" s="51"/>
      <c r="Q212" s="51"/>
      <c r="R212" s="51"/>
      <c r="S212" s="51"/>
      <c r="T212" s="51"/>
      <c r="U212" s="51"/>
      <c r="V212" s="51"/>
      <c r="W212" s="51"/>
      <c r="X212" s="51"/>
      <c r="Y212" s="51"/>
      <c r="Z212" s="51"/>
      <c r="AA212" s="51"/>
      <c r="AB212" s="51"/>
      <c r="AC212" s="51"/>
      <c r="AD212" s="51"/>
      <c r="AE212" s="51"/>
      <c r="AF212" s="51"/>
      <c r="AG212" s="51"/>
      <c r="AH212" s="51"/>
      <c r="AI212" s="51"/>
      <c r="AJ212" s="51"/>
      <c r="AK212" s="51"/>
      <c r="AL212" s="51"/>
      <c r="AM212" s="51"/>
      <c r="AN212" s="51"/>
      <c r="AO212" s="51"/>
      <c r="AP212" s="51"/>
      <c r="AQ212" s="51"/>
      <c r="AR212" s="51"/>
      <c r="AS212" s="51"/>
      <c r="AT212" s="51"/>
      <c r="AU212" s="51"/>
      <c r="AV212" s="51"/>
      <c r="AW212" s="51"/>
      <c r="AX212" s="51"/>
      <c r="AY212" s="51"/>
      <c r="AZ212" s="51"/>
      <c r="BA212" s="51"/>
      <c r="BB212" s="51"/>
      <c r="BC212" s="51"/>
      <c r="BD212" s="51"/>
    </row>
    <row r="213" spans="1:56" x14ac:dyDescent="0.2">
      <c r="A213" s="7"/>
      <c r="B213" s="7"/>
      <c r="C213" s="7"/>
      <c r="D213" s="7"/>
      <c r="E213" s="7"/>
      <c r="F213" s="7"/>
      <c r="G213" s="7"/>
      <c r="H213" s="7"/>
      <c r="I213" s="7"/>
      <c r="J213" s="7"/>
      <c r="K213" s="7"/>
      <c r="L213" s="51"/>
      <c r="M213" s="51"/>
      <c r="N213" s="51"/>
      <c r="O213" s="51"/>
      <c r="P213" s="51"/>
      <c r="Q213" s="51"/>
      <c r="R213" s="51"/>
      <c r="S213" s="51"/>
      <c r="T213" s="51"/>
      <c r="U213" s="51"/>
      <c r="V213" s="51"/>
      <c r="W213" s="51"/>
      <c r="X213" s="51"/>
      <c r="Y213" s="51"/>
      <c r="Z213" s="51"/>
      <c r="AA213" s="51"/>
      <c r="AB213" s="51"/>
      <c r="AC213" s="51"/>
      <c r="AD213" s="51"/>
      <c r="AE213" s="51"/>
      <c r="AF213" s="51"/>
      <c r="AG213" s="51"/>
      <c r="AH213" s="51"/>
      <c r="AI213" s="51"/>
      <c r="AJ213" s="51"/>
      <c r="AK213" s="51"/>
      <c r="AL213" s="51"/>
      <c r="AM213" s="51"/>
      <c r="AN213" s="51"/>
      <c r="AO213" s="51"/>
      <c r="AP213" s="51"/>
      <c r="AQ213" s="51"/>
      <c r="AR213" s="51"/>
      <c r="AS213" s="51"/>
      <c r="AT213" s="51"/>
      <c r="AU213" s="51"/>
      <c r="AV213" s="51"/>
      <c r="AW213" s="51"/>
      <c r="AX213" s="51"/>
      <c r="AY213" s="51"/>
      <c r="AZ213" s="51"/>
      <c r="BA213" s="51"/>
      <c r="BB213" s="51"/>
      <c r="BC213" s="51"/>
      <c r="BD213" s="51"/>
    </row>
    <row r="214" spans="1:56" x14ac:dyDescent="0.2">
      <c r="A214" s="7"/>
      <c r="B214" s="7"/>
      <c r="C214" s="7"/>
      <c r="D214" s="7"/>
      <c r="E214" s="7"/>
      <c r="F214" s="7"/>
      <c r="G214" s="7"/>
      <c r="H214" s="7"/>
      <c r="I214" s="7"/>
      <c r="J214" s="7"/>
      <c r="K214" s="7"/>
      <c r="L214" s="51"/>
      <c r="M214" s="51"/>
      <c r="N214" s="51"/>
      <c r="O214" s="51"/>
      <c r="P214" s="51"/>
      <c r="Q214" s="51"/>
      <c r="R214" s="51"/>
      <c r="S214" s="51"/>
      <c r="T214" s="51"/>
      <c r="U214" s="51"/>
      <c r="V214" s="51"/>
      <c r="W214" s="51"/>
      <c r="X214" s="51"/>
      <c r="Y214" s="51"/>
      <c r="Z214" s="51"/>
      <c r="AA214" s="51"/>
      <c r="AB214" s="51"/>
      <c r="AC214" s="51"/>
      <c r="AD214" s="51"/>
      <c r="AE214" s="51"/>
      <c r="AF214" s="51"/>
      <c r="AG214" s="51"/>
      <c r="AH214" s="51"/>
      <c r="AI214" s="51"/>
      <c r="AJ214" s="51"/>
      <c r="AK214" s="51"/>
      <c r="AL214" s="51"/>
      <c r="AM214" s="51"/>
      <c r="AN214" s="51"/>
      <c r="AO214" s="51"/>
      <c r="AP214" s="51"/>
      <c r="AQ214" s="51"/>
      <c r="AR214" s="51"/>
      <c r="AS214" s="51"/>
      <c r="AT214" s="51"/>
      <c r="AU214" s="51"/>
      <c r="AV214" s="51"/>
      <c r="AW214" s="51"/>
      <c r="AX214" s="51"/>
      <c r="AY214" s="51"/>
      <c r="AZ214" s="51"/>
      <c r="BA214" s="51"/>
      <c r="BB214" s="51"/>
      <c r="BC214" s="51"/>
      <c r="BD214" s="51"/>
    </row>
    <row r="215" spans="1:56" x14ac:dyDescent="0.2">
      <c r="A215" s="7"/>
      <c r="B215" s="7"/>
      <c r="C215" s="7"/>
      <c r="D215" s="7"/>
      <c r="E215" s="7"/>
      <c r="F215" s="7"/>
      <c r="G215" s="7"/>
      <c r="H215" s="7"/>
      <c r="I215" s="7"/>
      <c r="J215" s="7"/>
      <c r="K215" s="7"/>
      <c r="L215" s="51"/>
      <c r="M215" s="51"/>
      <c r="N215" s="51"/>
      <c r="O215" s="51"/>
      <c r="P215" s="51"/>
      <c r="Q215" s="51"/>
      <c r="R215" s="51"/>
      <c r="S215" s="51"/>
      <c r="T215" s="51"/>
      <c r="U215" s="51"/>
      <c r="V215" s="51"/>
      <c r="W215" s="51"/>
      <c r="X215" s="51"/>
      <c r="Y215" s="51"/>
      <c r="Z215" s="51"/>
      <c r="AA215" s="51"/>
      <c r="AB215" s="51"/>
      <c r="AC215" s="51"/>
      <c r="AD215" s="51"/>
      <c r="AE215" s="51"/>
      <c r="AF215" s="51"/>
      <c r="AG215" s="51"/>
      <c r="AH215" s="51"/>
      <c r="AI215" s="51"/>
      <c r="AJ215" s="51"/>
      <c r="AK215" s="51"/>
      <c r="AL215" s="51"/>
      <c r="AM215" s="51"/>
      <c r="AN215" s="51"/>
      <c r="AO215" s="51"/>
      <c r="AP215" s="51"/>
      <c r="AQ215" s="51"/>
      <c r="AR215" s="51"/>
      <c r="AS215" s="51"/>
      <c r="AT215" s="51"/>
      <c r="AU215" s="51"/>
      <c r="AV215" s="51"/>
      <c r="AW215" s="51"/>
      <c r="AX215" s="51"/>
      <c r="AY215" s="51"/>
      <c r="AZ215" s="51"/>
      <c r="BA215" s="51"/>
      <c r="BB215" s="51"/>
      <c r="BC215" s="51"/>
      <c r="BD215" s="51"/>
    </row>
    <row r="216" spans="1:56" x14ac:dyDescent="0.2">
      <c r="A216" s="7"/>
      <c r="B216" s="7"/>
      <c r="C216" s="7"/>
      <c r="D216" s="7"/>
      <c r="E216" s="7"/>
      <c r="F216" s="7"/>
      <c r="G216" s="7"/>
      <c r="H216" s="7"/>
      <c r="I216" s="7"/>
      <c r="J216" s="7"/>
      <c r="K216" s="7"/>
      <c r="L216" s="51"/>
      <c r="M216" s="51"/>
      <c r="N216" s="51"/>
      <c r="O216" s="51"/>
      <c r="P216" s="51"/>
      <c r="Q216" s="51"/>
      <c r="R216" s="51"/>
      <c r="S216" s="51"/>
      <c r="T216" s="51"/>
      <c r="U216" s="51"/>
      <c r="V216" s="51"/>
      <c r="W216" s="51"/>
      <c r="X216" s="51"/>
      <c r="Y216" s="51"/>
      <c r="Z216" s="51"/>
      <c r="AA216" s="51"/>
      <c r="AB216" s="51"/>
      <c r="AC216" s="51"/>
      <c r="AD216" s="51"/>
      <c r="AE216" s="51"/>
      <c r="AF216" s="51"/>
      <c r="AG216" s="51"/>
      <c r="AH216" s="51"/>
      <c r="AI216" s="51"/>
      <c r="AJ216" s="51"/>
      <c r="AK216" s="51"/>
      <c r="AL216" s="51"/>
      <c r="AM216" s="51"/>
      <c r="AN216" s="51"/>
      <c r="AO216" s="51"/>
      <c r="AP216" s="51"/>
      <c r="AQ216" s="51"/>
      <c r="AR216" s="51"/>
      <c r="AS216" s="51"/>
      <c r="AT216" s="51"/>
      <c r="AU216" s="51"/>
      <c r="AV216" s="51"/>
      <c r="AW216" s="51"/>
      <c r="AX216" s="51"/>
      <c r="AY216" s="51"/>
      <c r="AZ216" s="51"/>
      <c r="BA216" s="51"/>
      <c r="BB216" s="51"/>
      <c r="BC216" s="51"/>
      <c r="BD216" s="51"/>
    </row>
    <row r="217" spans="1:56" x14ac:dyDescent="0.2">
      <c r="A217" s="7"/>
      <c r="B217" s="7"/>
      <c r="C217" s="7"/>
      <c r="D217" s="7"/>
      <c r="E217" s="7"/>
      <c r="F217" s="7"/>
      <c r="G217" s="7"/>
      <c r="H217" s="7"/>
      <c r="I217" s="7"/>
      <c r="J217" s="7"/>
      <c r="K217" s="7"/>
      <c r="L217" s="51"/>
      <c r="M217" s="51"/>
      <c r="N217" s="51"/>
      <c r="O217" s="51"/>
      <c r="P217" s="51"/>
      <c r="Q217" s="51"/>
      <c r="R217" s="51"/>
      <c r="S217" s="51"/>
      <c r="T217" s="51"/>
      <c r="U217" s="51"/>
      <c r="V217" s="51"/>
      <c r="W217" s="51"/>
      <c r="X217" s="51"/>
      <c r="Y217" s="51"/>
      <c r="Z217" s="51"/>
      <c r="AA217" s="51"/>
      <c r="AB217" s="51"/>
      <c r="AC217" s="51"/>
      <c r="AD217" s="51"/>
      <c r="AE217" s="51"/>
      <c r="AF217" s="51"/>
      <c r="AG217" s="51"/>
      <c r="AH217" s="51"/>
      <c r="AI217" s="51"/>
      <c r="AJ217" s="51"/>
      <c r="AK217" s="51"/>
      <c r="AL217" s="51"/>
      <c r="AM217" s="51"/>
      <c r="AN217" s="51"/>
      <c r="AO217" s="51"/>
      <c r="AP217" s="51"/>
      <c r="AQ217" s="51"/>
      <c r="AR217" s="51"/>
      <c r="AS217" s="51"/>
      <c r="AT217" s="51"/>
      <c r="AU217" s="51"/>
      <c r="AV217" s="51"/>
      <c r="AW217" s="51"/>
      <c r="AX217" s="51"/>
      <c r="AY217" s="51"/>
      <c r="AZ217" s="51"/>
      <c r="BA217" s="51"/>
      <c r="BB217" s="51"/>
      <c r="BC217" s="51"/>
      <c r="BD217" s="51"/>
    </row>
    <row r="218" spans="1:56" x14ac:dyDescent="0.2">
      <c r="A218" s="7"/>
      <c r="B218" s="7"/>
      <c r="C218" s="7"/>
      <c r="D218" s="7"/>
      <c r="E218" s="7"/>
      <c r="F218" s="7"/>
      <c r="G218" s="7"/>
      <c r="H218" s="7"/>
      <c r="I218" s="7"/>
      <c r="J218" s="7"/>
      <c r="K218" s="7"/>
      <c r="L218" s="51"/>
      <c r="M218" s="51"/>
      <c r="N218" s="51"/>
      <c r="O218" s="51"/>
      <c r="P218" s="51"/>
      <c r="Q218" s="51"/>
      <c r="R218" s="51"/>
      <c r="S218" s="51"/>
      <c r="T218" s="51"/>
      <c r="U218" s="51"/>
      <c r="V218" s="51"/>
      <c r="W218" s="51"/>
      <c r="X218" s="51"/>
      <c r="Y218" s="51"/>
      <c r="Z218" s="51"/>
      <c r="AA218" s="51"/>
      <c r="AB218" s="51"/>
      <c r="AC218" s="51"/>
      <c r="AD218" s="51"/>
      <c r="AE218" s="51"/>
      <c r="AF218" s="51"/>
      <c r="AG218" s="51"/>
      <c r="AH218" s="51"/>
      <c r="AI218" s="51"/>
      <c r="AJ218" s="51"/>
      <c r="AK218" s="51"/>
      <c r="AL218" s="51"/>
      <c r="AM218" s="51"/>
      <c r="AN218" s="51"/>
      <c r="AO218" s="51"/>
      <c r="AP218" s="51"/>
      <c r="AQ218" s="51"/>
      <c r="AR218" s="51"/>
      <c r="AS218" s="51"/>
      <c r="AT218" s="51"/>
      <c r="AU218" s="51"/>
      <c r="AV218" s="51"/>
      <c r="AW218" s="51"/>
      <c r="AX218" s="51"/>
      <c r="AY218" s="51"/>
      <c r="AZ218" s="51"/>
      <c r="BA218" s="51"/>
      <c r="BB218" s="51"/>
      <c r="BC218" s="51"/>
      <c r="BD218" s="51"/>
    </row>
    <row r="219" spans="1:56" x14ac:dyDescent="0.2">
      <c r="A219" s="7"/>
      <c r="B219" s="7"/>
      <c r="C219" s="7"/>
      <c r="D219" s="7"/>
      <c r="E219" s="7"/>
      <c r="F219" s="7"/>
      <c r="G219" s="7"/>
      <c r="H219" s="7"/>
      <c r="I219" s="7"/>
      <c r="J219" s="7"/>
      <c r="K219" s="7"/>
      <c r="L219" s="51"/>
      <c r="M219" s="51"/>
      <c r="N219" s="51"/>
      <c r="O219" s="51"/>
      <c r="P219" s="51"/>
      <c r="Q219" s="51"/>
      <c r="R219" s="51"/>
      <c r="S219" s="51"/>
      <c r="T219" s="51"/>
      <c r="U219" s="51"/>
      <c r="V219" s="51"/>
      <c r="W219" s="51"/>
      <c r="X219" s="51"/>
      <c r="Y219" s="51"/>
      <c r="Z219" s="51"/>
      <c r="AA219" s="51"/>
      <c r="AB219" s="51"/>
      <c r="AC219" s="51"/>
      <c r="AD219" s="51"/>
      <c r="AE219" s="51"/>
      <c r="AF219" s="51"/>
      <c r="AG219" s="51"/>
      <c r="AH219" s="51"/>
      <c r="AI219" s="51"/>
      <c r="AJ219" s="51"/>
      <c r="AK219" s="51"/>
      <c r="AL219" s="51"/>
      <c r="AM219" s="51"/>
      <c r="AN219" s="51"/>
      <c r="AO219" s="51"/>
      <c r="AP219" s="51"/>
      <c r="AQ219" s="51"/>
      <c r="AR219" s="51"/>
      <c r="AS219" s="51"/>
      <c r="AT219" s="51"/>
      <c r="AU219" s="51"/>
      <c r="AV219" s="51"/>
      <c r="AW219" s="51"/>
      <c r="AX219" s="51"/>
      <c r="AY219" s="51"/>
      <c r="AZ219" s="51"/>
      <c r="BA219" s="51"/>
      <c r="BB219" s="51"/>
      <c r="BC219" s="51"/>
      <c r="BD219" s="51"/>
    </row>
    <row r="220" spans="1:56" x14ac:dyDescent="0.2">
      <c r="A220" s="7"/>
      <c r="B220" s="7"/>
      <c r="C220" s="7"/>
      <c r="D220" s="7"/>
      <c r="E220" s="7"/>
      <c r="F220" s="7"/>
      <c r="G220" s="7"/>
      <c r="H220" s="7"/>
      <c r="I220" s="7"/>
      <c r="J220" s="7"/>
      <c r="K220" s="7"/>
      <c r="L220" s="51"/>
      <c r="M220" s="51"/>
      <c r="N220" s="51"/>
      <c r="O220" s="51"/>
      <c r="P220" s="51"/>
      <c r="Q220" s="51"/>
      <c r="R220" s="51"/>
      <c r="S220" s="51"/>
      <c r="T220" s="51"/>
      <c r="U220" s="51"/>
      <c r="V220" s="51"/>
      <c r="W220" s="51"/>
      <c r="X220" s="51"/>
      <c r="Y220" s="51"/>
      <c r="Z220" s="51"/>
      <c r="AA220" s="51"/>
      <c r="AB220" s="51"/>
      <c r="AC220" s="51"/>
      <c r="AD220" s="51"/>
      <c r="AE220" s="51"/>
      <c r="AF220" s="51"/>
      <c r="AG220" s="51"/>
      <c r="AH220" s="51"/>
      <c r="AI220" s="51"/>
      <c r="AJ220" s="51"/>
      <c r="AK220" s="51"/>
      <c r="AL220" s="51"/>
      <c r="AM220" s="51"/>
      <c r="AN220" s="51"/>
      <c r="AO220" s="51"/>
      <c r="AP220" s="51"/>
      <c r="AQ220" s="51"/>
      <c r="AR220" s="51"/>
      <c r="AS220" s="51"/>
      <c r="AT220" s="51"/>
      <c r="AU220" s="51"/>
      <c r="AV220" s="51"/>
      <c r="AW220" s="51"/>
      <c r="AX220" s="51"/>
      <c r="AY220" s="51"/>
      <c r="AZ220" s="51"/>
      <c r="BA220" s="51"/>
      <c r="BB220" s="51"/>
      <c r="BC220" s="51"/>
      <c r="BD220" s="51"/>
    </row>
    <row r="221" spans="1:56" x14ac:dyDescent="0.2">
      <c r="A221" s="7"/>
      <c r="B221" s="7"/>
      <c r="C221" s="7"/>
      <c r="D221" s="7"/>
      <c r="E221" s="7"/>
      <c r="F221" s="7"/>
      <c r="G221" s="7"/>
      <c r="H221" s="7"/>
      <c r="I221" s="7"/>
      <c r="J221" s="7"/>
      <c r="K221" s="7"/>
      <c r="L221" s="51"/>
      <c r="M221" s="51"/>
      <c r="N221" s="51"/>
      <c r="O221" s="51"/>
      <c r="P221" s="51"/>
      <c r="Q221" s="51"/>
      <c r="R221" s="51"/>
      <c r="S221" s="51"/>
      <c r="T221" s="51"/>
      <c r="U221" s="51"/>
      <c r="V221" s="51"/>
      <c r="W221" s="51"/>
      <c r="X221" s="51"/>
      <c r="Y221" s="51"/>
      <c r="Z221" s="51"/>
      <c r="AA221" s="51"/>
      <c r="AB221" s="51"/>
      <c r="AC221" s="51"/>
      <c r="AD221" s="51"/>
      <c r="AE221" s="51"/>
      <c r="AF221" s="51"/>
      <c r="AG221" s="51"/>
      <c r="AH221" s="51"/>
      <c r="AI221" s="51"/>
      <c r="AJ221" s="51"/>
      <c r="AK221" s="51"/>
      <c r="AL221" s="51"/>
      <c r="AM221" s="51"/>
      <c r="AN221" s="51"/>
      <c r="AO221" s="51"/>
      <c r="AP221" s="51"/>
      <c r="AQ221" s="51"/>
      <c r="AR221" s="51"/>
      <c r="AS221" s="51"/>
      <c r="AT221" s="51"/>
      <c r="AU221" s="51"/>
      <c r="AV221" s="51"/>
      <c r="AW221" s="51"/>
      <c r="AX221" s="51"/>
      <c r="AY221" s="51"/>
      <c r="AZ221" s="51"/>
      <c r="BA221" s="51"/>
      <c r="BB221" s="51"/>
      <c r="BC221" s="51"/>
      <c r="BD221" s="51"/>
    </row>
    <row r="222" spans="1:56" x14ac:dyDescent="0.2">
      <c r="A222" s="7"/>
      <c r="B222" s="7"/>
      <c r="C222" s="7"/>
      <c r="D222" s="7"/>
      <c r="E222" s="7"/>
      <c r="F222" s="7"/>
      <c r="G222" s="7"/>
      <c r="H222" s="7"/>
      <c r="I222" s="7"/>
      <c r="J222" s="7"/>
      <c r="K222" s="7"/>
      <c r="L222" s="51"/>
      <c r="M222" s="51"/>
      <c r="N222" s="51"/>
      <c r="O222" s="51"/>
      <c r="P222" s="51"/>
      <c r="Q222" s="51"/>
      <c r="R222" s="51"/>
      <c r="S222" s="51"/>
      <c r="T222" s="51"/>
      <c r="U222" s="51"/>
      <c r="V222" s="51"/>
      <c r="W222" s="51"/>
      <c r="X222" s="51"/>
      <c r="Y222" s="51"/>
      <c r="Z222" s="51"/>
      <c r="AA222" s="51"/>
      <c r="AB222" s="51"/>
      <c r="AC222" s="51"/>
      <c r="AD222" s="51"/>
      <c r="AE222" s="51"/>
      <c r="AF222" s="51"/>
      <c r="AG222" s="51"/>
      <c r="AH222" s="51"/>
      <c r="AI222" s="51"/>
      <c r="AJ222" s="51"/>
      <c r="AK222" s="51"/>
      <c r="AL222" s="51"/>
      <c r="AM222" s="51"/>
      <c r="AN222" s="51"/>
      <c r="AO222" s="51"/>
      <c r="AP222" s="51"/>
      <c r="AQ222" s="51"/>
      <c r="AR222" s="51"/>
      <c r="AS222" s="51"/>
      <c r="AT222" s="51"/>
      <c r="AU222" s="51"/>
      <c r="AV222" s="51"/>
      <c r="AW222" s="51"/>
      <c r="AX222" s="51"/>
      <c r="AY222" s="51"/>
      <c r="AZ222" s="51"/>
      <c r="BA222" s="51"/>
      <c r="BB222" s="51"/>
      <c r="BC222" s="51"/>
      <c r="BD222" s="51"/>
    </row>
    <row r="223" spans="1:56" x14ac:dyDescent="0.2">
      <c r="A223" s="7"/>
      <c r="B223" s="7"/>
      <c r="C223" s="7"/>
      <c r="D223" s="7"/>
      <c r="E223" s="7"/>
      <c r="F223" s="7"/>
      <c r="G223" s="7"/>
      <c r="H223" s="7"/>
      <c r="I223" s="7"/>
      <c r="J223" s="7"/>
      <c r="K223" s="7"/>
      <c r="L223" s="51"/>
      <c r="M223" s="51"/>
      <c r="N223" s="51"/>
      <c r="O223" s="51"/>
      <c r="P223" s="51"/>
      <c r="Q223" s="51"/>
      <c r="R223" s="51"/>
      <c r="S223" s="51"/>
      <c r="T223" s="51"/>
      <c r="U223" s="51"/>
      <c r="V223" s="51"/>
      <c r="W223" s="51"/>
      <c r="X223" s="51"/>
      <c r="Y223" s="51"/>
      <c r="Z223" s="51"/>
      <c r="AA223" s="51"/>
      <c r="AB223" s="51"/>
      <c r="AC223" s="51"/>
      <c r="AD223" s="51"/>
      <c r="AE223" s="51"/>
      <c r="AF223" s="51"/>
      <c r="AG223" s="51"/>
      <c r="AH223" s="51"/>
      <c r="AI223" s="51"/>
      <c r="AJ223" s="51"/>
      <c r="AK223" s="51"/>
      <c r="AL223" s="51"/>
      <c r="AM223" s="51"/>
      <c r="AN223" s="51"/>
      <c r="AO223" s="51"/>
      <c r="AP223" s="51"/>
      <c r="AQ223" s="51"/>
      <c r="AR223" s="51"/>
      <c r="AS223" s="51"/>
      <c r="AT223" s="51"/>
      <c r="AU223" s="51"/>
      <c r="AV223" s="51"/>
      <c r="AW223" s="51"/>
      <c r="AX223" s="51"/>
      <c r="AY223" s="51"/>
      <c r="AZ223" s="51"/>
      <c r="BA223" s="51"/>
      <c r="BB223" s="51"/>
      <c r="BC223" s="51"/>
      <c r="BD223" s="51"/>
    </row>
    <row r="224" spans="1:56" x14ac:dyDescent="0.2">
      <c r="A224" s="7"/>
      <c r="B224" s="7"/>
      <c r="C224" s="7"/>
      <c r="D224" s="7"/>
      <c r="E224" s="7"/>
      <c r="F224" s="7"/>
      <c r="G224" s="7"/>
      <c r="H224" s="7"/>
      <c r="I224" s="7"/>
      <c r="J224" s="7"/>
      <c r="K224" s="7"/>
      <c r="L224" s="51"/>
      <c r="M224" s="51"/>
      <c r="N224" s="51"/>
      <c r="O224" s="51"/>
      <c r="P224" s="51"/>
      <c r="Q224" s="51"/>
      <c r="R224" s="51"/>
      <c r="S224" s="51"/>
      <c r="T224" s="51"/>
      <c r="U224" s="51"/>
      <c r="V224" s="51"/>
      <c r="W224" s="51"/>
      <c r="X224" s="51"/>
      <c r="Y224" s="51"/>
      <c r="Z224" s="51"/>
      <c r="AA224" s="51"/>
      <c r="AB224" s="51"/>
      <c r="AC224" s="51"/>
      <c r="AD224" s="51"/>
      <c r="AE224" s="51"/>
      <c r="AF224" s="51"/>
      <c r="AG224" s="51"/>
      <c r="AH224" s="51"/>
      <c r="AI224" s="51"/>
      <c r="AJ224" s="51"/>
      <c r="AK224" s="51"/>
      <c r="AL224" s="51"/>
      <c r="AM224" s="51"/>
      <c r="AN224" s="51"/>
      <c r="AO224" s="51"/>
      <c r="AP224" s="51"/>
      <c r="AQ224" s="51"/>
      <c r="AR224" s="51"/>
      <c r="AS224" s="51"/>
      <c r="AT224" s="51"/>
      <c r="AU224" s="51"/>
      <c r="AV224" s="51"/>
      <c r="AW224" s="51"/>
      <c r="AX224" s="51"/>
      <c r="AY224" s="51"/>
      <c r="AZ224" s="51"/>
      <c r="BA224" s="51"/>
      <c r="BB224" s="51"/>
      <c r="BC224" s="51"/>
      <c r="BD224" s="51"/>
    </row>
    <row r="225" spans="1:56" x14ac:dyDescent="0.2">
      <c r="A225" s="7"/>
      <c r="B225" s="7"/>
      <c r="C225" s="7"/>
      <c r="D225" s="7"/>
      <c r="E225" s="7"/>
      <c r="F225" s="7"/>
      <c r="G225" s="7"/>
      <c r="H225" s="7"/>
      <c r="I225" s="7"/>
      <c r="J225" s="7"/>
      <c r="K225" s="7"/>
      <c r="L225" s="51"/>
      <c r="M225" s="51"/>
      <c r="N225" s="51"/>
      <c r="O225" s="51"/>
      <c r="P225" s="51"/>
      <c r="Q225" s="51"/>
      <c r="R225" s="51"/>
      <c r="S225" s="51"/>
      <c r="T225" s="51"/>
      <c r="U225" s="51"/>
      <c r="V225" s="51"/>
      <c r="W225" s="51"/>
      <c r="X225" s="51"/>
      <c r="Y225" s="51"/>
      <c r="Z225" s="51"/>
      <c r="AA225" s="51"/>
      <c r="AB225" s="51"/>
      <c r="AC225" s="51"/>
      <c r="AD225" s="51"/>
      <c r="AE225" s="51"/>
      <c r="AF225" s="51"/>
      <c r="AG225" s="51"/>
      <c r="AH225" s="51"/>
      <c r="AI225" s="51"/>
      <c r="AJ225" s="51"/>
      <c r="AK225" s="51"/>
      <c r="AL225" s="51"/>
      <c r="AM225" s="51"/>
      <c r="AN225" s="51"/>
      <c r="AO225" s="51"/>
      <c r="AP225" s="51"/>
      <c r="AQ225" s="51"/>
      <c r="AR225" s="51"/>
      <c r="AS225" s="51"/>
      <c r="AT225" s="51"/>
      <c r="AU225" s="51"/>
      <c r="AV225" s="51"/>
      <c r="AW225" s="51"/>
      <c r="AX225" s="51"/>
      <c r="AY225" s="51"/>
      <c r="AZ225" s="51"/>
      <c r="BA225" s="51"/>
      <c r="BB225" s="51"/>
      <c r="BC225" s="51"/>
      <c r="BD225" s="51"/>
    </row>
    <row r="226" spans="1:56" x14ac:dyDescent="0.2">
      <c r="A226" s="7"/>
      <c r="B226" s="7"/>
      <c r="C226" s="7"/>
      <c r="D226" s="7"/>
      <c r="E226" s="7"/>
      <c r="F226" s="7"/>
      <c r="G226" s="7"/>
      <c r="H226" s="7"/>
      <c r="I226" s="7"/>
      <c r="J226" s="7"/>
      <c r="K226" s="7"/>
      <c r="L226" s="51"/>
      <c r="M226" s="51"/>
      <c r="N226" s="51"/>
      <c r="O226" s="51"/>
      <c r="P226" s="51"/>
      <c r="Q226" s="51"/>
      <c r="R226" s="51"/>
      <c r="S226" s="51"/>
      <c r="T226" s="51"/>
      <c r="U226" s="51"/>
      <c r="V226" s="51"/>
      <c r="W226" s="51"/>
      <c r="X226" s="51"/>
      <c r="Y226" s="51"/>
      <c r="Z226" s="51"/>
      <c r="AA226" s="51"/>
      <c r="AB226" s="51"/>
      <c r="AC226" s="51"/>
      <c r="AD226" s="51"/>
      <c r="AE226" s="51"/>
      <c r="AF226" s="51"/>
      <c r="AG226" s="51"/>
      <c r="AH226" s="51"/>
      <c r="AI226" s="51"/>
      <c r="AJ226" s="51"/>
      <c r="AK226" s="51"/>
      <c r="AL226" s="51"/>
      <c r="AM226" s="51"/>
      <c r="AN226" s="51"/>
      <c r="AO226" s="51"/>
      <c r="AP226" s="51"/>
      <c r="AQ226" s="51"/>
      <c r="AR226" s="51"/>
      <c r="AS226" s="51"/>
      <c r="AT226" s="51"/>
      <c r="AU226" s="51"/>
      <c r="AV226" s="51"/>
      <c r="AW226" s="51"/>
      <c r="AX226" s="51"/>
      <c r="AY226" s="51"/>
      <c r="AZ226" s="51"/>
      <c r="BA226" s="51"/>
      <c r="BB226" s="51"/>
      <c r="BC226" s="51"/>
      <c r="BD226" s="51"/>
    </row>
    <row r="227" spans="1:56" x14ac:dyDescent="0.2">
      <c r="A227" s="7"/>
      <c r="B227" s="7"/>
      <c r="C227" s="7"/>
      <c r="D227" s="7"/>
      <c r="E227" s="7"/>
      <c r="F227" s="7"/>
      <c r="G227" s="7"/>
      <c r="H227" s="7"/>
      <c r="I227" s="7"/>
      <c r="J227" s="7"/>
      <c r="K227" s="7"/>
      <c r="L227" s="51"/>
      <c r="M227" s="51"/>
      <c r="N227" s="51"/>
      <c r="O227" s="51"/>
      <c r="P227" s="51"/>
      <c r="Q227" s="51"/>
      <c r="R227" s="51"/>
      <c r="S227" s="51"/>
      <c r="T227" s="51"/>
      <c r="U227" s="51"/>
      <c r="V227" s="51"/>
      <c r="W227" s="51"/>
      <c r="X227" s="51"/>
      <c r="Y227" s="51"/>
      <c r="Z227" s="51"/>
      <c r="AA227" s="51"/>
      <c r="AB227" s="51"/>
      <c r="AC227" s="51"/>
      <c r="AD227" s="51"/>
      <c r="AE227" s="51"/>
      <c r="AF227" s="51"/>
      <c r="AG227" s="51"/>
      <c r="AH227" s="51"/>
      <c r="AI227" s="51"/>
      <c r="AJ227" s="51"/>
      <c r="AK227" s="51"/>
      <c r="AL227" s="51"/>
      <c r="AM227" s="51"/>
      <c r="AN227" s="51"/>
      <c r="AO227" s="51"/>
      <c r="AP227" s="51"/>
      <c r="AQ227" s="51"/>
      <c r="AR227" s="51"/>
      <c r="AS227" s="51"/>
      <c r="AT227" s="51"/>
      <c r="AU227" s="51"/>
      <c r="AV227" s="51"/>
      <c r="AW227" s="51"/>
      <c r="AX227" s="51"/>
      <c r="AY227" s="51"/>
      <c r="AZ227" s="51"/>
      <c r="BA227" s="51"/>
      <c r="BB227" s="51"/>
      <c r="BC227" s="51"/>
      <c r="BD227" s="51"/>
    </row>
    <row r="228" spans="1:56" x14ac:dyDescent="0.2">
      <c r="A228" s="7"/>
      <c r="B228" s="7"/>
      <c r="C228" s="7"/>
      <c r="D228" s="7"/>
      <c r="E228" s="7"/>
      <c r="F228" s="7"/>
      <c r="G228" s="7"/>
      <c r="H228" s="7"/>
      <c r="I228" s="7"/>
      <c r="J228" s="7"/>
      <c r="K228" s="7"/>
      <c r="L228" s="51"/>
      <c r="M228" s="51"/>
      <c r="N228" s="51"/>
      <c r="O228" s="51"/>
      <c r="P228" s="51"/>
      <c r="Q228" s="51"/>
      <c r="R228" s="51"/>
      <c r="S228" s="51"/>
      <c r="T228" s="51"/>
      <c r="U228" s="51"/>
      <c r="V228" s="51"/>
      <c r="W228" s="51"/>
      <c r="X228" s="51"/>
      <c r="Y228" s="51"/>
      <c r="Z228" s="51"/>
      <c r="AA228" s="51"/>
      <c r="AB228" s="51"/>
      <c r="AC228" s="51"/>
      <c r="AD228" s="51"/>
      <c r="AE228" s="51"/>
      <c r="AF228" s="51"/>
      <c r="AG228" s="51"/>
      <c r="AH228" s="51"/>
      <c r="AI228" s="51"/>
      <c r="AJ228" s="51"/>
      <c r="AK228" s="51"/>
      <c r="AL228" s="51"/>
      <c r="AM228" s="51"/>
      <c r="AN228" s="51"/>
      <c r="AO228" s="51"/>
      <c r="AP228" s="51"/>
      <c r="AQ228" s="51"/>
      <c r="AR228" s="51"/>
      <c r="AS228" s="51"/>
      <c r="AT228" s="51"/>
      <c r="AU228" s="51"/>
      <c r="AV228" s="51"/>
      <c r="AW228" s="51"/>
      <c r="AX228" s="51"/>
      <c r="AY228" s="51"/>
      <c r="AZ228" s="51"/>
      <c r="BA228" s="51"/>
      <c r="BB228" s="51"/>
      <c r="BC228" s="51"/>
      <c r="BD228" s="51"/>
    </row>
    <row r="229" spans="1:56" x14ac:dyDescent="0.2">
      <c r="A229" s="7"/>
      <c r="B229" s="7"/>
      <c r="C229" s="7"/>
      <c r="D229" s="7"/>
      <c r="E229" s="7"/>
      <c r="F229" s="7"/>
      <c r="G229" s="7"/>
      <c r="H229" s="7"/>
      <c r="I229" s="7"/>
      <c r="J229" s="7"/>
      <c r="K229" s="7"/>
      <c r="L229" s="51"/>
      <c r="M229" s="51"/>
      <c r="N229" s="51"/>
      <c r="O229" s="51"/>
      <c r="P229" s="51"/>
      <c r="Q229" s="51"/>
      <c r="R229" s="51"/>
      <c r="S229" s="51"/>
      <c r="T229" s="51"/>
      <c r="U229" s="51"/>
      <c r="V229" s="51"/>
      <c r="W229" s="51"/>
      <c r="X229" s="51"/>
      <c r="Y229" s="51"/>
      <c r="Z229" s="51"/>
      <c r="AA229" s="51"/>
      <c r="AB229" s="51"/>
      <c r="AC229" s="51"/>
      <c r="AD229" s="51"/>
      <c r="AE229" s="51"/>
      <c r="AF229" s="51"/>
      <c r="AG229" s="51"/>
      <c r="AH229" s="51"/>
      <c r="AI229" s="51"/>
      <c r="AJ229" s="51"/>
      <c r="AK229" s="51"/>
      <c r="AL229" s="51"/>
      <c r="AM229" s="51"/>
      <c r="AN229" s="51"/>
      <c r="AO229" s="51"/>
      <c r="AP229" s="51"/>
      <c r="AQ229" s="51"/>
      <c r="AR229" s="51"/>
      <c r="AS229" s="51"/>
      <c r="AT229" s="51"/>
      <c r="AU229" s="51"/>
      <c r="AV229" s="51"/>
      <c r="AW229" s="51"/>
      <c r="AX229" s="51"/>
      <c r="AY229" s="51"/>
      <c r="AZ229" s="51"/>
      <c r="BA229" s="51"/>
      <c r="BB229" s="51"/>
      <c r="BC229" s="51"/>
      <c r="BD229" s="51"/>
    </row>
    <row r="230" spans="1:56" x14ac:dyDescent="0.2">
      <c r="A230" s="7"/>
      <c r="B230" s="7"/>
      <c r="C230" s="7"/>
      <c r="D230" s="7"/>
      <c r="E230" s="7"/>
      <c r="F230" s="7"/>
      <c r="G230" s="7"/>
      <c r="H230" s="7"/>
      <c r="I230" s="7"/>
      <c r="J230" s="7"/>
      <c r="K230" s="7"/>
      <c r="L230" s="51"/>
      <c r="M230" s="51"/>
      <c r="N230" s="51"/>
      <c r="O230" s="51"/>
      <c r="P230" s="51"/>
      <c r="Q230" s="51"/>
      <c r="R230" s="51"/>
      <c r="S230" s="51"/>
      <c r="T230" s="51"/>
      <c r="U230" s="51"/>
      <c r="V230" s="51"/>
      <c r="W230" s="51"/>
      <c r="X230" s="51"/>
      <c r="Y230" s="51"/>
      <c r="Z230" s="51"/>
      <c r="AA230" s="51"/>
      <c r="AB230" s="51"/>
      <c r="AC230" s="51"/>
      <c r="AD230" s="51"/>
      <c r="AE230" s="51"/>
      <c r="AF230" s="51"/>
      <c r="AG230" s="51"/>
      <c r="AH230" s="51"/>
      <c r="AI230" s="51"/>
      <c r="AJ230" s="51"/>
      <c r="AK230" s="51"/>
      <c r="AL230" s="51"/>
      <c r="AM230" s="51"/>
      <c r="AN230" s="51"/>
      <c r="AO230" s="51"/>
      <c r="AP230" s="51"/>
      <c r="AQ230" s="51"/>
      <c r="AR230" s="51"/>
      <c r="AS230" s="51"/>
      <c r="AT230" s="51"/>
      <c r="AU230" s="51"/>
      <c r="AV230" s="51"/>
      <c r="AW230" s="51"/>
      <c r="AX230" s="51"/>
      <c r="AY230" s="51"/>
      <c r="AZ230" s="51"/>
      <c r="BA230" s="51"/>
      <c r="BB230" s="51"/>
      <c r="BC230" s="51"/>
      <c r="BD230" s="51"/>
    </row>
    <row r="231" spans="1:56" x14ac:dyDescent="0.2">
      <c r="A231" s="7"/>
      <c r="B231" s="7"/>
      <c r="C231" s="7"/>
      <c r="D231" s="7"/>
      <c r="E231" s="7"/>
      <c r="F231" s="7"/>
      <c r="G231" s="7"/>
      <c r="H231" s="7"/>
      <c r="I231" s="7"/>
      <c r="J231" s="7"/>
      <c r="K231" s="7"/>
      <c r="L231" s="51"/>
      <c r="M231" s="51"/>
      <c r="N231" s="51"/>
      <c r="O231" s="51"/>
      <c r="P231" s="51"/>
      <c r="Q231" s="51"/>
      <c r="R231" s="51"/>
      <c r="S231" s="51"/>
      <c r="T231" s="51"/>
      <c r="U231" s="51"/>
      <c r="V231" s="51"/>
      <c r="W231" s="51"/>
      <c r="X231" s="51"/>
      <c r="Y231" s="51"/>
      <c r="Z231" s="51"/>
      <c r="AA231" s="51"/>
      <c r="AB231" s="51"/>
      <c r="AC231" s="51"/>
      <c r="AD231" s="51"/>
      <c r="AE231" s="51"/>
      <c r="AF231" s="51"/>
      <c r="AG231" s="51"/>
      <c r="AH231" s="51"/>
      <c r="AI231" s="51"/>
      <c r="AJ231" s="51"/>
      <c r="AK231" s="51"/>
      <c r="AL231" s="51"/>
      <c r="AM231" s="51"/>
      <c r="AN231" s="51"/>
      <c r="AO231" s="51"/>
      <c r="AP231" s="51"/>
      <c r="AQ231" s="51"/>
      <c r="AR231" s="51"/>
      <c r="AS231" s="51"/>
      <c r="AT231" s="51"/>
      <c r="AU231" s="51"/>
      <c r="AV231" s="51"/>
      <c r="AW231" s="51"/>
      <c r="AX231" s="51"/>
      <c r="AY231" s="51"/>
      <c r="AZ231" s="51"/>
      <c r="BA231" s="51"/>
      <c r="BB231" s="51"/>
      <c r="BC231" s="51"/>
      <c r="BD231" s="51"/>
    </row>
    <row r="232" spans="1:56" x14ac:dyDescent="0.2">
      <c r="A232" s="7"/>
      <c r="B232" s="7"/>
      <c r="C232" s="7"/>
      <c r="D232" s="7"/>
      <c r="E232" s="7"/>
      <c r="F232" s="7"/>
      <c r="G232" s="7"/>
      <c r="H232" s="7"/>
      <c r="I232" s="7"/>
      <c r="J232" s="7"/>
      <c r="K232" s="7"/>
      <c r="L232" s="51"/>
      <c r="M232" s="51"/>
      <c r="N232" s="51"/>
      <c r="O232" s="51"/>
      <c r="P232" s="51"/>
      <c r="Q232" s="51"/>
      <c r="R232" s="51"/>
      <c r="S232" s="51"/>
      <c r="T232" s="51"/>
      <c r="U232" s="51"/>
      <c r="V232" s="51"/>
      <c r="W232" s="51"/>
      <c r="X232" s="51"/>
      <c r="Y232" s="51"/>
      <c r="Z232" s="51"/>
      <c r="AA232" s="51"/>
      <c r="AB232" s="51"/>
      <c r="AC232" s="51"/>
      <c r="AD232" s="51"/>
      <c r="AE232" s="51"/>
      <c r="AF232" s="51"/>
      <c r="AG232" s="51"/>
      <c r="AH232" s="51"/>
      <c r="AI232" s="51"/>
      <c r="AJ232" s="51"/>
      <c r="AK232" s="51"/>
      <c r="AL232" s="51"/>
      <c r="AM232" s="51"/>
      <c r="AN232" s="51"/>
      <c r="AO232" s="51"/>
      <c r="AP232" s="51"/>
      <c r="AQ232" s="51"/>
      <c r="AR232" s="51"/>
      <c r="AS232" s="51"/>
      <c r="AT232" s="51"/>
      <c r="AU232" s="51"/>
      <c r="AV232" s="51"/>
      <c r="AW232" s="51"/>
      <c r="AX232" s="51"/>
      <c r="AY232" s="51"/>
      <c r="AZ232" s="51"/>
      <c r="BA232" s="51"/>
      <c r="BB232" s="51"/>
      <c r="BC232" s="51"/>
      <c r="BD232" s="51"/>
    </row>
    <row r="233" spans="1:56" x14ac:dyDescent="0.2">
      <c r="A233" s="7"/>
      <c r="B233" s="7"/>
      <c r="C233" s="7"/>
      <c r="D233" s="7"/>
      <c r="E233" s="7"/>
      <c r="F233" s="7"/>
      <c r="G233" s="7"/>
      <c r="H233" s="7"/>
      <c r="I233" s="7"/>
      <c r="J233" s="7"/>
      <c r="K233" s="7"/>
      <c r="L233" s="51"/>
      <c r="M233" s="51"/>
      <c r="N233" s="51"/>
      <c r="O233" s="51"/>
      <c r="P233" s="51"/>
      <c r="Q233" s="51"/>
      <c r="R233" s="51"/>
      <c r="S233" s="51"/>
      <c r="T233" s="51"/>
      <c r="U233" s="51"/>
      <c r="V233" s="51"/>
      <c r="W233" s="51"/>
      <c r="X233" s="51"/>
      <c r="Y233" s="51"/>
      <c r="Z233" s="51"/>
      <c r="AA233" s="51"/>
      <c r="AB233" s="51"/>
      <c r="AC233" s="51"/>
      <c r="AD233" s="51"/>
      <c r="AE233" s="51"/>
      <c r="AF233" s="51"/>
      <c r="AG233" s="51"/>
      <c r="AH233" s="51"/>
      <c r="AI233" s="51"/>
      <c r="AJ233" s="51"/>
      <c r="AK233" s="51"/>
      <c r="AL233" s="51"/>
      <c r="AM233" s="51"/>
      <c r="AN233" s="51"/>
      <c r="AO233" s="51"/>
      <c r="AP233" s="51"/>
      <c r="AQ233" s="51"/>
      <c r="AR233" s="51"/>
      <c r="AS233" s="51"/>
      <c r="AT233" s="51"/>
      <c r="AU233" s="51"/>
      <c r="AV233" s="51"/>
      <c r="AW233" s="51"/>
      <c r="AX233" s="51"/>
      <c r="AY233" s="51"/>
      <c r="AZ233" s="51"/>
      <c r="BA233" s="51"/>
      <c r="BB233" s="51"/>
      <c r="BC233" s="51"/>
      <c r="BD233" s="51"/>
    </row>
    <row r="234" spans="1:56" x14ac:dyDescent="0.2">
      <c r="A234" s="7"/>
      <c r="B234" s="7"/>
      <c r="C234" s="7"/>
      <c r="D234" s="7"/>
      <c r="E234" s="7"/>
      <c r="F234" s="7"/>
      <c r="G234" s="7"/>
      <c r="H234" s="7"/>
      <c r="I234" s="7"/>
      <c r="J234" s="7"/>
      <c r="K234" s="7"/>
      <c r="L234" s="51"/>
      <c r="M234" s="51"/>
      <c r="N234" s="51"/>
      <c r="O234" s="51"/>
      <c r="P234" s="51"/>
      <c r="Q234" s="51"/>
      <c r="R234" s="51"/>
      <c r="S234" s="51"/>
      <c r="T234" s="51"/>
      <c r="U234" s="51"/>
      <c r="V234" s="51"/>
      <c r="W234" s="51"/>
      <c r="X234" s="51"/>
      <c r="Y234" s="51"/>
      <c r="Z234" s="51"/>
      <c r="AA234" s="51"/>
      <c r="AB234" s="51"/>
      <c r="AC234" s="51"/>
      <c r="AD234" s="51"/>
      <c r="AE234" s="51"/>
      <c r="AF234" s="51"/>
      <c r="AG234" s="51"/>
      <c r="AH234" s="51"/>
      <c r="AI234" s="51"/>
      <c r="AJ234" s="51"/>
      <c r="AK234" s="51"/>
      <c r="AL234" s="51"/>
      <c r="AM234" s="51"/>
      <c r="AN234" s="51"/>
      <c r="AO234" s="51"/>
      <c r="AP234" s="51"/>
      <c r="AQ234" s="51"/>
      <c r="AR234" s="51"/>
      <c r="AS234" s="51"/>
      <c r="AT234" s="51"/>
      <c r="AU234" s="51"/>
      <c r="AV234" s="51"/>
      <c r="AW234" s="51"/>
      <c r="AX234" s="51"/>
      <c r="AY234" s="51"/>
      <c r="AZ234" s="51"/>
      <c r="BA234" s="51"/>
      <c r="BB234" s="51"/>
      <c r="BC234" s="51"/>
      <c r="BD234" s="51"/>
    </row>
    <row r="235" spans="1:56" x14ac:dyDescent="0.2">
      <c r="A235" s="7"/>
      <c r="B235" s="7"/>
      <c r="C235" s="7"/>
      <c r="D235" s="7"/>
      <c r="E235" s="7"/>
      <c r="F235" s="7"/>
      <c r="G235" s="7"/>
      <c r="H235" s="7"/>
      <c r="I235" s="7"/>
      <c r="J235" s="7"/>
      <c r="K235" s="7"/>
      <c r="L235" s="51"/>
      <c r="M235" s="51"/>
      <c r="N235" s="51"/>
      <c r="O235" s="51"/>
      <c r="P235" s="51"/>
      <c r="Q235" s="51"/>
      <c r="R235" s="51"/>
      <c r="S235" s="51"/>
      <c r="T235" s="51"/>
      <c r="U235" s="51"/>
      <c r="V235" s="51"/>
      <c r="W235" s="51"/>
      <c r="X235" s="51"/>
      <c r="Y235" s="51"/>
      <c r="Z235" s="51"/>
      <c r="AA235" s="51"/>
      <c r="AB235" s="51"/>
      <c r="AC235" s="51"/>
      <c r="AD235" s="51"/>
      <c r="AE235" s="51"/>
      <c r="AF235" s="51"/>
      <c r="AG235" s="51"/>
      <c r="AH235" s="51"/>
      <c r="AI235" s="51"/>
      <c r="AJ235" s="51"/>
      <c r="AK235" s="51"/>
      <c r="AL235" s="51"/>
      <c r="AM235" s="51"/>
      <c r="AN235" s="51"/>
      <c r="AO235" s="51"/>
      <c r="AP235" s="51"/>
      <c r="AQ235" s="51"/>
      <c r="AR235" s="51"/>
      <c r="AS235" s="51"/>
      <c r="AT235" s="51"/>
      <c r="AU235" s="51"/>
      <c r="AV235" s="51"/>
      <c r="AW235" s="51"/>
      <c r="AX235" s="51"/>
      <c r="AY235" s="51"/>
      <c r="AZ235" s="51"/>
      <c r="BA235" s="51"/>
      <c r="BB235" s="51"/>
      <c r="BC235" s="51"/>
      <c r="BD235" s="51"/>
    </row>
    <row r="236" spans="1:56" x14ac:dyDescent="0.2">
      <c r="A236" s="7"/>
      <c r="B236" s="7"/>
      <c r="C236" s="7"/>
      <c r="D236" s="7"/>
      <c r="E236" s="7"/>
      <c r="F236" s="7"/>
      <c r="G236" s="7"/>
      <c r="H236" s="7"/>
      <c r="I236" s="7"/>
      <c r="J236" s="7"/>
      <c r="K236" s="7"/>
      <c r="L236" s="51"/>
      <c r="M236" s="51"/>
      <c r="N236" s="51"/>
      <c r="O236" s="51"/>
      <c r="P236" s="51"/>
      <c r="Q236" s="51"/>
      <c r="R236" s="51"/>
      <c r="S236" s="51"/>
      <c r="T236" s="51"/>
      <c r="U236" s="51"/>
      <c r="V236" s="51"/>
      <c r="W236" s="51"/>
      <c r="X236" s="51"/>
      <c r="Y236" s="51"/>
      <c r="Z236" s="51"/>
      <c r="AA236" s="51"/>
      <c r="AB236" s="51"/>
      <c r="AC236" s="51"/>
      <c r="AD236" s="51"/>
      <c r="AE236" s="51"/>
      <c r="AF236" s="51"/>
      <c r="AG236" s="51"/>
      <c r="AH236" s="51"/>
      <c r="AI236" s="51"/>
      <c r="AJ236" s="51"/>
      <c r="AK236" s="51"/>
      <c r="AL236" s="51"/>
      <c r="AM236" s="51"/>
      <c r="AN236" s="51"/>
      <c r="AO236" s="51"/>
      <c r="AP236" s="51"/>
      <c r="AQ236" s="51"/>
      <c r="AR236" s="51"/>
      <c r="AS236" s="51"/>
      <c r="AT236" s="51"/>
      <c r="AU236" s="51"/>
      <c r="AV236" s="51"/>
      <c r="AW236" s="51"/>
      <c r="AX236" s="51"/>
      <c r="AY236" s="51"/>
      <c r="AZ236" s="51"/>
      <c r="BA236" s="51"/>
      <c r="BB236" s="51"/>
      <c r="BC236" s="51"/>
      <c r="BD236" s="51"/>
    </row>
    <row r="237" spans="1:56" x14ac:dyDescent="0.2">
      <c r="A237" s="7"/>
      <c r="B237" s="7"/>
      <c r="C237" s="7"/>
      <c r="D237" s="7"/>
      <c r="E237" s="7"/>
      <c r="F237" s="7"/>
      <c r="G237" s="7"/>
      <c r="H237" s="7"/>
      <c r="I237" s="7"/>
      <c r="J237" s="7"/>
      <c r="K237" s="7"/>
      <c r="L237" s="51"/>
      <c r="M237" s="51"/>
      <c r="N237" s="51"/>
      <c r="O237" s="51"/>
      <c r="P237" s="51"/>
      <c r="Q237" s="51"/>
      <c r="R237" s="51"/>
      <c r="S237" s="51"/>
      <c r="T237" s="51"/>
      <c r="U237" s="51"/>
      <c r="V237" s="51"/>
      <c r="W237" s="51"/>
      <c r="X237" s="51"/>
      <c r="Y237" s="51"/>
      <c r="Z237" s="51"/>
      <c r="AA237" s="51"/>
      <c r="AB237" s="51"/>
      <c r="AC237" s="51"/>
      <c r="AD237" s="51"/>
      <c r="AE237" s="51"/>
      <c r="AF237" s="51"/>
      <c r="AG237" s="51"/>
      <c r="AH237" s="51"/>
      <c r="AI237" s="51"/>
      <c r="AJ237" s="51"/>
      <c r="AK237" s="51"/>
      <c r="AL237" s="51"/>
      <c r="AM237" s="51"/>
      <c r="AN237" s="51"/>
      <c r="AO237" s="51"/>
      <c r="AP237" s="51"/>
      <c r="AQ237" s="51"/>
      <c r="AR237" s="51"/>
      <c r="AS237" s="51"/>
      <c r="AT237" s="51"/>
      <c r="AU237" s="51"/>
      <c r="AV237" s="51"/>
      <c r="AW237" s="51"/>
      <c r="AX237" s="51"/>
      <c r="AY237" s="51"/>
      <c r="AZ237" s="51"/>
      <c r="BA237" s="51"/>
      <c r="BB237" s="51"/>
      <c r="BC237" s="51"/>
      <c r="BD237" s="51"/>
    </row>
    <row r="238" spans="1:56" x14ac:dyDescent="0.2">
      <c r="A238" s="7"/>
      <c r="B238" s="7"/>
      <c r="C238" s="7"/>
      <c r="D238" s="7"/>
      <c r="E238" s="7"/>
      <c r="F238" s="7"/>
      <c r="G238" s="7"/>
      <c r="H238" s="7"/>
      <c r="I238" s="7"/>
      <c r="J238" s="7"/>
      <c r="K238" s="7"/>
      <c r="L238" s="51"/>
      <c r="M238" s="51"/>
      <c r="N238" s="51"/>
      <c r="O238" s="51"/>
      <c r="P238" s="51"/>
      <c r="Q238" s="51"/>
      <c r="R238" s="51"/>
      <c r="S238" s="51"/>
      <c r="T238" s="51"/>
      <c r="U238" s="51"/>
      <c r="V238" s="51"/>
      <c r="W238" s="51"/>
      <c r="X238" s="51"/>
      <c r="Y238" s="51"/>
      <c r="Z238" s="51"/>
      <c r="AA238" s="51"/>
      <c r="AB238" s="51"/>
      <c r="AC238" s="51"/>
      <c r="AD238" s="51"/>
      <c r="AE238" s="51"/>
      <c r="AF238" s="51"/>
      <c r="AG238" s="51"/>
      <c r="AH238" s="51"/>
      <c r="AI238" s="51"/>
      <c r="AJ238" s="51"/>
      <c r="AK238" s="51"/>
      <c r="AL238" s="51"/>
      <c r="AM238" s="51"/>
      <c r="AN238" s="51"/>
      <c r="AO238" s="51"/>
      <c r="AP238" s="51"/>
      <c r="AQ238" s="51"/>
      <c r="AR238" s="51"/>
      <c r="AS238" s="51"/>
      <c r="AT238" s="51"/>
      <c r="AU238" s="51"/>
      <c r="AV238" s="51"/>
      <c r="AW238" s="51"/>
      <c r="AX238" s="51"/>
      <c r="AY238" s="51"/>
      <c r="AZ238" s="51"/>
      <c r="BA238" s="51"/>
      <c r="BB238" s="51"/>
      <c r="BC238" s="51"/>
      <c r="BD238" s="51"/>
    </row>
    <row r="239" spans="1:56" x14ac:dyDescent="0.2">
      <c r="A239" s="7"/>
      <c r="B239" s="7"/>
      <c r="C239" s="7"/>
      <c r="D239" s="7"/>
      <c r="E239" s="7"/>
      <c r="F239" s="7"/>
      <c r="G239" s="7"/>
      <c r="H239" s="7"/>
      <c r="I239" s="7"/>
      <c r="J239" s="7"/>
      <c r="K239" s="7"/>
      <c r="L239" s="51"/>
      <c r="M239" s="51"/>
      <c r="N239" s="51"/>
      <c r="O239" s="51"/>
      <c r="P239" s="51"/>
      <c r="Q239" s="51"/>
      <c r="R239" s="51"/>
      <c r="S239" s="51"/>
      <c r="T239" s="51"/>
      <c r="U239" s="51"/>
      <c r="V239" s="51"/>
      <c r="W239" s="51"/>
      <c r="X239" s="51"/>
      <c r="Y239" s="51"/>
      <c r="Z239" s="51"/>
      <c r="AA239" s="51"/>
      <c r="AB239" s="51"/>
      <c r="AC239" s="51"/>
      <c r="AD239" s="51"/>
      <c r="AE239" s="51"/>
      <c r="AF239" s="51"/>
      <c r="AG239" s="51"/>
      <c r="AH239" s="51"/>
      <c r="AI239" s="51"/>
      <c r="AJ239" s="51"/>
      <c r="AK239" s="51"/>
      <c r="AL239" s="51"/>
      <c r="AM239" s="51"/>
      <c r="AN239" s="51"/>
      <c r="AO239" s="51"/>
      <c r="AP239" s="51"/>
      <c r="AQ239" s="51"/>
      <c r="AR239" s="51"/>
      <c r="AS239" s="51"/>
      <c r="AT239" s="51"/>
      <c r="AU239" s="51"/>
      <c r="AV239" s="51"/>
      <c r="AW239" s="51"/>
      <c r="AX239" s="51"/>
      <c r="AY239" s="51"/>
      <c r="AZ239" s="51"/>
      <c r="BA239" s="51"/>
      <c r="BB239" s="51"/>
      <c r="BC239" s="51"/>
      <c r="BD239" s="51"/>
    </row>
    <row r="240" spans="1:56" x14ac:dyDescent="0.2">
      <c r="A240" s="7"/>
      <c r="B240" s="7"/>
      <c r="C240" s="7"/>
      <c r="D240" s="7"/>
      <c r="E240" s="7"/>
      <c r="F240" s="7"/>
      <c r="G240" s="7"/>
      <c r="H240" s="7"/>
      <c r="I240" s="7"/>
      <c r="J240" s="7"/>
      <c r="K240" s="7"/>
      <c r="L240" s="51"/>
      <c r="M240" s="51"/>
      <c r="N240" s="51"/>
      <c r="O240" s="51"/>
      <c r="P240" s="51"/>
      <c r="Q240" s="51"/>
      <c r="R240" s="51"/>
      <c r="S240" s="51"/>
      <c r="T240" s="51"/>
      <c r="U240" s="51"/>
      <c r="V240" s="51"/>
      <c r="W240" s="51"/>
      <c r="X240" s="51"/>
      <c r="Y240" s="51"/>
      <c r="Z240" s="51"/>
      <c r="AA240" s="51"/>
      <c r="AB240" s="51"/>
      <c r="AC240" s="51"/>
      <c r="AD240" s="51"/>
      <c r="AE240" s="51"/>
      <c r="AF240" s="51"/>
      <c r="AG240" s="51"/>
      <c r="AH240" s="51"/>
      <c r="AI240" s="51"/>
      <c r="AJ240" s="51"/>
      <c r="AK240" s="51"/>
      <c r="AL240" s="51"/>
      <c r="AM240" s="51"/>
      <c r="AN240" s="51"/>
      <c r="AO240" s="51"/>
      <c r="AP240" s="51"/>
      <c r="AQ240" s="51"/>
      <c r="AR240" s="51"/>
      <c r="AS240" s="51"/>
      <c r="AT240" s="51"/>
      <c r="AU240" s="51"/>
      <c r="AV240" s="51"/>
      <c r="AW240" s="51"/>
      <c r="AX240" s="51"/>
      <c r="AY240" s="51"/>
      <c r="AZ240" s="51"/>
      <c r="BA240" s="51"/>
      <c r="BB240" s="51"/>
      <c r="BC240" s="51"/>
      <c r="BD240" s="51"/>
    </row>
    <row r="241" spans="1:56" x14ac:dyDescent="0.2">
      <c r="A241" s="7"/>
      <c r="B241" s="7"/>
      <c r="C241" s="7"/>
      <c r="D241" s="7"/>
      <c r="E241" s="7"/>
      <c r="F241" s="7"/>
      <c r="G241" s="7"/>
      <c r="H241" s="7"/>
      <c r="I241" s="7"/>
      <c r="J241" s="7"/>
      <c r="K241" s="7"/>
      <c r="L241" s="51"/>
      <c r="M241" s="51"/>
      <c r="N241" s="51"/>
      <c r="O241" s="51"/>
      <c r="P241" s="51"/>
      <c r="Q241" s="51"/>
      <c r="R241" s="51"/>
      <c r="S241" s="51"/>
      <c r="T241" s="51"/>
      <c r="U241" s="51"/>
      <c r="V241" s="51"/>
      <c r="W241" s="51"/>
      <c r="X241" s="51"/>
      <c r="Y241" s="51"/>
      <c r="Z241" s="51"/>
      <c r="AA241" s="51"/>
      <c r="AB241" s="51"/>
      <c r="AC241" s="51"/>
      <c r="AD241" s="51"/>
      <c r="AE241" s="51"/>
      <c r="AF241" s="51"/>
      <c r="AG241" s="51"/>
      <c r="AH241" s="51"/>
      <c r="AI241" s="51"/>
      <c r="AJ241" s="51"/>
      <c r="AK241" s="51"/>
      <c r="AL241" s="51"/>
      <c r="AM241" s="51"/>
      <c r="AN241" s="51"/>
      <c r="AO241" s="51"/>
      <c r="AP241" s="51"/>
      <c r="AQ241" s="51"/>
      <c r="AR241" s="51"/>
      <c r="AS241" s="51"/>
      <c r="AT241" s="51"/>
      <c r="AU241" s="51"/>
      <c r="AV241" s="51"/>
      <c r="AW241" s="51"/>
      <c r="AX241" s="51"/>
      <c r="AY241" s="51"/>
      <c r="AZ241" s="51"/>
      <c r="BA241" s="51"/>
      <c r="BB241" s="51"/>
      <c r="BC241" s="51"/>
      <c r="BD241" s="51"/>
    </row>
    <row r="242" spans="1:56" x14ac:dyDescent="0.2">
      <c r="A242" s="7"/>
      <c r="B242" s="7"/>
      <c r="C242" s="7"/>
      <c r="D242" s="7"/>
      <c r="E242" s="7"/>
      <c r="F242" s="7"/>
      <c r="G242" s="7"/>
      <c r="H242" s="7"/>
      <c r="I242" s="7"/>
      <c r="J242" s="7"/>
      <c r="K242" s="7"/>
      <c r="L242" s="51"/>
      <c r="M242" s="51"/>
      <c r="N242" s="51"/>
      <c r="O242" s="51"/>
      <c r="P242" s="51"/>
      <c r="Q242" s="51"/>
      <c r="R242" s="51"/>
      <c r="S242" s="51"/>
      <c r="T242" s="51"/>
      <c r="U242" s="51"/>
      <c r="V242" s="51"/>
      <c r="W242" s="51"/>
      <c r="X242" s="51"/>
      <c r="Y242" s="51"/>
      <c r="Z242" s="51"/>
      <c r="AA242" s="51"/>
      <c r="AB242" s="51"/>
      <c r="AC242" s="51"/>
      <c r="AD242" s="51"/>
      <c r="AE242" s="51"/>
      <c r="AF242" s="51"/>
      <c r="AG242" s="51"/>
      <c r="AH242" s="51"/>
      <c r="AI242" s="51"/>
      <c r="AJ242" s="51"/>
      <c r="AK242" s="51"/>
      <c r="AL242" s="51"/>
      <c r="AM242" s="51"/>
      <c r="AN242" s="51"/>
      <c r="AO242" s="51"/>
      <c r="AP242" s="51"/>
      <c r="AQ242" s="51"/>
      <c r="AR242" s="51"/>
      <c r="AS242" s="51"/>
      <c r="AT242" s="51"/>
      <c r="AU242" s="51"/>
      <c r="AV242" s="51"/>
      <c r="AW242" s="51"/>
      <c r="AX242" s="51"/>
      <c r="AY242" s="51"/>
      <c r="AZ242" s="51"/>
      <c r="BA242" s="51"/>
      <c r="BB242" s="51"/>
      <c r="BC242" s="51"/>
      <c r="BD242" s="51"/>
    </row>
    <row r="243" spans="1:56" x14ac:dyDescent="0.2">
      <c r="A243" s="7"/>
      <c r="B243" s="7"/>
      <c r="C243" s="7"/>
      <c r="D243" s="7"/>
      <c r="E243" s="7"/>
      <c r="F243" s="7"/>
      <c r="G243" s="7"/>
      <c r="H243" s="7"/>
      <c r="I243" s="7"/>
      <c r="J243" s="7"/>
      <c r="K243" s="7"/>
      <c r="L243" s="51"/>
      <c r="M243" s="51"/>
      <c r="N243" s="51"/>
      <c r="O243" s="51"/>
      <c r="P243" s="51"/>
      <c r="Q243" s="51"/>
      <c r="R243" s="51"/>
      <c r="S243" s="51"/>
      <c r="T243" s="51"/>
      <c r="U243" s="51"/>
      <c r="V243" s="51"/>
      <c r="W243" s="51"/>
      <c r="X243" s="51"/>
      <c r="Y243" s="51"/>
      <c r="Z243" s="51"/>
      <c r="AA243" s="51"/>
      <c r="AB243" s="51"/>
      <c r="AC243" s="51"/>
      <c r="AD243" s="51"/>
      <c r="AE243" s="51"/>
      <c r="AF243" s="51"/>
      <c r="AG243" s="51"/>
      <c r="AH243" s="51"/>
      <c r="AI243" s="51"/>
      <c r="AJ243" s="51"/>
      <c r="AK243" s="51"/>
      <c r="AL243" s="51"/>
      <c r="AM243" s="51"/>
      <c r="AN243" s="51"/>
      <c r="AO243" s="51"/>
      <c r="AP243" s="51"/>
      <c r="AQ243" s="51"/>
      <c r="AR243" s="51"/>
      <c r="AS243" s="51"/>
      <c r="AT243" s="51"/>
      <c r="AU243" s="51"/>
      <c r="AV243" s="51"/>
      <c r="AW243" s="51"/>
      <c r="AX243" s="51"/>
      <c r="AY243" s="51"/>
      <c r="AZ243" s="51"/>
      <c r="BA243" s="51"/>
      <c r="BB243" s="51"/>
      <c r="BC243" s="51"/>
      <c r="BD243" s="51"/>
    </row>
    <row r="244" spans="1:56" x14ac:dyDescent="0.2">
      <c r="A244" s="7"/>
      <c r="B244" s="7"/>
      <c r="C244" s="7"/>
      <c r="D244" s="7"/>
      <c r="E244" s="7"/>
      <c r="F244" s="7"/>
      <c r="G244" s="7"/>
      <c r="H244" s="7"/>
      <c r="I244" s="7"/>
      <c r="J244" s="7"/>
      <c r="K244" s="7"/>
      <c r="L244" s="51"/>
      <c r="M244" s="51"/>
      <c r="N244" s="51"/>
      <c r="O244" s="51"/>
      <c r="P244" s="51"/>
      <c r="Q244" s="51"/>
      <c r="R244" s="51"/>
      <c r="S244" s="51"/>
      <c r="T244" s="51"/>
      <c r="U244" s="51"/>
      <c r="V244" s="51"/>
      <c r="W244" s="51"/>
      <c r="X244" s="51"/>
      <c r="Y244" s="51"/>
      <c r="Z244" s="51"/>
      <c r="AA244" s="51"/>
      <c r="AB244" s="51"/>
      <c r="AC244" s="51"/>
      <c r="AD244" s="51"/>
      <c r="AE244" s="51"/>
      <c r="AF244" s="51"/>
      <c r="AG244" s="51"/>
      <c r="AH244" s="51"/>
      <c r="AI244" s="51"/>
      <c r="AJ244" s="51"/>
      <c r="AK244" s="51"/>
      <c r="AL244" s="51"/>
      <c r="AM244" s="51"/>
      <c r="AN244" s="51"/>
      <c r="AO244" s="51"/>
      <c r="AP244" s="51"/>
      <c r="AQ244" s="51"/>
      <c r="AR244" s="51"/>
      <c r="AS244" s="51"/>
      <c r="AT244" s="51"/>
      <c r="AU244" s="51"/>
      <c r="AV244" s="51"/>
      <c r="AW244" s="51"/>
      <c r="AX244" s="51"/>
      <c r="AY244" s="51"/>
      <c r="AZ244" s="51"/>
      <c r="BA244" s="51"/>
      <c r="BB244" s="51"/>
      <c r="BC244" s="51"/>
      <c r="BD244" s="51"/>
    </row>
    <row r="245" spans="1:56" x14ac:dyDescent="0.2">
      <c r="A245" s="7"/>
      <c r="B245" s="7"/>
      <c r="C245" s="7"/>
      <c r="D245" s="7"/>
      <c r="E245" s="7"/>
      <c r="F245" s="7"/>
      <c r="G245" s="7"/>
      <c r="H245" s="7"/>
      <c r="I245" s="7"/>
      <c r="J245" s="7"/>
      <c r="K245" s="7"/>
      <c r="L245" s="51"/>
      <c r="M245" s="51"/>
      <c r="N245" s="51"/>
      <c r="O245" s="51"/>
      <c r="P245" s="51"/>
      <c r="Q245" s="51"/>
      <c r="R245" s="51"/>
      <c r="S245" s="51"/>
      <c r="T245" s="51"/>
      <c r="U245" s="51"/>
      <c r="V245" s="51"/>
      <c r="W245" s="51"/>
      <c r="X245" s="51"/>
      <c r="Y245" s="51"/>
      <c r="Z245" s="51"/>
      <c r="AA245" s="51"/>
      <c r="AB245" s="51"/>
      <c r="AC245" s="51"/>
      <c r="AD245" s="51"/>
      <c r="AE245" s="51"/>
      <c r="AF245" s="51"/>
      <c r="AG245" s="51"/>
      <c r="AH245" s="51"/>
      <c r="AI245" s="51"/>
      <c r="AJ245" s="51"/>
      <c r="AK245" s="51"/>
      <c r="AL245" s="51"/>
      <c r="AM245" s="51"/>
      <c r="AN245" s="51"/>
      <c r="AO245" s="51"/>
      <c r="AP245" s="51"/>
      <c r="AQ245" s="51"/>
      <c r="AR245" s="51"/>
      <c r="AS245" s="51"/>
      <c r="AT245" s="51"/>
      <c r="AU245" s="51"/>
      <c r="AV245" s="51"/>
      <c r="AW245" s="51"/>
      <c r="AX245" s="51"/>
      <c r="AY245" s="51"/>
      <c r="AZ245" s="51"/>
      <c r="BA245" s="51"/>
      <c r="BB245" s="51"/>
      <c r="BC245" s="51"/>
      <c r="BD245" s="51"/>
    </row>
    <row r="246" spans="1:56" x14ac:dyDescent="0.2">
      <c r="A246" s="7"/>
      <c r="B246" s="7"/>
      <c r="C246" s="7"/>
      <c r="D246" s="7"/>
      <c r="E246" s="7"/>
      <c r="F246" s="7"/>
      <c r="G246" s="7"/>
      <c r="H246" s="7"/>
      <c r="I246" s="7"/>
      <c r="J246" s="7"/>
      <c r="K246" s="7"/>
      <c r="L246" s="51"/>
      <c r="M246" s="51"/>
      <c r="N246" s="51"/>
      <c r="O246" s="51"/>
      <c r="P246" s="51"/>
      <c r="Q246" s="51"/>
      <c r="R246" s="51"/>
      <c r="S246" s="51"/>
      <c r="T246" s="51"/>
      <c r="U246" s="51"/>
      <c r="V246" s="51"/>
      <c r="W246" s="51"/>
      <c r="X246" s="51"/>
      <c r="Y246" s="51"/>
      <c r="Z246" s="51"/>
      <c r="AA246" s="51"/>
      <c r="AB246" s="51"/>
      <c r="AC246" s="51"/>
      <c r="AD246" s="51"/>
      <c r="AE246" s="51"/>
      <c r="AF246" s="51"/>
      <c r="AG246" s="51"/>
      <c r="AH246" s="51"/>
      <c r="AI246" s="51"/>
      <c r="AJ246" s="51"/>
      <c r="AK246" s="51"/>
      <c r="AL246" s="51"/>
      <c r="AM246" s="51"/>
      <c r="AN246" s="51"/>
      <c r="AO246" s="51"/>
      <c r="AP246" s="51"/>
      <c r="AQ246" s="51"/>
      <c r="AR246" s="51"/>
      <c r="AS246" s="51"/>
      <c r="AT246" s="51"/>
      <c r="AU246" s="51"/>
      <c r="AV246" s="51"/>
      <c r="AW246" s="51"/>
      <c r="AX246" s="51"/>
      <c r="AY246" s="51"/>
      <c r="AZ246" s="51"/>
      <c r="BA246" s="51"/>
      <c r="BB246" s="51"/>
      <c r="BC246" s="51"/>
      <c r="BD246" s="51"/>
    </row>
    <row r="247" spans="1:56" x14ac:dyDescent="0.2">
      <c r="A247" s="7"/>
      <c r="B247" s="7"/>
      <c r="C247" s="7"/>
      <c r="D247" s="7"/>
      <c r="E247" s="7"/>
      <c r="F247" s="7"/>
      <c r="G247" s="7"/>
      <c r="H247" s="7"/>
      <c r="I247" s="7"/>
      <c r="J247" s="7"/>
      <c r="K247" s="7"/>
      <c r="L247" s="51"/>
      <c r="M247" s="51"/>
      <c r="N247" s="51"/>
      <c r="O247" s="51"/>
      <c r="P247" s="51"/>
      <c r="Q247" s="51"/>
      <c r="R247" s="51"/>
      <c r="S247" s="51"/>
      <c r="T247" s="51"/>
      <c r="U247" s="51"/>
      <c r="V247" s="51"/>
      <c r="W247" s="51"/>
      <c r="X247" s="51"/>
      <c r="Y247" s="51"/>
      <c r="Z247" s="51"/>
      <c r="AA247" s="51"/>
      <c r="AB247" s="51"/>
      <c r="AC247" s="51"/>
      <c r="AD247" s="51"/>
      <c r="AE247" s="51"/>
      <c r="AF247" s="51"/>
      <c r="AG247" s="51"/>
      <c r="AH247" s="51"/>
      <c r="AI247" s="51"/>
      <c r="AJ247" s="51"/>
      <c r="AK247" s="51"/>
      <c r="AL247" s="51"/>
      <c r="AM247" s="51"/>
      <c r="AN247" s="51"/>
      <c r="AO247" s="51"/>
      <c r="AP247" s="51"/>
      <c r="AQ247" s="51"/>
      <c r="AR247" s="51"/>
      <c r="AS247" s="51"/>
      <c r="AT247" s="51"/>
      <c r="AU247" s="51"/>
      <c r="AV247" s="51"/>
      <c r="AW247" s="51"/>
      <c r="AX247" s="51"/>
      <c r="AY247" s="51"/>
      <c r="AZ247" s="51"/>
      <c r="BA247" s="51"/>
      <c r="BB247" s="51"/>
      <c r="BC247" s="51"/>
      <c r="BD247" s="51"/>
    </row>
    <row r="248" spans="1:56" x14ac:dyDescent="0.2">
      <c r="A248" s="7"/>
      <c r="B248" s="7"/>
      <c r="C248" s="7"/>
      <c r="D248" s="7"/>
      <c r="E248" s="7"/>
      <c r="F248" s="7"/>
      <c r="G248" s="7"/>
      <c r="H248" s="7"/>
      <c r="I248" s="7"/>
      <c r="J248" s="7"/>
      <c r="K248" s="7"/>
      <c r="L248" s="51"/>
      <c r="M248" s="51"/>
      <c r="N248" s="51"/>
      <c r="O248" s="51"/>
      <c r="P248" s="51"/>
      <c r="Q248" s="51"/>
      <c r="R248" s="51"/>
      <c r="S248" s="51"/>
      <c r="T248" s="51"/>
      <c r="U248" s="51"/>
      <c r="V248" s="51"/>
      <c r="W248" s="51"/>
      <c r="X248" s="51"/>
      <c r="Y248" s="51"/>
      <c r="Z248" s="51"/>
      <c r="AA248" s="51"/>
      <c r="AB248" s="51"/>
      <c r="AC248" s="51"/>
      <c r="AD248" s="51"/>
      <c r="AE248" s="51"/>
      <c r="AF248" s="51"/>
      <c r="AG248" s="51"/>
      <c r="AH248" s="51"/>
      <c r="AI248" s="51"/>
      <c r="AJ248" s="51"/>
      <c r="AK248" s="51"/>
      <c r="AL248" s="51"/>
      <c r="AM248" s="51"/>
      <c r="AN248" s="51"/>
      <c r="AO248" s="51"/>
      <c r="AP248" s="51"/>
      <c r="AQ248" s="51"/>
      <c r="AR248" s="51"/>
      <c r="AS248" s="51"/>
      <c r="AT248" s="51"/>
      <c r="AU248" s="51"/>
      <c r="AV248" s="51"/>
      <c r="AW248" s="51"/>
      <c r="AX248" s="51"/>
      <c r="AY248" s="51"/>
      <c r="AZ248" s="51"/>
      <c r="BA248" s="51"/>
      <c r="BB248" s="51"/>
      <c r="BC248" s="51"/>
      <c r="BD248" s="51"/>
    </row>
    <row r="249" spans="1:56" x14ac:dyDescent="0.2">
      <c r="A249" s="7"/>
      <c r="B249" s="7"/>
      <c r="C249" s="7"/>
      <c r="D249" s="7"/>
      <c r="E249" s="7"/>
      <c r="F249" s="7"/>
      <c r="G249" s="7"/>
      <c r="H249" s="7"/>
      <c r="I249" s="7"/>
      <c r="J249" s="7"/>
      <c r="K249" s="7"/>
      <c r="L249" s="51"/>
      <c r="M249" s="51"/>
      <c r="N249" s="51"/>
      <c r="O249" s="51"/>
      <c r="P249" s="51"/>
      <c r="Q249" s="51"/>
      <c r="R249" s="51"/>
      <c r="S249" s="51"/>
      <c r="T249" s="51"/>
      <c r="U249" s="51"/>
      <c r="V249" s="51"/>
      <c r="W249" s="51"/>
      <c r="X249" s="51"/>
      <c r="Y249" s="51"/>
      <c r="Z249" s="51"/>
      <c r="AA249" s="51"/>
      <c r="AB249" s="51"/>
      <c r="AC249" s="51"/>
      <c r="AD249" s="51"/>
      <c r="AE249" s="51"/>
      <c r="AF249" s="51"/>
      <c r="AG249" s="51"/>
      <c r="AH249" s="51"/>
      <c r="AI249" s="51"/>
      <c r="AJ249" s="51"/>
      <c r="AK249" s="51"/>
      <c r="AL249" s="51"/>
      <c r="AM249" s="51"/>
      <c r="AN249" s="51"/>
      <c r="AO249" s="51"/>
      <c r="AP249" s="51"/>
      <c r="AQ249" s="51"/>
      <c r="AR249" s="51"/>
      <c r="AS249" s="51"/>
      <c r="AT249" s="51"/>
      <c r="AU249" s="51"/>
      <c r="AV249" s="51"/>
      <c r="AW249" s="51"/>
      <c r="AX249" s="51"/>
      <c r="AY249" s="51"/>
      <c r="AZ249" s="51"/>
      <c r="BA249" s="51"/>
      <c r="BB249" s="51"/>
      <c r="BC249" s="51"/>
      <c r="BD249" s="51"/>
    </row>
    <row r="250" spans="1:56" x14ac:dyDescent="0.2">
      <c r="A250" s="7"/>
      <c r="B250" s="7"/>
      <c r="C250" s="7"/>
      <c r="D250" s="7"/>
      <c r="E250" s="7"/>
      <c r="F250" s="7"/>
      <c r="G250" s="7"/>
      <c r="H250" s="7"/>
      <c r="I250" s="7"/>
      <c r="J250" s="7"/>
      <c r="K250" s="7"/>
      <c r="L250" s="51"/>
      <c r="M250" s="51"/>
      <c r="N250" s="51"/>
      <c r="O250" s="51"/>
      <c r="P250" s="51"/>
      <c r="Q250" s="51"/>
      <c r="R250" s="51"/>
      <c r="S250" s="51"/>
      <c r="T250" s="51"/>
      <c r="U250" s="51"/>
      <c r="V250" s="51"/>
      <c r="W250" s="51"/>
      <c r="X250" s="51"/>
      <c r="Y250" s="51"/>
      <c r="Z250" s="51"/>
      <c r="AA250" s="51"/>
      <c r="AB250" s="51"/>
      <c r="AC250" s="51"/>
      <c r="AD250" s="51"/>
      <c r="AE250" s="51"/>
      <c r="AF250" s="51"/>
      <c r="AG250" s="51"/>
      <c r="AH250" s="51"/>
      <c r="AI250" s="51"/>
      <c r="AJ250" s="51"/>
      <c r="AK250" s="51"/>
      <c r="AL250" s="51"/>
      <c r="AM250" s="51"/>
      <c r="AN250" s="51"/>
      <c r="AO250" s="51"/>
      <c r="AP250" s="51"/>
      <c r="AQ250" s="51"/>
      <c r="AR250" s="51"/>
      <c r="AS250" s="51"/>
      <c r="AT250" s="51"/>
      <c r="AU250" s="51"/>
      <c r="AV250" s="51"/>
      <c r="AW250" s="51"/>
      <c r="AX250" s="51"/>
      <c r="AY250" s="51"/>
      <c r="AZ250" s="51"/>
      <c r="BA250" s="51"/>
      <c r="BB250" s="51"/>
      <c r="BC250" s="51"/>
      <c r="BD250" s="51"/>
    </row>
    <row r="251" spans="1:56" x14ac:dyDescent="0.2">
      <c r="A251" s="7"/>
      <c r="B251" s="7"/>
      <c r="C251" s="7"/>
      <c r="D251" s="7"/>
      <c r="E251" s="7"/>
      <c r="F251" s="7"/>
      <c r="G251" s="7"/>
      <c r="H251" s="7"/>
      <c r="I251" s="7"/>
      <c r="J251" s="7"/>
      <c r="K251" s="7"/>
      <c r="L251" s="51"/>
      <c r="M251" s="51"/>
      <c r="N251" s="51"/>
      <c r="O251" s="51"/>
      <c r="P251" s="51"/>
      <c r="Q251" s="51"/>
      <c r="R251" s="51"/>
      <c r="S251" s="51"/>
      <c r="T251" s="51"/>
      <c r="U251" s="51"/>
      <c r="V251" s="51"/>
      <c r="W251" s="51"/>
      <c r="X251" s="51"/>
      <c r="Y251" s="51"/>
      <c r="Z251" s="51"/>
      <c r="AA251" s="51"/>
      <c r="AB251" s="51"/>
      <c r="AC251" s="51"/>
      <c r="AD251" s="51"/>
      <c r="AE251" s="51"/>
      <c r="AF251" s="51"/>
      <c r="AG251" s="51"/>
      <c r="AH251" s="51"/>
      <c r="AI251" s="51"/>
      <c r="AJ251" s="51"/>
      <c r="AK251" s="51"/>
      <c r="AL251" s="51"/>
      <c r="AM251" s="51"/>
      <c r="AN251" s="51"/>
      <c r="AO251" s="51"/>
      <c r="AP251" s="51"/>
      <c r="AQ251" s="51"/>
      <c r="AR251" s="51"/>
      <c r="AS251" s="51"/>
      <c r="AT251" s="51"/>
      <c r="AU251" s="51"/>
      <c r="AV251" s="51"/>
      <c r="AW251" s="51"/>
      <c r="AX251" s="51"/>
      <c r="AY251" s="51"/>
      <c r="AZ251" s="51"/>
      <c r="BA251" s="51"/>
      <c r="BB251" s="51"/>
      <c r="BC251" s="51"/>
      <c r="BD251" s="51"/>
    </row>
    <row r="252" spans="1:56" x14ac:dyDescent="0.2">
      <c r="A252" s="7"/>
      <c r="B252" s="7"/>
      <c r="C252" s="7"/>
      <c r="D252" s="7"/>
      <c r="E252" s="7"/>
      <c r="F252" s="7"/>
      <c r="G252" s="7"/>
      <c r="H252" s="7"/>
      <c r="I252" s="7"/>
      <c r="J252" s="7"/>
      <c r="K252" s="7"/>
      <c r="L252" s="51"/>
      <c r="M252" s="51"/>
      <c r="N252" s="51"/>
      <c r="O252" s="51"/>
      <c r="P252" s="51"/>
      <c r="Q252" s="51"/>
      <c r="R252" s="51"/>
      <c r="S252" s="51"/>
      <c r="T252" s="51"/>
      <c r="U252" s="51"/>
      <c r="V252" s="51"/>
      <c r="W252" s="51"/>
      <c r="X252" s="51"/>
      <c r="Y252" s="51"/>
      <c r="Z252" s="51"/>
      <c r="AA252" s="51"/>
      <c r="AB252" s="51"/>
      <c r="AC252" s="51"/>
      <c r="AD252" s="51"/>
      <c r="AE252" s="51"/>
      <c r="AF252" s="51"/>
      <c r="AG252" s="51"/>
      <c r="AH252" s="51"/>
      <c r="AI252" s="51"/>
      <c r="AJ252" s="51"/>
      <c r="AK252" s="51"/>
      <c r="AL252" s="51"/>
      <c r="AM252" s="51"/>
      <c r="AN252" s="51"/>
      <c r="AO252" s="51"/>
      <c r="AP252" s="51"/>
      <c r="AQ252" s="51"/>
      <c r="AR252" s="51"/>
      <c r="AS252" s="51"/>
      <c r="AT252" s="51"/>
      <c r="AU252" s="51"/>
      <c r="AV252" s="51"/>
      <c r="AW252" s="51"/>
      <c r="AX252" s="51"/>
      <c r="AY252" s="51"/>
      <c r="AZ252" s="51"/>
      <c r="BA252" s="51"/>
      <c r="BB252" s="51"/>
      <c r="BC252" s="51"/>
      <c r="BD252" s="51"/>
    </row>
    <row r="253" spans="1:56" x14ac:dyDescent="0.2">
      <c r="A253" s="7"/>
      <c r="B253" s="7"/>
      <c r="C253" s="7"/>
      <c r="D253" s="7"/>
      <c r="E253" s="7"/>
      <c r="F253" s="7"/>
      <c r="G253" s="7"/>
      <c r="H253" s="7"/>
      <c r="I253" s="7"/>
      <c r="J253" s="7"/>
      <c r="K253" s="7"/>
      <c r="L253" s="51"/>
      <c r="M253" s="51"/>
      <c r="N253" s="51"/>
      <c r="O253" s="51"/>
      <c r="P253" s="51"/>
      <c r="Q253" s="51"/>
      <c r="R253" s="51"/>
      <c r="S253" s="51"/>
      <c r="T253" s="51"/>
      <c r="U253" s="51"/>
      <c r="V253" s="51"/>
      <c r="W253" s="51"/>
      <c r="X253" s="51"/>
      <c r="Y253" s="51"/>
      <c r="Z253" s="51"/>
      <c r="AA253" s="51"/>
      <c r="AB253" s="51"/>
      <c r="AC253" s="51"/>
      <c r="AD253" s="51"/>
      <c r="AE253" s="51"/>
      <c r="AF253" s="51"/>
      <c r="AG253" s="51"/>
      <c r="AH253" s="51"/>
      <c r="AI253" s="51"/>
      <c r="AJ253" s="51"/>
      <c r="AK253" s="51"/>
      <c r="AL253" s="51"/>
      <c r="AM253" s="51"/>
      <c r="AN253" s="51"/>
      <c r="AO253" s="51"/>
      <c r="AP253" s="51"/>
      <c r="AQ253" s="51"/>
      <c r="AR253" s="51"/>
      <c r="AS253" s="51"/>
      <c r="AT253" s="51"/>
      <c r="AU253" s="51"/>
      <c r="AV253" s="51"/>
      <c r="AW253" s="51"/>
      <c r="AX253" s="51"/>
      <c r="AY253" s="51"/>
      <c r="AZ253" s="51"/>
      <c r="BA253" s="51"/>
      <c r="BB253" s="51"/>
      <c r="BC253" s="51"/>
      <c r="BD253" s="51"/>
    </row>
    <row r="254" spans="1:56" x14ac:dyDescent="0.2">
      <c r="A254" s="7"/>
      <c r="B254" s="7"/>
      <c r="C254" s="7"/>
      <c r="D254" s="7"/>
      <c r="E254" s="7"/>
      <c r="F254" s="7"/>
      <c r="G254" s="7"/>
      <c r="H254" s="7"/>
      <c r="I254" s="7"/>
      <c r="J254" s="7"/>
      <c r="K254" s="7"/>
      <c r="L254" s="51"/>
      <c r="M254" s="51"/>
      <c r="N254" s="51"/>
      <c r="O254" s="51"/>
      <c r="P254" s="51"/>
      <c r="Q254" s="51"/>
      <c r="R254" s="51"/>
      <c r="S254" s="51"/>
      <c r="T254" s="51"/>
      <c r="U254" s="51"/>
      <c r="V254" s="51"/>
      <c r="W254" s="51"/>
      <c r="X254" s="51"/>
      <c r="Y254" s="51"/>
      <c r="Z254" s="51"/>
      <c r="AA254" s="51"/>
      <c r="AB254" s="51"/>
      <c r="AC254" s="51"/>
      <c r="AD254" s="51"/>
      <c r="AE254" s="51"/>
      <c r="AF254" s="51"/>
      <c r="AG254" s="51"/>
      <c r="AH254" s="51"/>
      <c r="AI254" s="51"/>
      <c r="AJ254" s="51"/>
      <c r="AK254" s="51"/>
      <c r="AL254" s="51"/>
      <c r="AM254" s="51"/>
      <c r="AN254" s="51"/>
      <c r="AO254" s="51"/>
      <c r="AP254" s="51"/>
      <c r="AQ254" s="51"/>
      <c r="AR254" s="51"/>
      <c r="AS254" s="51"/>
      <c r="AT254" s="51"/>
      <c r="AU254" s="51"/>
      <c r="AV254" s="51"/>
      <c r="AW254" s="51"/>
      <c r="AX254" s="51"/>
      <c r="AY254" s="51"/>
      <c r="AZ254" s="51"/>
      <c r="BA254" s="51"/>
      <c r="BB254" s="51"/>
      <c r="BC254" s="51"/>
      <c r="BD254" s="51"/>
    </row>
    <row r="255" spans="1:56" x14ac:dyDescent="0.2">
      <c r="A255" s="7"/>
      <c r="B255" s="7"/>
      <c r="C255" s="7"/>
      <c r="D255" s="7"/>
      <c r="E255" s="7"/>
      <c r="F255" s="7"/>
      <c r="G255" s="7"/>
      <c r="H255" s="7"/>
      <c r="I255" s="7"/>
      <c r="J255" s="7"/>
      <c r="K255" s="7"/>
      <c r="L255" s="51"/>
      <c r="M255" s="51"/>
      <c r="N255" s="51"/>
      <c r="O255" s="51"/>
      <c r="P255" s="51"/>
      <c r="Q255" s="51"/>
      <c r="R255" s="51"/>
      <c r="S255" s="51"/>
      <c r="T255" s="51"/>
      <c r="U255" s="51"/>
      <c r="V255" s="51"/>
      <c r="W255" s="51"/>
      <c r="X255" s="51"/>
      <c r="Y255" s="51"/>
      <c r="Z255" s="51"/>
      <c r="AA255" s="51"/>
      <c r="AB255" s="51"/>
      <c r="AC255" s="51"/>
      <c r="AD255" s="51"/>
      <c r="AE255" s="51"/>
      <c r="AF255" s="51"/>
      <c r="AG255" s="51"/>
      <c r="AH255" s="51"/>
      <c r="AI255" s="51"/>
      <c r="AJ255" s="51"/>
      <c r="AK255" s="51"/>
      <c r="AL255" s="51"/>
      <c r="AM255" s="51"/>
      <c r="AN255" s="51"/>
      <c r="AO255" s="51"/>
      <c r="AP255" s="51"/>
      <c r="AQ255" s="51"/>
      <c r="AR255" s="51"/>
      <c r="AS255" s="51"/>
      <c r="AT255" s="51"/>
      <c r="AU255" s="51"/>
      <c r="AV255" s="51"/>
      <c r="AW255" s="51"/>
      <c r="AX255" s="51"/>
      <c r="AY255" s="51"/>
      <c r="AZ255" s="51"/>
      <c r="BA255" s="51"/>
      <c r="BB255" s="51"/>
      <c r="BC255" s="51"/>
      <c r="BD255" s="51"/>
    </row>
    <row r="256" spans="1:56" x14ac:dyDescent="0.2">
      <c r="A256" s="7"/>
      <c r="B256" s="7"/>
      <c r="C256" s="7"/>
      <c r="D256" s="7"/>
      <c r="E256" s="7"/>
      <c r="F256" s="7"/>
      <c r="G256" s="7"/>
      <c r="H256" s="7"/>
      <c r="I256" s="7"/>
      <c r="J256" s="7"/>
      <c r="K256" s="7"/>
      <c r="L256" s="51"/>
      <c r="M256" s="51"/>
      <c r="N256" s="51"/>
      <c r="O256" s="51"/>
      <c r="P256" s="51"/>
      <c r="Q256" s="51"/>
      <c r="R256" s="51"/>
      <c r="S256" s="51"/>
      <c r="T256" s="51"/>
      <c r="U256" s="51"/>
      <c r="V256" s="51"/>
      <c r="W256" s="51"/>
      <c r="X256" s="51"/>
      <c r="Y256" s="51"/>
      <c r="Z256" s="51"/>
      <c r="AA256" s="51"/>
      <c r="AB256" s="51"/>
      <c r="AC256" s="51"/>
      <c r="AD256" s="51"/>
      <c r="AE256" s="51"/>
      <c r="AF256" s="51"/>
      <c r="AG256" s="51"/>
      <c r="AH256" s="51"/>
      <c r="AI256" s="51"/>
      <c r="AJ256" s="51"/>
      <c r="AK256" s="51"/>
      <c r="AL256" s="51"/>
      <c r="AM256" s="51"/>
      <c r="AN256" s="51"/>
      <c r="AO256" s="51"/>
      <c r="AP256" s="51"/>
      <c r="AQ256" s="51"/>
      <c r="AR256" s="51"/>
      <c r="AS256" s="51"/>
      <c r="AT256" s="51"/>
      <c r="AU256" s="51"/>
      <c r="AV256" s="51"/>
      <c r="AW256" s="51"/>
      <c r="AX256" s="51"/>
      <c r="AY256" s="51"/>
      <c r="AZ256" s="51"/>
      <c r="BA256" s="51"/>
      <c r="BB256" s="51"/>
      <c r="BC256" s="51"/>
      <c r="BD256" s="51"/>
    </row>
    <row r="257" spans="1:56" x14ac:dyDescent="0.2">
      <c r="A257" s="7"/>
      <c r="B257" s="7"/>
      <c r="C257" s="7"/>
      <c r="D257" s="7"/>
      <c r="E257" s="7"/>
      <c r="F257" s="7"/>
      <c r="G257" s="7"/>
      <c r="H257" s="7"/>
      <c r="I257" s="7"/>
      <c r="J257" s="7"/>
      <c r="K257" s="7"/>
      <c r="L257" s="51"/>
      <c r="M257" s="51"/>
      <c r="N257" s="51"/>
      <c r="O257" s="51"/>
      <c r="P257" s="51"/>
      <c r="Q257" s="51"/>
      <c r="R257" s="51"/>
      <c r="S257" s="51"/>
      <c r="T257" s="51"/>
      <c r="U257" s="51"/>
      <c r="V257" s="51"/>
      <c r="W257" s="51"/>
      <c r="X257" s="51"/>
      <c r="Y257" s="51"/>
      <c r="Z257" s="51"/>
      <c r="AA257" s="51"/>
      <c r="AB257" s="51"/>
      <c r="AC257" s="51"/>
      <c r="AD257" s="51"/>
      <c r="AE257" s="51"/>
      <c r="AF257" s="51"/>
      <c r="AG257" s="51"/>
      <c r="AH257" s="51"/>
      <c r="AI257" s="51"/>
      <c r="AJ257" s="51"/>
      <c r="AK257" s="51"/>
      <c r="AL257" s="51"/>
      <c r="AM257" s="51"/>
      <c r="AN257" s="51"/>
      <c r="AO257" s="51"/>
      <c r="AP257" s="51"/>
      <c r="AQ257" s="51"/>
      <c r="AR257" s="51"/>
      <c r="AS257" s="51"/>
      <c r="AT257" s="51"/>
      <c r="AU257" s="51"/>
      <c r="AV257" s="51"/>
      <c r="AW257" s="51"/>
      <c r="AX257" s="51"/>
      <c r="AY257" s="51"/>
      <c r="AZ257" s="51"/>
      <c r="BA257" s="51"/>
      <c r="BB257" s="51"/>
      <c r="BC257" s="51"/>
      <c r="BD257" s="51"/>
    </row>
    <row r="258" spans="1:56" x14ac:dyDescent="0.2">
      <c r="A258" s="7"/>
      <c r="B258" s="7"/>
      <c r="C258" s="7"/>
      <c r="D258" s="7"/>
      <c r="E258" s="7"/>
      <c r="F258" s="7"/>
      <c r="G258" s="7"/>
      <c r="H258" s="7"/>
      <c r="I258" s="7"/>
      <c r="J258" s="7"/>
      <c r="K258" s="7"/>
      <c r="L258" s="51"/>
      <c r="M258" s="51"/>
      <c r="N258" s="51"/>
      <c r="O258" s="51"/>
      <c r="P258" s="51"/>
      <c r="Q258" s="51"/>
      <c r="R258" s="51"/>
      <c r="S258" s="51"/>
      <c r="T258" s="51"/>
      <c r="U258" s="51"/>
      <c r="V258" s="51"/>
      <c r="W258" s="51"/>
      <c r="X258" s="51"/>
      <c r="Y258" s="51"/>
      <c r="Z258" s="51"/>
      <c r="AA258" s="51"/>
      <c r="AB258" s="51"/>
      <c r="AC258" s="51"/>
      <c r="AD258" s="51"/>
      <c r="AE258" s="51"/>
      <c r="AF258" s="51"/>
      <c r="AG258" s="51"/>
      <c r="AH258" s="51"/>
      <c r="AI258" s="51"/>
      <c r="AJ258" s="51"/>
      <c r="AK258" s="51"/>
      <c r="AL258" s="51"/>
      <c r="AM258" s="51"/>
      <c r="AN258" s="51"/>
      <c r="AO258" s="51"/>
      <c r="AP258" s="51"/>
      <c r="AQ258" s="51"/>
      <c r="AR258" s="51"/>
      <c r="AS258" s="51"/>
      <c r="AT258" s="51"/>
      <c r="AU258" s="51"/>
      <c r="AV258" s="51"/>
      <c r="AW258" s="51"/>
      <c r="AX258" s="51"/>
      <c r="AY258" s="51"/>
      <c r="AZ258" s="51"/>
      <c r="BA258" s="51"/>
      <c r="BB258" s="51"/>
      <c r="BC258" s="51"/>
      <c r="BD258" s="51"/>
    </row>
    <row r="259" spans="1:56" x14ac:dyDescent="0.2">
      <c r="A259" s="7"/>
      <c r="B259" s="7"/>
      <c r="C259" s="7"/>
      <c r="D259" s="7"/>
      <c r="E259" s="7"/>
      <c r="F259" s="7"/>
      <c r="G259" s="7"/>
      <c r="H259" s="7"/>
      <c r="I259" s="7"/>
      <c r="J259" s="7"/>
      <c r="K259" s="7"/>
      <c r="L259" s="51"/>
      <c r="M259" s="51"/>
      <c r="N259" s="51"/>
      <c r="O259" s="51"/>
      <c r="P259" s="51"/>
      <c r="Q259" s="51"/>
      <c r="R259" s="51"/>
      <c r="S259" s="51"/>
      <c r="T259" s="51"/>
      <c r="U259" s="51"/>
      <c r="V259" s="51"/>
      <c r="W259" s="51"/>
      <c r="X259" s="51"/>
      <c r="Y259" s="51"/>
      <c r="Z259" s="51"/>
      <c r="AA259" s="51"/>
      <c r="AB259" s="51"/>
      <c r="AC259" s="51"/>
      <c r="AD259" s="51"/>
      <c r="AE259" s="51"/>
      <c r="AF259" s="51"/>
      <c r="AG259" s="51"/>
      <c r="AH259" s="51"/>
      <c r="AI259" s="51"/>
      <c r="AJ259" s="51"/>
      <c r="AK259" s="51"/>
      <c r="AL259" s="51"/>
      <c r="AM259" s="51"/>
      <c r="AN259" s="51"/>
      <c r="AO259" s="51"/>
      <c r="AP259" s="51"/>
      <c r="AQ259" s="51"/>
      <c r="AR259" s="51"/>
      <c r="AS259" s="51"/>
      <c r="AT259" s="51"/>
      <c r="AU259" s="51"/>
      <c r="AV259" s="51"/>
      <c r="AW259" s="51"/>
      <c r="AX259" s="51"/>
      <c r="AY259" s="51"/>
      <c r="AZ259" s="51"/>
      <c r="BA259" s="51"/>
      <c r="BB259" s="51"/>
      <c r="BC259" s="51"/>
      <c r="BD259" s="51"/>
    </row>
    <row r="260" spans="1:56" x14ac:dyDescent="0.2">
      <c r="A260" s="7"/>
      <c r="B260" s="7"/>
      <c r="C260" s="7"/>
      <c r="D260" s="7"/>
      <c r="E260" s="7"/>
      <c r="F260" s="7"/>
      <c r="G260" s="7"/>
      <c r="H260" s="7"/>
      <c r="I260" s="7"/>
      <c r="J260" s="7"/>
      <c r="K260" s="7"/>
      <c r="L260" s="51"/>
      <c r="M260" s="51"/>
      <c r="N260" s="51"/>
      <c r="O260" s="51"/>
      <c r="P260" s="51"/>
      <c r="Q260" s="51"/>
      <c r="R260" s="51"/>
      <c r="S260" s="51"/>
      <c r="T260" s="51"/>
      <c r="U260" s="51"/>
      <c r="V260" s="51"/>
      <c r="W260" s="51"/>
      <c r="X260" s="51"/>
      <c r="Y260" s="51"/>
      <c r="Z260" s="51"/>
      <c r="AA260" s="51"/>
      <c r="AB260" s="51"/>
      <c r="AC260" s="51"/>
      <c r="AD260" s="51"/>
      <c r="AE260" s="51"/>
      <c r="AF260" s="51"/>
      <c r="AG260" s="51"/>
      <c r="AH260" s="51"/>
      <c r="AI260" s="51"/>
      <c r="AJ260" s="51"/>
      <c r="AK260" s="51"/>
      <c r="AL260" s="51"/>
      <c r="AM260" s="51"/>
      <c r="AN260" s="51"/>
      <c r="AO260" s="51"/>
      <c r="AP260" s="51"/>
      <c r="AQ260" s="51"/>
      <c r="AR260" s="51"/>
      <c r="AS260" s="51"/>
      <c r="AT260" s="51"/>
      <c r="AU260" s="51"/>
      <c r="AV260" s="51"/>
      <c r="AW260" s="51"/>
      <c r="AX260" s="51"/>
      <c r="AY260" s="51"/>
      <c r="AZ260" s="51"/>
      <c r="BA260" s="51"/>
      <c r="BB260" s="51"/>
      <c r="BC260" s="51"/>
      <c r="BD260" s="51"/>
    </row>
    <row r="261" spans="1:56" x14ac:dyDescent="0.2">
      <c r="A261" s="7"/>
      <c r="B261" s="7"/>
      <c r="C261" s="7"/>
      <c r="D261" s="7"/>
      <c r="E261" s="7"/>
      <c r="F261" s="7"/>
      <c r="G261" s="7"/>
      <c r="H261" s="7"/>
      <c r="I261" s="7"/>
      <c r="J261" s="7"/>
      <c r="K261" s="7"/>
      <c r="L261" s="51"/>
      <c r="M261" s="51"/>
      <c r="N261" s="51"/>
      <c r="O261" s="51"/>
      <c r="P261" s="51"/>
      <c r="Q261" s="51"/>
      <c r="R261" s="51"/>
      <c r="S261" s="51"/>
      <c r="T261" s="51"/>
      <c r="U261" s="51"/>
      <c r="V261" s="51"/>
      <c r="W261" s="51"/>
      <c r="X261" s="51"/>
      <c r="Y261" s="51"/>
      <c r="Z261" s="51"/>
      <c r="AA261" s="51"/>
      <c r="AB261" s="51"/>
      <c r="AC261" s="51"/>
      <c r="AD261" s="51"/>
      <c r="AE261" s="51"/>
      <c r="AF261" s="51"/>
      <c r="AG261" s="51"/>
      <c r="AH261" s="51"/>
      <c r="AI261" s="51"/>
      <c r="AJ261" s="51"/>
      <c r="AK261" s="51"/>
      <c r="AL261" s="51"/>
      <c r="AM261" s="51"/>
      <c r="AN261" s="51"/>
      <c r="AO261" s="51"/>
      <c r="AP261" s="51"/>
      <c r="AQ261" s="51"/>
      <c r="AR261" s="51"/>
      <c r="AS261" s="51"/>
      <c r="AT261" s="51"/>
      <c r="AU261" s="51"/>
      <c r="AV261" s="51"/>
      <c r="AW261" s="51"/>
      <c r="AX261" s="51"/>
      <c r="AY261" s="51"/>
      <c r="AZ261" s="51"/>
      <c r="BA261" s="51"/>
      <c r="BB261" s="51"/>
      <c r="BC261" s="51"/>
      <c r="BD261" s="51"/>
    </row>
    <row r="262" spans="1:56" x14ac:dyDescent="0.2">
      <c r="A262" s="7"/>
      <c r="B262" s="7"/>
      <c r="C262" s="7"/>
      <c r="D262" s="7"/>
      <c r="E262" s="7"/>
      <c r="F262" s="7"/>
      <c r="G262" s="7"/>
      <c r="H262" s="7"/>
      <c r="I262" s="7"/>
      <c r="J262" s="7"/>
      <c r="K262" s="7"/>
      <c r="L262" s="51"/>
      <c r="M262" s="51"/>
      <c r="N262" s="51"/>
      <c r="O262" s="51"/>
      <c r="P262" s="51"/>
      <c r="Q262" s="51"/>
      <c r="R262" s="51"/>
      <c r="S262" s="51"/>
      <c r="T262" s="51"/>
      <c r="U262" s="51"/>
      <c r="V262" s="51"/>
      <c r="W262" s="51"/>
      <c r="X262" s="51"/>
      <c r="Y262" s="51"/>
      <c r="Z262" s="51"/>
      <c r="AA262" s="51"/>
      <c r="AB262" s="51"/>
      <c r="AC262" s="51"/>
      <c r="AD262" s="51"/>
      <c r="AE262" s="51"/>
      <c r="AF262" s="51"/>
      <c r="AG262" s="51"/>
      <c r="AH262" s="51"/>
      <c r="AI262" s="51"/>
      <c r="AJ262" s="51"/>
      <c r="AK262" s="51"/>
      <c r="AL262" s="51"/>
      <c r="AM262" s="51"/>
      <c r="AN262" s="51"/>
      <c r="AO262" s="51"/>
      <c r="AP262" s="51"/>
      <c r="AQ262" s="51"/>
      <c r="AR262" s="51"/>
      <c r="AS262" s="51"/>
      <c r="AT262" s="51"/>
      <c r="AU262" s="51"/>
      <c r="AV262" s="51"/>
      <c r="AW262" s="51"/>
      <c r="AX262" s="51"/>
      <c r="AY262" s="51"/>
      <c r="AZ262" s="51"/>
      <c r="BA262" s="51"/>
      <c r="BB262" s="51"/>
      <c r="BC262" s="51"/>
      <c r="BD262" s="51"/>
    </row>
    <row r="263" spans="1:56" x14ac:dyDescent="0.2">
      <c r="A263" s="7"/>
      <c r="B263" s="7"/>
      <c r="C263" s="7"/>
      <c r="D263" s="7"/>
      <c r="E263" s="7"/>
      <c r="F263" s="7"/>
      <c r="G263" s="7"/>
      <c r="H263" s="7"/>
      <c r="I263" s="7"/>
      <c r="J263" s="7"/>
      <c r="K263" s="7"/>
      <c r="L263" s="51"/>
      <c r="M263" s="51"/>
      <c r="N263" s="51"/>
      <c r="O263" s="51"/>
      <c r="P263" s="51"/>
      <c r="Q263" s="51"/>
      <c r="R263" s="51"/>
      <c r="S263" s="51"/>
      <c r="T263" s="51"/>
      <c r="U263" s="51"/>
      <c r="V263" s="51"/>
      <c r="W263" s="51"/>
      <c r="X263" s="51"/>
      <c r="Y263" s="51"/>
      <c r="Z263" s="51"/>
      <c r="AA263" s="51"/>
      <c r="AB263" s="51"/>
      <c r="AC263" s="51"/>
      <c r="AD263" s="51"/>
      <c r="AE263" s="51"/>
      <c r="AF263" s="51"/>
      <c r="AG263" s="51"/>
      <c r="AH263" s="51"/>
      <c r="AI263" s="51"/>
      <c r="AJ263" s="51"/>
      <c r="AK263" s="51"/>
      <c r="AL263" s="51"/>
      <c r="AM263" s="51"/>
      <c r="AN263" s="51"/>
      <c r="AO263" s="51"/>
      <c r="AP263" s="51"/>
      <c r="AQ263" s="51"/>
      <c r="AR263" s="51"/>
      <c r="AS263" s="51"/>
      <c r="AT263" s="51"/>
      <c r="AU263" s="51"/>
      <c r="AV263" s="51"/>
      <c r="AW263" s="51"/>
      <c r="AX263" s="51"/>
      <c r="AY263" s="51"/>
      <c r="AZ263" s="51"/>
      <c r="BA263" s="51"/>
      <c r="BB263" s="51"/>
      <c r="BC263" s="51"/>
      <c r="BD263" s="51"/>
    </row>
    <row r="264" spans="1:56" x14ac:dyDescent="0.2">
      <c r="A264" s="7"/>
      <c r="B264" s="7"/>
      <c r="C264" s="7"/>
      <c r="D264" s="7"/>
      <c r="E264" s="7"/>
      <c r="F264" s="7"/>
      <c r="G264" s="7"/>
      <c r="H264" s="7"/>
      <c r="I264" s="7"/>
      <c r="J264" s="7"/>
      <c r="K264" s="7"/>
      <c r="L264" s="51"/>
      <c r="M264" s="51"/>
      <c r="N264" s="51"/>
      <c r="O264" s="51"/>
      <c r="P264" s="51"/>
      <c r="Q264" s="51"/>
      <c r="R264" s="51"/>
      <c r="S264" s="51"/>
      <c r="T264" s="51"/>
      <c r="U264" s="51"/>
      <c r="V264" s="51"/>
      <c r="W264" s="51"/>
      <c r="X264" s="51"/>
      <c r="Y264" s="51"/>
      <c r="Z264" s="51"/>
      <c r="AA264" s="51"/>
      <c r="AB264" s="51"/>
      <c r="AC264" s="51"/>
      <c r="AD264" s="51"/>
      <c r="AE264" s="51"/>
      <c r="AF264" s="51"/>
      <c r="AG264" s="51"/>
      <c r="AH264" s="51"/>
      <c r="AI264" s="51"/>
      <c r="AJ264" s="51"/>
      <c r="AK264" s="51"/>
      <c r="AL264" s="51"/>
      <c r="AM264" s="51"/>
      <c r="AN264" s="51"/>
      <c r="AO264" s="51"/>
      <c r="AP264" s="51"/>
      <c r="AQ264" s="51"/>
      <c r="AR264" s="51"/>
      <c r="AS264" s="51"/>
      <c r="AT264" s="51"/>
      <c r="AU264" s="51"/>
      <c r="AV264" s="51"/>
      <c r="AW264" s="51"/>
      <c r="AX264" s="51"/>
      <c r="AY264" s="51"/>
      <c r="AZ264" s="51"/>
      <c r="BA264" s="51"/>
      <c r="BB264" s="51"/>
      <c r="BC264" s="51"/>
      <c r="BD264" s="51"/>
    </row>
    <row r="265" spans="1:56" x14ac:dyDescent="0.2">
      <c r="A265" s="7"/>
      <c r="B265" s="7"/>
      <c r="C265" s="7"/>
      <c r="D265" s="7"/>
      <c r="E265" s="7"/>
      <c r="F265" s="7"/>
      <c r="G265" s="7"/>
      <c r="H265" s="7"/>
      <c r="I265" s="7"/>
      <c r="J265" s="7"/>
      <c r="K265" s="7"/>
      <c r="L265" s="51"/>
      <c r="M265" s="51"/>
      <c r="N265" s="51"/>
      <c r="O265" s="51"/>
      <c r="P265" s="51"/>
      <c r="Q265" s="51"/>
      <c r="R265" s="51"/>
      <c r="S265" s="51"/>
      <c r="T265" s="51"/>
      <c r="U265" s="51"/>
      <c r="V265" s="51"/>
      <c r="W265" s="51"/>
      <c r="X265" s="51"/>
      <c r="Y265" s="51"/>
      <c r="Z265" s="51"/>
      <c r="AA265" s="51"/>
      <c r="AB265" s="51"/>
      <c r="AC265" s="51"/>
      <c r="AD265" s="51"/>
      <c r="AE265" s="51"/>
      <c r="AF265" s="51"/>
      <c r="AG265" s="51"/>
      <c r="AH265" s="51"/>
      <c r="AI265" s="51"/>
      <c r="AJ265" s="51"/>
      <c r="AK265" s="51"/>
      <c r="AL265" s="51"/>
      <c r="AM265" s="51"/>
      <c r="AN265" s="51"/>
      <c r="AO265" s="51"/>
      <c r="AP265" s="51"/>
      <c r="AQ265" s="51"/>
      <c r="AR265" s="51"/>
      <c r="AS265" s="51"/>
      <c r="AT265" s="51"/>
      <c r="AU265" s="51"/>
      <c r="AV265" s="51"/>
      <c r="AW265" s="51"/>
      <c r="AX265" s="51"/>
      <c r="AY265" s="51"/>
      <c r="AZ265" s="51"/>
      <c r="BA265" s="51"/>
      <c r="BB265" s="51"/>
      <c r="BC265" s="51"/>
      <c r="BD265" s="51"/>
    </row>
    <row r="266" spans="1:56" x14ac:dyDescent="0.2">
      <c r="A266" s="7"/>
      <c r="B266" s="7"/>
      <c r="C266" s="7"/>
      <c r="D266" s="7"/>
      <c r="E266" s="7"/>
      <c r="F266" s="7"/>
      <c r="G266" s="7"/>
      <c r="H266" s="7"/>
      <c r="I266" s="7"/>
      <c r="J266" s="7"/>
      <c r="K266" s="7"/>
      <c r="L266" s="51"/>
      <c r="M266" s="51"/>
      <c r="N266" s="51"/>
      <c r="O266" s="51"/>
      <c r="P266" s="51"/>
      <c r="Q266" s="51"/>
      <c r="R266" s="51"/>
      <c r="S266" s="51"/>
      <c r="T266" s="51"/>
      <c r="U266" s="51"/>
      <c r="V266" s="51"/>
      <c r="W266" s="51"/>
      <c r="X266" s="51"/>
      <c r="Y266" s="51"/>
      <c r="Z266" s="51"/>
      <c r="AA266" s="51"/>
      <c r="AB266" s="51"/>
      <c r="AC266" s="51"/>
      <c r="AD266" s="51"/>
      <c r="AE266" s="51"/>
      <c r="AF266" s="51"/>
      <c r="AG266" s="51"/>
      <c r="AH266" s="51"/>
      <c r="AI266" s="51"/>
      <c r="AJ266" s="51"/>
      <c r="AK266" s="51"/>
      <c r="AL266" s="51"/>
      <c r="AM266" s="51"/>
      <c r="AN266" s="51"/>
      <c r="AO266" s="51"/>
      <c r="AP266" s="51"/>
      <c r="AQ266" s="51"/>
      <c r="AR266" s="51"/>
      <c r="AS266" s="51"/>
      <c r="AT266" s="51"/>
      <c r="AU266" s="51"/>
      <c r="AV266" s="51"/>
      <c r="AW266" s="51"/>
      <c r="AX266" s="51"/>
      <c r="AY266" s="51"/>
      <c r="AZ266" s="51"/>
      <c r="BA266" s="51"/>
      <c r="BB266" s="51"/>
      <c r="BC266" s="51"/>
      <c r="BD266" s="51"/>
    </row>
    <row r="267" spans="1:56" x14ac:dyDescent="0.2">
      <c r="A267" s="7"/>
      <c r="B267" s="7"/>
      <c r="C267" s="7"/>
      <c r="D267" s="7"/>
      <c r="E267" s="7"/>
      <c r="F267" s="7"/>
      <c r="G267" s="7"/>
      <c r="H267" s="7"/>
      <c r="I267" s="7"/>
      <c r="J267" s="7"/>
      <c r="K267" s="7"/>
      <c r="L267" s="51"/>
      <c r="M267" s="51"/>
      <c r="N267" s="51"/>
      <c r="O267" s="51"/>
      <c r="P267" s="51"/>
      <c r="Q267" s="51"/>
      <c r="R267" s="51"/>
      <c r="S267" s="51"/>
      <c r="T267" s="51"/>
      <c r="U267" s="51"/>
      <c r="V267" s="51"/>
      <c r="W267" s="51"/>
      <c r="X267" s="51"/>
      <c r="Y267" s="51"/>
      <c r="Z267" s="51"/>
      <c r="AA267" s="51"/>
      <c r="AB267" s="51"/>
      <c r="AC267" s="51"/>
      <c r="AD267" s="51"/>
      <c r="AE267" s="51"/>
      <c r="AF267" s="51"/>
      <c r="AG267" s="51"/>
      <c r="AH267" s="51"/>
      <c r="AI267" s="51"/>
      <c r="AJ267" s="51"/>
      <c r="AK267" s="51"/>
      <c r="AL267" s="51"/>
      <c r="AM267" s="51"/>
      <c r="AN267" s="51"/>
      <c r="AO267" s="51"/>
      <c r="AP267" s="51"/>
      <c r="AQ267" s="51"/>
      <c r="AR267" s="51"/>
      <c r="AS267" s="51"/>
      <c r="AT267" s="51"/>
      <c r="AU267" s="51"/>
      <c r="AV267" s="51"/>
      <c r="AW267" s="51"/>
      <c r="AX267" s="51"/>
      <c r="AY267" s="51"/>
      <c r="AZ267" s="51"/>
      <c r="BA267" s="51"/>
      <c r="BB267" s="51"/>
      <c r="BC267" s="51"/>
      <c r="BD267" s="51"/>
    </row>
    <row r="268" spans="1:56" x14ac:dyDescent="0.2">
      <c r="A268" s="7"/>
      <c r="B268" s="7"/>
      <c r="C268" s="7"/>
      <c r="D268" s="7"/>
      <c r="E268" s="7"/>
      <c r="F268" s="7"/>
      <c r="G268" s="7"/>
      <c r="H268" s="7"/>
      <c r="I268" s="7"/>
      <c r="J268" s="7"/>
      <c r="K268" s="7"/>
      <c r="L268" s="51"/>
      <c r="M268" s="51"/>
      <c r="N268" s="51"/>
      <c r="O268" s="51"/>
      <c r="P268" s="51"/>
      <c r="Q268" s="51"/>
      <c r="R268" s="51"/>
      <c r="S268" s="51"/>
      <c r="T268" s="51"/>
      <c r="U268" s="51"/>
      <c r="V268" s="51"/>
      <c r="W268" s="51"/>
      <c r="X268" s="51"/>
      <c r="Y268" s="51"/>
      <c r="Z268" s="51"/>
      <c r="AA268" s="51"/>
      <c r="AB268" s="51"/>
      <c r="AC268" s="51"/>
      <c r="AD268" s="51"/>
      <c r="AE268" s="51"/>
      <c r="AF268" s="51"/>
      <c r="AG268" s="51"/>
      <c r="AH268" s="51"/>
      <c r="AI268" s="51"/>
      <c r="AJ268" s="51"/>
      <c r="AK268" s="51"/>
      <c r="AL268" s="51"/>
      <c r="AM268" s="51"/>
      <c r="AN268" s="51"/>
      <c r="AO268" s="51"/>
      <c r="AP268" s="51"/>
      <c r="AQ268" s="51"/>
      <c r="AR268" s="51"/>
      <c r="AS268" s="51"/>
      <c r="AT268" s="51"/>
      <c r="AU268" s="51"/>
      <c r="AV268" s="51"/>
      <c r="AW268" s="51"/>
      <c r="AX268" s="51"/>
      <c r="AY268" s="51"/>
      <c r="AZ268" s="51"/>
      <c r="BA268" s="51"/>
      <c r="BB268" s="51"/>
      <c r="BC268" s="51"/>
      <c r="BD268" s="51"/>
    </row>
    <row r="269" spans="1:56" x14ac:dyDescent="0.2">
      <c r="A269" s="7"/>
      <c r="B269" s="7"/>
      <c r="C269" s="7"/>
      <c r="D269" s="7"/>
      <c r="E269" s="7"/>
      <c r="F269" s="7"/>
      <c r="G269" s="7"/>
      <c r="H269" s="7"/>
      <c r="I269" s="7"/>
      <c r="J269" s="7"/>
      <c r="K269" s="7"/>
      <c r="L269" s="51"/>
      <c r="M269" s="51"/>
      <c r="N269" s="51"/>
      <c r="O269" s="51"/>
      <c r="P269" s="51"/>
      <c r="Q269" s="51"/>
      <c r="R269" s="51"/>
      <c r="S269" s="51"/>
      <c r="T269" s="51"/>
      <c r="U269" s="51"/>
      <c r="V269" s="51"/>
      <c r="W269" s="51"/>
      <c r="X269" s="51"/>
      <c r="Y269" s="51"/>
      <c r="Z269" s="51"/>
      <c r="AA269" s="51"/>
      <c r="AB269" s="51"/>
      <c r="AC269" s="51"/>
      <c r="AD269" s="51"/>
      <c r="AE269" s="51"/>
      <c r="AF269" s="51"/>
      <c r="AG269" s="51"/>
      <c r="AH269" s="51"/>
      <c r="AI269" s="51"/>
      <c r="AJ269" s="51"/>
      <c r="AK269" s="51"/>
      <c r="AL269" s="51"/>
      <c r="AM269" s="51"/>
      <c r="AN269" s="51"/>
      <c r="AO269" s="51"/>
      <c r="AP269" s="51"/>
      <c r="AQ269" s="51"/>
      <c r="AR269" s="51"/>
      <c r="AS269" s="51"/>
      <c r="AT269" s="51"/>
      <c r="AU269" s="51"/>
      <c r="AV269" s="51"/>
      <c r="AW269" s="51"/>
      <c r="AX269" s="51"/>
      <c r="AY269" s="51"/>
      <c r="AZ269" s="51"/>
      <c r="BA269" s="51"/>
      <c r="BB269" s="51"/>
      <c r="BC269" s="51"/>
      <c r="BD269" s="51"/>
    </row>
    <row r="270" spans="1:56" x14ac:dyDescent="0.2">
      <c r="A270" s="7"/>
      <c r="B270" s="7"/>
      <c r="C270" s="7"/>
      <c r="D270" s="7"/>
      <c r="E270" s="7"/>
      <c r="F270" s="7"/>
      <c r="G270" s="7"/>
      <c r="H270" s="7"/>
      <c r="I270" s="7"/>
      <c r="J270" s="7"/>
      <c r="K270" s="7"/>
      <c r="L270" s="51"/>
      <c r="M270" s="51"/>
      <c r="N270" s="51"/>
      <c r="O270" s="51"/>
      <c r="P270" s="51"/>
      <c r="Q270" s="51"/>
      <c r="R270" s="51"/>
      <c r="S270" s="51"/>
      <c r="T270" s="51"/>
      <c r="U270" s="51"/>
      <c r="V270" s="51"/>
      <c r="W270" s="51"/>
      <c r="X270" s="51"/>
      <c r="Y270" s="51"/>
      <c r="Z270" s="51"/>
      <c r="AA270" s="51"/>
      <c r="AB270" s="51"/>
      <c r="AC270" s="51"/>
      <c r="AD270" s="51"/>
      <c r="AE270" s="51"/>
      <c r="AF270" s="51"/>
      <c r="AG270" s="51"/>
      <c r="AH270" s="51"/>
      <c r="AI270" s="51"/>
      <c r="AJ270" s="51"/>
      <c r="AK270" s="51"/>
      <c r="AL270" s="51"/>
      <c r="AM270" s="51"/>
      <c r="AN270" s="51"/>
      <c r="AO270" s="51"/>
      <c r="AP270" s="51"/>
      <c r="AQ270" s="51"/>
      <c r="AR270" s="51"/>
      <c r="AS270" s="51"/>
      <c r="AT270" s="51"/>
      <c r="AU270" s="51"/>
      <c r="AV270" s="51"/>
      <c r="AW270" s="51"/>
      <c r="AX270" s="51"/>
      <c r="AY270" s="51"/>
      <c r="AZ270" s="51"/>
      <c r="BA270" s="51"/>
      <c r="BB270" s="51"/>
      <c r="BC270" s="51"/>
      <c r="BD270" s="51"/>
    </row>
    <row r="271" spans="1:56" x14ac:dyDescent="0.2">
      <c r="A271" s="7"/>
      <c r="B271" s="7"/>
      <c r="C271" s="7"/>
      <c r="D271" s="7"/>
      <c r="E271" s="7"/>
      <c r="F271" s="7"/>
      <c r="G271" s="7"/>
      <c r="H271" s="7"/>
      <c r="I271" s="7"/>
      <c r="J271" s="7"/>
      <c r="K271" s="7"/>
      <c r="L271" s="51"/>
      <c r="M271" s="51"/>
      <c r="N271" s="51"/>
      <c r="O271" s="51"/>
      <c r="P271" s="51"/>
      <c r="Q271" s="51"/>
      <c r="R271" s="51"/>
      <c r="S271" s="51"/>
      <c r="T271" s="51"/>
      <c r="U271" s="51"/>
      <c r="V271" s="51"/>
      <c r="W271" s="51"/>
      <c r="X271" s="51"/>
      <c r="Y271" s="51"/>
      <c r="Z271" s="51"/>
      <c r="AA271" s="51"/>
      <c r="AB271" s="51"/>
      <c r="AC271" s="51"/>
      <c r="AD271" s="51"/>
      <c r="AE271" s="51"/>
      <c r="AF271" s="51"/>
      <c r="AG271" s="51"/>
      <c r="AH271" s="51"/>
      <c r="AI271" s="51"/>
      <c r="AJ271" s="51"/>
      <c r="AK271" s="51"/>
      <c r="AL271" s="51"/>
      <c r="AM271" s="51"/>
      <c r="AN271" s="51"/>
      <c r="AO271" s="51"/>
      <c r="AP271" s="51"/>
      <c r="AQ271" s="51"/>
      <c r="AR271" s="51"/>
      <c r="AS271" s="51"/>
      <c r="AT271" s="51"/>
      <c r="AU271" s="51"/>
      <c r="AV271" s="51"/>
      <c r="AW271" s="51"/>
      <c r="AX271" s="51"/>
      <c r="AY271" s="51"/>
      <c r="AZ271" s="51"/>
      <c r="BA271" s="51"/>
      <c r="BB271" s="51"/>
      <c r="BC271" s="51"/>
      <c r="BD271" s="51"/>
    </row>
    <row r="272" spans="1:56" x14ac:dyDescent="0.2">
      <c r="A272" s="7"/>
      <c r="B272" s="7"/>
      <c r="C272" s="7"/>
      <c r="D272" s="7"/>
      <c r="E272" s="7"/>
      <c r="F272" s="7"/>
      <c r="G272" s="7"/>
      <c r="H272" s="7"/>
      <c r="I272" s="7"/>
      <c r="J272" s="7"/>
      <c r="K272" s="7"/>
      <c r="L272" s="51"/>
      <c r="M272" s="51"/>
      <c r="N272" s="51"/>
      <c r="O272" s="51"/>
      <c r="P272" s="51"/>
      <c r="Q272" s="51"/>
      <c r="R272" s="51"/>
      <c r="S272" s="51"/>
      <c r="T272" s="51"/>
      <c r="U272" s="51"/>
      <c r="V272" s="51"/>
      <c r="W272" s="51"/>
      <c r="X272" s="51"/>
      <c r="Y272" s="51"/>
      <c r="Z272" s="51"/>
      <c r="AA272" s="51"/>
      <c r="AB272" s="51"/>
      <c r="AC272" s="51"/>
      <c r="AD272" s="51"/>
      <c r="AE272" s="51"/>
      <c r="AF272" s="51"/>
      <c r="AG272" s="51"/>
      <c r="AH272" s="51"/>
      <c r="AI272" s="51"/>
      <c r="AJ272" s="51"/>
      <c r="AK272" s="51"/>
      <c r="AL272" s="51"/>
      <c r="AM272" s="51"/>
      <c r="AN272" s="51"/>
      <c r="AO272" s="51"/>
      <c r="AP272" s="51"/>
      <c r="AQ272" s="51"/>
      <c r="AR272" s="51"/>
      <c r="AS272" s="51"/>
      <c r="AT272" s="51"/>
      <c r="AU272" s="51"/>
      <c r="AV272" s="51"/>
      <c r="AW272" s="51"/>
      <c r="AX272" s="51"/>
      <c r="AY272" s="51"/>
      <c r="AZ272" s="51"/>
      <c r="BA272" s="51"/>
      <c r="BB272" s="51"/>
      <c r="BC272" s="51"/>
      <c r="BD272" s="51"/>
    </row>
    <row r="273" spans="1:56" x14ac:dyDescent="0.2">
      <c r="A273" s="7"/>
      <c r="B273" s="7"/>
      <c r="C273" s="7"/>
      <c r="D273" s="7"/>
      <c r="E273" s="7"/>
      <c r="F273" s="7"/>
      <c r="G273" s="7"/>
      <c r="H273" s="7"/>
      <c r="I273" s="7"/>
      <c r="J273" s="7"/>
      <c r="K273" s="7"/>
      <c r="L273" s="51"/>
      <c r="M273" s="51"/>
      <c r="N273" s="51"/>
      <c r="O273" s="51"/>
      <c r="P273" s="51"/>
      <c r="Q273" s="51"/>
      <c r="R273" s="51"/>
      <c r="S273" s="51"/>
      <c r="T273" s="51"/>
      <c r="U273" s="51"/>
      <c r="V273" s="51"/>
      <c r="W273" s="51"/>
      <c r="X273" s="51"/>
      <c r="Y273" s="51"/>
      <c r="Z273" s="51"/>
      <c r="AA273" s="51"/>
      <c r="AB273" s="51"/>
      <c r="AC273" s="51"/>
      <c r="AD273" s="51"/>
      <c r="AE273" s="51"/>
      <c r="AF273" s="51"/>
      <c r="AG273" s="51"/>
      <c r="AH273" s="51"/>
      <c r="AI273" s="51"/>
      <c r="AJ273" s="51"/>
      <c r="AK273" s="51"/>
      <c r="AL273" s="51"/>
      <c r="AM273" s="51"/>
      <c r="AN273" s="51"/>
      <c r="AO273" s="51"/>
      <c r="AP273" s="51"/>
      <c r="AQ273" s="51"/>
      <c r="AR273" s="51"/>
      <c r="AS273" s="51"/>
      <c r="AT273" s="51"/>
      <c r="AU273" s="51"/>
      <c r="AV273" s="51"/>
      <c r="AW273" s="51"/>
      <c r="AX273" s="51"/>
      <c r="AY273" s="51"/>
      <c r="AZ273" s="51"/>
      <c r="BA273" s="51"/>
      <c r="BB273" s="51"/>
      <c r="BC273" s="51"/>
      <c r="BD273" s="51"/>
    </row>
    <row r="274" spans="1:56" x14ac:dyDescent="0.2">
      <c r="A274" s="7"/>
      <c r="B274" s="7"/>
      <c r="C274" s="7"/>
      <c r="D274" s="7"/>
      <c r="E274" s="7"/>
      <c r="F274" s="7"/>
      <c r="G274" s="7"/>
      <c r="H274" s="7"/>
      <c r="I274" s="7"/>
      <c r="J274" s="7"/>
      <c r="K274" s="7"/>
      <c r="L274" s="51"/>
      <c r="M274" s="51"/>
      <c r="N274" s="51"/>
      <c r="O274" s="51"/>
      <c r="P274" s="51"/>
      <c r="Q274" s="51"/>
      <c r="R274" s="51"/>
      <c r="S274" s="51"/>
      <c r="T274" s="51"/>
      <c r="U274" s="51"/>
      <c r="V274" s="51"/>
      <c r="W274" s="51"/>
      <c r="X274" s="51"/>
      <c r="Y274" s="51"/>
      <c r="Z274" s="51"/>
      <c r="AA274" s="51"/>
      <c r="AB274" s="51"/>
      <c r="AC274" s="51"/>
      <c r="AD274" s="51"/>
      <c r="AE274" s="51"/>
      <c r="AF274" s="51"/>
      <c r="AG274" s="51"/>
      <c r="AH274" s="51"/>
      <c r="AI274" s="51"/>
      <c r="AJ274" s="51"/>
      <c r="AK274" s="51"/>
      <c r="AL274" s="51"/>
      <c r="AM274" s="51"/>
      <c r="AN274" s="51"/>
      <c r="AO274" s="51"/>
      <c r="AP274" s="51"/>
      <c r="AQ274" s="51"/>
      <c r="AR274" s="51"/>
      <c r="AS274" s="51"/>
      <c r="AT274" s="51"/>
      <c r="AU274" s="51"/>
      <c r="AV274" s="51"/>
      <c r="AW274" s="51"/>
      <c r="AX274" s="51"/>
      <c r="AY274" s="51"/>
      <c r="AZ274" s="51"/>
      <c r="BA274" s="51"/>
      <c r="BB274" s="51"/>
      <c r="BC274" s="51"/>
      <c r="BD274" s="51"/>
    </row>
    <row r="275" spans="1:56" x14ac:dyDescent="0.2">
      <c r="A275" s="7"/>
      <c r="B275" s="7"/>
      <c r="C275" s="7"/>
      <c r="D275" s="7"/>
      <c r="E275" s="7"/>
      <c r="F275" s="7"/>
      <c r="G275" s="7"/>
      <c r="H275" s="7"/>
      <c r="I275" s="7"/>
      <c r="J275" s="7"/>
      <c r="K275" s="7"/>
      <c r="L275" s="51"/>
      <c r="M275" s="51"/>
      <c r="N275" s="51"/>
      <c r="O275" s="51"/>
      <c r="P275" s="51"/>
      <c r="Q275" s="51"/>
      <c r="R275" s="51"/>
      <c r="S275" s="51"/>
      <c r="T275" s="51"/>
      <c r="U275" s="51"/>
      <c r="V275" s="51"/>
      <c r="W275" s="51"/>
      <c r="X275" s="51"/>
      <c r="Y275" s="51"/>
      <c r="Z275" s="51"/>
      <c r="AA275" s="51"/>
      <c r="AB275" s="51"/>
      <c r="AC275" s="51"/>
      <c r="AD275" s="51"/>
      <c r="AE275" s="51"/>
      <c r="AF275" s="51"/>
      <c r="AG275" s="51"/>
      <c r="AH275" s="51"/>
      <c r="AI275" s="51"/>
      <c r="AJ275" s="51"/>
      <c r="AK275" s="51"/>
      <c r="AL275" s="51"/>
      <c r="AM275" s="51"/>
      <c r="AN275" s="51"/>
      <c r="AO275" s="51"/>
      <c r="AP275" s="51"/>
      <c r="AQ275" s="51"/>
      <c r="AR275" s="51"/>
      <c r="AS275" s="51"/>
      <c r="AT275" s="51"/>
      <c r="AU275" s="51"/>
      <c r="AV275" s="51"/>
      <c r="AW275" s="51"/>
      <c r="AX275" s="51"/>
      <c r="AY275" s="51"/>
      <c r="AZ275" s="51"/>
      <c r="BA275" s="51"/>
      <c r="BB275" s="51"/>
      <c r="BC275" s="51"/>
      <c r="BD275" s="51"/>
    </row>
    <row r="276" spans="1:56" x14ac:dyDescent="0.2">
      <c r="A276" s="7"/>
      <c r="B276" s="7"/>
      <c r="C276" s="7"/>
      <c r="D276" s="7"/>
      <c r="E276" s="7"/>
      <c r="F276" s="7"/>
      <c r="G276" s="7"/>
      <c r="H276" s="7"/>
      <c r="I276" s="7"/>
      <c r="J276" s="7"/>
      <c r="K276" s="7"/>
      <c r="L276" s="51"/>
      <c r="M276" s="51"/>
      <c r="N276" s="51"/>
      <c r="O276" s="51"/>
      <c r="P276" s="51"/>
      <c r="Q276" s="51"/>
      <c r="R276" s="51"/>
      <c r="S276" s="51"/>
      <c r="T276" s="51"/>
      <c r="U276" s="51"/>
      <c r="V276" s="51"/>
      <c r="W276" s="51"/>
      <c r="X276" s="51"/>
      <c r="Y276" s="51"/>
      <c r="Z276" s="51"/>
      <c r="AA276" s="51"/>
      <c r="AB276" s="51"/>
      <c r="AC276" s="51"/>
      <c r="AD276" s="51"/>
      <c r="AE276" s="51"/>
      <c r="AF276" s="51"/>
      <c r="AG276" s="51"/>
      <c r="AH276" s="51"/>
      <c r="AI276" s="51"/>
      <c r="AJ276" s="51"/>
      <c r="AK276" s="51"/>
      <c r="AL276" s="51"/>
      <c r="AM276" s="51"/>
      <c r="AN276" s="51"/>
      <c r="AO276" s="51"/>
      <c r="AP276" s="51"/>
      <c r="AQ276" s="51"/>
      <c r="AR276" s="51"/>
      <c r="AS276" s="51"/>
      <c r="AT276" s="51"/>
      <c r="AU276" s="51"/>
      <c r="AV276" s="51"/>
      <c r="AW276" s="51"/>
      <c r="AX276" s="51"/>
      <c r="AY276" s="51"/>
      <c r="AZ276" s="51"/>
      <c r="BA276" s="51"/>
      <c r="BB276" s="51"/>
      <c r="BC276" s="51"/>
      <c r="BD276" s="51"/>
    </row>
    <row r="277" spans="1:56" x14ac:dyDescent="0.2">
      <c r="A277" s="7"/>
      <c r="B277" s="7"/>
      <c r="C277" s="7"/>
      <c r="D277" s="7"/>
      <c r="E277" s="7"/>
      <c r="F277" s="7"/>
      <c r="G277" s="7"/>
      <c r="H277" s="7"/>
      <c r="I277" s="7"/>
      <c r="J277" s="7"/>
      <c r="K277" s="7"/>
      <c r="L277" s="51"/>
      <c r="M277" s="51"/>
      <c r="N277" s="51"/>
      <c r="O277" s="51"/>
      <c r="P277" s="51"/>
      <c r="Q277" s="51"/>
      <c r="R277" s="51"/>
      <c r="S277" s="51"/>
      <c r="T277" s="51"/>
      <c r="U277" s="51"/>
      <c r="V277" s="51"/>
      <c r="W277" s="51"/>
      <c r="X277" s="51"/>
      <c r="Y277" s="51"/>
      <c r="Z277" s="51"/>
      <c r="AA277" s="51"/>
      <c r="AB277" s="51"/>
      <c r="AC277" s="51"/>
      <c r="AD277" s="51"/>
      <c r="AE277" s="51"/>
      <c r="AF277" s="51"/>
      <c r="AG277" s="51"/>
      <c r="AH277" s="51"/>
      <c r="AI277" s="51"/>
      <c r="AJ277" s="51"/>
      <c r="AK277" s="51"/>
      <c r="AL277" s="51"/>
      <c r="AM277" s="51"/>
      <c r="AN277" s="51"/>
      <c r="AO277" s="51"/>
      <c r="AP277" s="51"/>
      <c r="AQ277" s="51"/>
      <c r="AR277" s="51"/>
      <c r="AS277" s="51"/>
      <c r="AT277" s="51"/>
      <c r="AU277" s="51"/>
      <c r="AV277" s="51"/>
      <c r="AW277" s="51"/>
      <c r="AX277" s="51"/>
      <c r="AY277" s="51"/>
      <c r="AZ277" s="51"/>
      <c r="BA277" s="51"/>
      <c r="BB277" s="51"/>
      <c r="BC277" s="51"/>
      <c r="BD277" s="51"/>
    </row>
    <row r="278" spans="1:56" x14ac:dyDescent="0.2">
      <c r="A278" s="7"/>
      <c r="B278" s="7"/>
      <c r="C278" s="7"/>
      <c r="D278" s="7"/>
      <c r="E278" s="7"/>
      <c r="F278" s="7"/>
      <c r="G278" s="7"/>
      <c r="H278" s="7"/>
      <c r="I278" s="7"/>
      <c r="J278" s="7"/>
      <c r="K278" s="7"/>
      <c r="L278" s="51"/>
      <c r="M278" s="51"/>
      <c r="N278" s="51"/>
      <c r="O278" s="51"/>
      <c r="P278" s="51"/>
      <c r="Q278" s="51"/>
      <c r="R278" s="51"/>
      <c r="S278" s="51"/>
      <c r="T278" s="51"/>
      <c r="U278" s="51"/>
      <c r="V278" s="51"/>
      <c r="W278" s="51"/>
      <c r="X278" s="51"/>
      <c r="Y278" s="51"/>
      <c r="Z278" s="51"/>
      <c r="AA278" s="51"/>
      <c r="AB278" s="51"/>
      <c r="AC278" s="51"/>
      <c r="AD278" s="51"/>
      <c r="AE278" s="51"/>
      <c r="AF278" s="51"/>
      <c r="AG278" s="51"/>
      <c r="AH278" s="51"/>
      <c r="AI278" s="51"/>
      <c r="AJ278" s="51"/>
      <c r="AK278" s="51"/>
      <c r="AL278" s="51"/>
      <c r="AM278" s="51"/>
      <c r="AN278" s="51"/>
      <c r="AO278" s="51"/>
      <c r="AP278" s="51"/>
      <c r="AQ278" s="51"/>
      <c r="AR278" s="51"/>
      <c r="AS278" s="51"/>
      <c r="AT278" s="51"/>
      <c r="AU278" s="51"/>
      <c r="AV278" s="51"/>
      <c r="AW278" s="51"/>
      <c r="AX278" s="51"/>
      <c r="AY278" s="51"/>
      <c r="AZ278" s="51"/>
      <c r="BA278" s="51"/>
      <c r="BB278" s="51"/>
      <c r="BC278" s="51"/>
      <c r="BD278" s="51"/>
    </row>
    <row r="279" spans="1:56" x14ac:dyDescent="0.2">
      <c r="A279" s="7"/>
      <c r="B279" s="7"/>
      <c r="C279" s="7"/>
      <c r="D279" s="7"/>
      <c r="E279" s="7"/>
      <c r="F279" s="7"/>
      <c r="G279" s="7"/>
      <c r="H279" s="7"/>
      <c r="I279" s="7"/>
      <c r="J279" s="7"/>
      <c r="K279" s="7"/>
      <c r="L279" s="51"/>
      <c r="M279" s="51"/>
      <c r="N279" s="51"/>
      <c r="O279" s="51"/>
      <c r="P279" s="51"/>
      <c r="Q279" s="51"/>
      <c r="R279" s="51"/>
      <c r="S279" s="51"/>
      <c r="T279" s="51"/>
      <c r="U279" s="51"/>
      <c r="V279" s="51"/>
      <c r="W279" s="51"/>
      <c r="X279" s="51"/>
      <c r="Y279" s="51"/>
      <c r="Z279" s="51"/>
      <c r="AA279" s="51"/>
      <c r="AB279" s="51"/>
      <c r="AC279" s="51"/>
      <c r="AD279" s="51"/>
      <c r="AE279" s="51"/>
      <c r="AF279" s="51"/>
      <c r="AG279" s="51"/>
      <c r="AH279" s="51"/>
      <c r="AI279" s="51"/>
      <c r="AJ279" s="51"/>
      <c r="AK279" s="51"/>
      <c r="AL279" s="51"/>
      <c r="AM279" s="51"/>
      <c r="AN279" s="51"/>
      <c r="AO279" s="51"/>
      <c r="AP279" s="51"/>
      <c r="AQ279" s="51"/>
      <c r="AR279" s="51"/>
      <c r="AS279" s="51"/>
      <c r="AT279" s="51"/>
      <c r="AU279" s="51"/>
      <c r="AV279" s="51"/>
      <c r="AW279" s="51"/>
      <c r="AX279" s="51"/>
      <c r="AY279" s="51"/>
      <c r="AZ279" s="51"/>
      <c r="BA279" s="51"/>
      <c r="BB279" s="51"/>
      <c r="BC279" s="51"/>
      <c r="BD279" s="51"/>
    </row>
    <row r="280" spans="1:56" x14ac:dyDescent="0.2">
      <c r="A280" s="7"/>
      <c r="B280" s="7"/>
      <c r="C280" s="7"/>
      <c r="D280" s="7"/>
      <c r="E280" s="7"/>
      <c r="F280" s="7"/>
      <c r="G280" s="7"/>
      <c r="H280" s="7"/>
      <c r="I280" s="7"/>
      <c r="J280" s="7"/>
      <c r="K280" s="7"/>
      <c r="L280" s="51"/>
      <c r="M280" s="51"/>
      <c r="N280" s="51"/>
      <c r="O280" s="51"/>
      <c r="P280" s="51"/>
      <c r="Q280" s="51"/>
      <c r="R280" s="51"/>
      <c r="S280" s="51"/>
      <c r="T280" s="51"/>
      <c r="U280" s="51"/>
      <c r="V280" s="51"/>
      <c r="W280" s="51"/>
      <c r="X280" s="51"/>
      <c r="Y280" s="51"/>
      <c r="Z280" s="51"/>
      <c r="AA280" s="51"/>
      <c r="AB280" s="51"/>
      <c r="AC280" s="51"/>
      <c r="AD280" s="51"/>
      <c r="AE280" s="51"/>
      <c r="AF280" s="51"/>
      <c r="AG280" s="51"/>
      <c r="AH280" s="51"/>
      <c r="AI280" s="51"/>
      <c r="AJ280" s="51"/>
      <c r="AK280" s="51"/>
      <c r="AL280" s="51"/>
      <c r="AM280" s="51"/>
      <c r="AN280" s="51"/>
      <c r="AO280" s="51"/>
      <c r="AP280" s="51"/>
      <c r="AQ280" s="51"/>
      <c r="AR280" s="51"/>
      <c r="AS280" s="51"/>
      <c r="AT280" s="51"/>
      <c r="AU280" s="51"/>
      <c r="AV280" s="51"/>
      <c r="AW280" s="51"/>
      <c r="AX280" s="51"/>
      <c r="AY280" s="51"/>
      <c r="AZ280" s="51"/>
      <c r="BA280" s="51"/>
      <c r="BB280" s="51"/>
      <c r="BC280" s="51"/>
      <c r="BD280" s="51"/>
    </row>
    <row r="281" spans="1:56" x14ac:dyDescent="0.2">
      <c r="A281" s="7"/>
      <c r="B281" s="7"/>
      <c r="C281" s="7"/>
      <c r="D281" s="7"/>
      <c r="E281" s="7"/>
      <c r="F281" s="7"/>
      <c r="G281" s="7"/>
      <c r="H281" s="7"/>
      <c r="I281" s="7"/>
      <c r="J281" s="7"/>
      <c r="K281" s="7"/>
      <c r="L281" s="51"/>
      <c r="M281" s="51"/>
      <c r="N281" s="51"/>
      <c r="O281" s="51"/>
      <c r="P281" s="51"/>
      <c r="Q281" s="51"/>
      <c r="R281" s="51"/>
      <c r="S281" s="51"/>
      <c r="T281" s="51"/>
      <c r="U281" s="51"/>
      <c r="V281" s="51"/>
      <c r="W281" s="51"/>
      <c r="X281" s="51"/>
      <c r="Y281" s="51"/>
      <c r="Z281" s="51"/>
      <c r="AA281" s="51"/>
      <c r="AB281" s="51"/>
      <c r="AC281" s="51"/>
      <c r="AD281" s="51"/>
      <c r="AE281" s="51"/>
      <c r="AF281" s="51"/>
      <c r="AG281" s="51"/>
      <c r="AH281" s="51"/>
      <c r="AI281" s="51"/>
      <c r="AJ281" s="51"/>
      <c r="AK281" s="51"/>
      <c r="AL281" s="51"/>
      <c r="AM281" s="51"/>
      <c r="AN281" s="51"/>
      <c r="AO281" s="51"/>
      <c r="AP281" s="51"/>
      <c r="AQ281" s="51"/>
      <c r="AR281" s="51"/>
      <c r="AS281" s="51"/>
      <c r="AT281" s="51"/>
      <c r="AU281" s="51"/>
      <c r="AV281" s="51"/>
      <c r="AW281" s="51"/>
      <c r="AX281" s="51"/>
      <c r="AY281" s="51"/>
      <c r="AZ281" s="51"/>
      <c r="BA281" s="51"/>
      <c r="BB281" s="51"/>
      <c r="BC281" s="51"/>
      <c r="BD281" s="51"/>
    </row>
    <row r="282" spans="1:56" x14ac:dyDescent="0.2">
      <c r="A282" s="7"/>
      <c r="B282" s="7"/>
      <c r="C282" s="7"/>
      <c r="D282" s="7"/>
      <c r="E282" s="7"/>
      <c r="F282" s="7"/>
      <c r="G282" s="7"/>
      <c r="H282" s="7"/>
      <c r="I282" s="7"/>
      <c r="J282" s="7"/>
      <c r="K282" s="7"/>
      <c r="L282" s="51"/>
      <c r="M282" s="51"/>
      <c r="N282" s="51"/>
      <c r="O282" s="51"/>
      <c r="P282" s="51"/>
      <c r="Q282" s="51"/>
      <c r="R282" s="51"/>
      <c r="S282" s="51"/>
      <c r="T282" s="51"/>
      <c r="U282" s="51"/>
      <c r="V282" s="51"/>
      <c r="W282" s="51"/>
      <c r="X282" s="51"/>
      <c r="Y282" s="51"/>
      <c r="Z282" s="51"/>
      <c r="AA282" s="51"/>
      <c r="AB282" s="51"/>
      <c r="AC282" s="51"/>
      <c r="AD282" s="51"/>
      <c r="AE282" s="51"/>
      <c r="AF282" s="51"/>
      <c r="AG282" s="51"/>
      <c r="AH282" s="51"/>
      <c r="AI282" s="51"/>
      <c r="AJ282" s="51"/>
      <c r="AK282" s="51"/>
      <c r="AL282" s="51"/>
      <c r="AM282" s="51"/>
      <c r="AN282" s="51"/>
      <c r="AO282" s="51"/>
      <c r="AP282" s="51"/>
      <c r="AQ282" s="51"/>
      <c r="AR282" s="51"/>
      <c r="AS282" s="51"/>
      <c r="AT282" s="51"/>
      <c r="AU282" s="51"/>
      <c r="AV282" s="51"/>
      <c r="AW282" s="51"/>
      <c r="AX282" s="51"/>
      <c r="AY282" s="51"/>
      <c r="AZ282" s="51"/>
      <c r="BA282" s="51"/>
      <c r="BB282" s="51"/>
      <c r="BC282" s="51"/>
      <c r="BD282" s="51"/>
    </row>
    <row r="283" spans="1:56" x14ac:dyDescent="0.2">
      <c r="A283" s="7"/>
      <c r="B283" s="7"/>
      <c r="C283" s="7"/>
      <c r="D283" s="7"/>
      <c r="E283" s="7"/>
      <c r="F283" s="7"/>
      <c r="G283" s="7"/>
      <c r="H283" s="7"/>
      <c r="I283" s="7"/>
      <c r="J283" s="7"/>
      <c r="K283" s="7"/>
      <c r="L283" s="51"/>
      <c r="M283" s="51"/>
      <c r="N283" s="51"/>
      <c r="O283" s="51"/>
      <c r="P283" s="51"/>
      <c r="Q283" s="51"/>
      <c r="R283" s="51"/>
      <c r="S283" s="51"/>
      <c r="T283" s="51"/>
      <c r="U283" s="51"/>
      <c r="V283" s="51"/>
      <c r="W283" s="51"/>
      <c r="X283" s="51"/>
      <c r="Y283" s="51"/>
      <c r="Z283" s="51"/>
      <c r="AA283" s="51"/>
      <c r="AB283" s="51"/>
      <c r="AC283" s="51"/>
      <c r="AD283" s="51"/>
      <c r="AE283" s="51"/>
      <c r="AF283" s="51"/>
      <c r="AG283" s="51"/>
      <c r="AH283" s="51"/>
      <c r="AI283" s="51"/>
      <c r="AJ283" s="51"/>
      <c r="AK283" s="51"/>
      <c r="AL283" s="51"/>
      <c r="AM283" s="51"/>
      <c r="AN283" s="51"/>
      <c r="AO283" s="51"/>
      <c r="AP283" s="51"/>
      <c r="AQ283" s="51"/>
      <c r="AR283" s="51"/>
      <c r="AS283" s="51"/>
      <c r="AT283" s="51"/>
      <c r="AU283" s="51"/>
      <c r="AV283" s="51"/>
      <c r="AW283" s="51"/>
      <c r="AX283" s="51"/>
      <c r="AY283" s="51"/>
      <c r="AZ283" s="51"/>
      <c r="BA283" s="51"/>
      <c r="BB283" s="51"/>
      <c r="BC283" s="51"/>
      <c r="BD283" s="51"/>
    </row>
    <row r="284" spans="1:56" x14ac:dyDescent="0.2">
      <c r="A284" s="7"/>
      <c r="B284" s="7"/>
      <c r="C284" s="7"/>
      <c r="D284" s="7"/>
      <c r="E284" s="7"/>
      <c r="F284" s="7"/>
      <c r="G284" s="7"/>
      <c r="H284" s="7"/>
      <c r="I284" s="7"/>
      <c r="J284" s="7"/>
      <c r="K284" s="7"/>
      <c r="L284" s="51"/>
      <c r="M284" s="51"/>
      <c r="N284" s="51"/>
      <c r="O284" s="51"/>
      <c r="P284" s="51"/>
      <c r="Q284" s="51"/>
      <c r="R284" s="51"/>
      <c r="S284" s="51"/>
      <c r="T284" s="51"/>
      <c r="U284" s="51"/>
      <c r="V284" s="51"/>
      <c r="W284" s="51"/>
      <c r="X284" s="51"/>
      <c r="Y284" s="51"/>
      <c r="Z284" s="51"/>
      <c r="AA284" s="51"/>
      <c r="AB284" s="51"/>
      <c r="AC284" s="51"/>
      <c r="AD284" s="51"/>
      <c r="AE284" s="51"/>
      <c r="AF284" s="51"/>
      <c r="AG284" s="51"/>
      <c r="AH284" s="51"/>
      <c r="AI284" s="51"/>
      <c r="AJ284" s="51"/>
      <c r="AK284" s="51"/>
      <c r="AL284" s="51"/>
      <c r="AM284" s="51"/>
      <c r="AN284" s="51"/>
      <c r="AO284" s="51"/>
      <c r="AP284" s="51"/>
      <c r="AQ284" s="51"/>
      <c r="AR284" s="51"/>
      <c r="AS284" s="51"/>
      <c r="AT284" s="51"/>
      <c r="AU284" s="51"/>
      <c r="AV284" s="51"/>
      <c r="AW284" s="51"/>
      <c r="AX284" s="51"/>
      <c r="AY284" s="51"/>
      <c r="AZ284" s="51"/>
      <c r="BA284" s="51"/>
      <c r="BB284" s="51"/>
      <c r="BC284" s="51"/>
      <c r="BD284" s="51"/>
    </row>
    <row r="285" spans="1:56" x14ac:dyDescent="0.2">
      <c r="A285" s="7"/>
      <c r="B285" s="7"/>
      <c r="C285" s="7"/>
      <c r="D285" s="7"/>
      <c r="E285" s="7"/>
      <c r="F285" s="7"/>
      <c r="G285" s="7"/>
      <c r="H285" s="7"/>
      <c r="I285" s="7"/>
      <c r="J285" s="7"/>
      <c r="K285" s="7"/>
      <c r="L285" s="51"/>
      <c r="M285" s="51"/>
      <c r="N285" s="51"/>
      <c r="O285" s="51"/>
      <c r="P285" s="51"/>
      <c r="Q285" s="51"/>
      <c r="R285" s="51"/>
      <c r="S285" s="51"/>
      <c r="T285" s="51"/>
      <c r="U285" s="51"/>
      <c r="V285" s="51"/>
      <c r="W285" s="51"/>
      <c r="X285" s="51"/>
      <c r="Y285" s="51"/>
      <c r="Z285" s="51"/>
      <c r="AA285" s="51"/>
      <c r="AB285" s="51"/>
      <c r="AC285" s="51"/>
      <c r="AD285" s="51"/>
      <c r="AE285" s="51"/>
      <c r="AF285" s="51"/>
      <c r="AG285" s="51"/>
      <c r="AH285" s="51"/>
      <c r="AI285" s="51"/>
      <c r="AJ285" s="51"/>
      <c r="AK285" s="51"/>
      <c r="AL285" s="51"/>
      <c r="AM285" s="51"/>
      <c r="AN285" s="51"/>
      <c r="AO285" s="51"/>
      <c r="AP285" s="51"/>
      <c r="AQ285" s="51"/>
      <c r="AR285" s="51"/>
      <c r="AS285" s="51"/>
      <c r="AT285" s="51"/>
      <c r="AU285" s="51"/>
      <c r="AV285" s="51"/>
      <c r="AW285" s="51"/>
      <c r="AX285" s="51"/>
      <c r="AY285" s="51"/>
      <c r="AZ285" s="51"/>
      <c r="BA285" s="51"/>
      <c r="BB285" s="51"/>
      <c r="BC285" s="51"/>
      <c r="BD285" s="51"/>
    </row>
    <row r="286" spans="1:56" x14ac:dyDescent="0.2">
      <c r="A286" s="7"/>
      <c r="B286" s="7"/>
      <c r="C286" s="7"/>
      <c r="D286" s="7"/>
      <c r="E286" s="7"/>
      <c r="F286" s="7"/>
      <c r="G286" s="7"/>
      <c r="H286" s="7"/>
      <c r="I286" s="7"/>
      <c r="J286" s="7"/>
      <c r="K286" s="7"/>
      <c r="L286" s="51"/>
      <c r="M286" s="51"/>
      <c r="N286" s="51"/>
      <c r="O286" s="51"/>
      <c r="P286" s="51"/>
      <c r="Q286" s="51"/>
      <c r="R286" s="51"/>
      <c r="S286" s="51"/>
      <c r="T286" s="51"/>
      <c r="U286" s="51"/>
      <c r="V286" s="51"/>
      <c r="W286" s="51"/>
      <c r="X286" s="51"/>
      <c r="Y286" s="51"/>
      <c r="Z286" s="51"/>
      <c r="AA286" s="51"/>
      <c r="AB286" s="51"/>
      <c r="AC286" s="51"/>
      <c r="AD286" s="51"/>
      <c r="AE286" s="51"/>
      <c r="AF286" s="51"/>
      <c r="AG286" s="51"/>
      <c r="AH286" s="51"/>
      <c r="AI286" s="51"/>
      <c r="AJ286" s="51"/>
      <c r="AK286" s="51"/>
      <c r="AL286" s="51"/>
      <c r="AM286" s="51"/>
      <c r="AN286" s="51"/>
      <c r="AO286" s="51"/>
      <c r="AP286" s="51"/>
      <c r="AQ286" s="51"/>
      <c r="AR286" s="51"/>
      <c r="AS286" s="51"/>
      <c r="AT286" s="51"/>
      <c r="AU286" s="51"/>
      <c r="AV286" s="51"/>
      <c r="AW286" s="51"/>
      <c r="AX286" s="51"/>
      <c r="AY286" s="51"/>
      <c r="AZ286" s="51"/>
      <c r="BA286" s="51"/>
      <c r="BB286" s="51"/>
      <c r="BC286" s="51"/>
      <c r="BD286" s="51"/>
    </row>
    <row r="287" spans="1:56" x14ac:dyDescent="0.2">
      <c r="A287" s="7"/>
      <c r="B287" s="7"/>
      <c r="C287" s="7"/>
      <c r="D287" s="7"/>
      <c r="E287" s="7"/>
      <c r="F287" s="7"/>
      <c r="G287" s="7"/>
      <c r="H287" s="7"/>
      <c r="I287" s="7"/>
      <c r="J287" s="7"/>
      <c r="K287" s="7"/>
      <c r="L287" s="51"/>
      <c r="M287" s="51"/>
      <c r="N287" s="51"/>
      <c r="O287" s="51"/>
      <c r="P287" s="51"/>
      <c r="Q287" s="51"/>
      <c r="R287" s="51"/>
      <c r="S287" s="51"/>
      <c r="T287" s="51"/>
      <c r="U287" s="51"/>
      <c r="V287" s="51"/>
      <c r="W287" s="51"/>
      <c r="X287" s="51"/>
      <c r="Y287" s="51"/>
      <c r="Z287" s="51"/>
      <c r="AA287" s="51"/>
      <c r="AB287" s="51"/>
      <c r="AC287" s="51"/>
      <c r="AD287" s="51"/>
      <c r="AE287" s="51"/>
      <c r="AF287" s="51"/>
      <c r="AG287" s="51"/>
      <c r="AH287" s="51"/>
      <c r="AI287" s="51"/>
      <c r="AJ287" s="51"/>
      <c r="AK287" s="51"/>
      <c r="AL287" s="51"/>
      <c r="AM287" s="51"/>
      <c r="AN287" s="51"/>
      <c r="AO287" s="51"/>
      <c r="AP287" s="51"/>
      <c r="AQ287" s="51"/>
      <c r="AR287" s="51"/>
      <c r="AS287" s="51"/>
      <c r="AT287" s="51"/>
      <c r="AU287" s="51"/>
      <c r="AV287" s="51"/>
      <c r="AW287" s="51"/>
      <c r="AX287" s="51"/>
      <c r="AY287" s="51"/>
      <c r="AZ287" s="51"/>
      <c r="BA287" s="51"/>
      <c r="BB287" s="51"/>
      <c r="BC287" s="51"/>
      <c r="BD287" s="51"/>
    </row>
    <row r="288" spans="1:56" x14ac:dyDescent="0.2">
      <c r="A288" s="7"/>
      <c r="B288" s="7"/>
      <c r="C288" s="7"/>
      <c r="D288" s="7"/>
      <c r="E288" s="7"/>
      <c r="F288" s="7"/>
      <c r="G288" s="7"/>
      <c r="H288" s="7"/>
      <c r="I288" s="7"/>
      <c r="J288" s="7"/>
      <c r="K288" s="7"/>
      <c r="L288" s="51"/>
      <c r="M288" s="51"/>
      <c r="N288" s="51"/>
      <c r="O288" s="51"/>
      <c r="P288" s="51"/>
      <c r="Q288" s="51"/>
      <c r="R288" s="51"/>
      <c r="S288" s="51"/>
      <c r="T288" s="51"/>
      <c r="U288" s="51"/>
      <c r="V288" s="51"/>
      <c r="W288" s="51"/>
      <c r="X288" s="51"/>
      <c r="Y288" s="51"/>
      <c r="Z288" s="51"/>
      <c r="AA288" s="51"/>
      <c r="AB288" s="51"/>
      <c r="AC288" s="51"/>
      <c r="AD288" s="51"/>
      <c r="AE288" s="51"/>
      <c r="AF288" s="51"/>
      <c r="AG288" s="51"/>
      <c r="AH288" s="51"/>
      <c r="AI288" s="51"/>
      <c r="AJ288" s="51"/>
      <c r="AK288" s="51"/>
      <c r="AL288" s="51"/>
      <c r="AM288" s="51"/>
      <c r="AN288" s="51"/>
      <c r="AO288" s="51"/>
      <c r="AP288" s="51"/>
      <c r="AQ288" s="51"/>
      <c r="AR288" s="51"/>
      <c r="AS288" s="51"/>
      <c r="AT288" s="51"/>
      <c r="AU288" s="51"/>
      <c r="AV288" s="51"/>
      <c r="AW288" s="51"/>
      <c r="AX288" s="51"/>
      <c r="AY288" s="51"/>
      <c r="AZ288" s="51"/>
      <c r="BA288" s="51"/>
      <c r="BB288" s="51"/>
      <c r="BC288" s="51"/>
      <c r="BD288" s="51"/>
    </row>
    <row r="289" spans="1:56" x14ac:dyDescent="0.2">
      <c r="A289" s="7"/>
      <c r="B289" s="7"/>
      <c r="C289" s="7"/>
      <c r="D289" s="7"/>
      <c r="E289" s="7"/>
      <c r="F289" s="7"/>
      <c r="G289" s="7"/>
      <c r="H289" s="7"/>
      <c r="I289" s="7"/>
      <c r="J289" s="7"/>
      <c r="K289" s="7"/>
      <c r="L289" s="51"/>
      <c r="M289" s="51"/>
      <c r="N289" s="51"/>
      <c r="O289" s="51"/>
      <c r="P289" s="51"/>
      <c r="Q289" s="51"/>
      <c r="R289" s="51"/>
      <c r="S289" s="51"/>
      <c r="T289" s="51"/>
      <c r="U289" s="51"/>
      <c r="V289" s="51"/>
      <c r="W289" s="51"/>
      <c r="X289" s="51"/>
      <c r="Y289" s="51"/>
      <c r="Z289" s="51"/>
      <c r="AA289" s="51"/>
      <c r="AB289" s="51"/>
      <c r="AC289" s="51"/>
      <c r="AD289" s="51"/>
      <c r="AE289" s="51"/>
      <c r="AF289" s="51"/>
      <c r="AG289" s="51"/>
      <c r="AH289" s="51"/>
      <c r="AI289" s="51"/>
      <c r="AJ289" s="51"/>
      <c r="AK289" s="51"/>
      <c r="AL289" s="51"/>
      <c r="AM289" s="51"/>
      <c r="AN289" s="51"/>
      <c r="AO289" s="51"/>
      <c r="AP289" s="51"/>
      <c r="AQ289" s="51"/>
      <c r="AR289" s="51"/>
      <c r="AS289" s="51"/>
      <c r="AT289" s="51"/>
      <c r="AU289" s="51"/>
      <c r="AV289" s="51"/>
      <c r="AW289" s="51"/>
      <c r="AX289" s="51"/>
      <c r="AY289" s="51"/>
      <c r="AZ289" s="51"/>
      <c r="BA289" s="51"/>
      <c r="BB289" s="51"/>
      <c r="BC289" s="51"/>
      <c r="BD289" s="51"/>
    </row>
    <row r="290" spans="1:56" x14ac:dyDescent="0.2">
      <c r="A290" s="7"/>
      <c r="B290" s="7"/>
      <c r="C290" s="7"/>
      <c r="D290" s="7"/>
      <c r="E290" s="7"/>
      <c r="F290" s="7"/>
      <c r="G290" s="7"/>
      <c r="H290" s="7"/>
      <c r="I290" s="7"/>
      <c r="J290" s="7"/>
      <c r="K290" s="7"/>
      <c r="L290" s="51"/>
      <c r="M290" s="51"/>
      <c r="N290" s="51"/>
      <c r="O290" s="51"/>
      <c r="P290" s="51"/>
      <c r="Q290" s="51"/>
      <c r="R290" s="51"/>
      <c r="S290" s="51"/>
      <c r="T290" s="51"/>
      <c r="U290" s="51"/>
      <c r="V290" s="51"/>
      <c r="W290" s="51"/>
      <c r="X290" s="51"/>
      <c r="Y290" s="51"/>
      <c r="Z290" s="51"/>
      <c r="AA290" s="51"/>
      <c r="AB290" s="51"/>
      <c r="AC290" s="51"/>
      <c r="AD290" s="51"/>
      <c r="AE290" s="51"/>
      <c r="AF290" s="51"/>
      <c r="AG290" s="51"/>
      <c r="AH290" s="51"/>
      <c r="AI290" s="51"/>
      <c r="AJ290" s="51"/>
      <c r="AK290" s="51"/>
      <c r="AL290" s="51"/>
      <c r="AM290" s="51"/>
      <c r="AN290" s="51"/>
      <c r="AO290" s="51"/>
      <c r="AP290" s="51"/>
      <c r="AQ290" s="51"/>
      <c r="AR290" s="51"/>
      <c r="AS290" s="51"/>
      <c r="AT290" s="51"/>
      <c r="AU290" s="51"/>
      <c r="AV290" s="51"/>
      <c r="AW290" s="51"/>
      <c r="AX290" s="51"/>
      <c r="AY290" s="51"/>
      <c r="AZ290" s="51"/>
      <c r="BA290" s="51"/>
      <c r="BB290" s="51"/>
      <c r="BC290" s="51"/>
      <c r="BD290" s="51"/>
    </row>
    <row r="291" spans="1:56" x14ac:dyDescent="0.2">
      <c r="A291" s="7"/>
      <c r="B291" s="7"/>
      <c r="C291" s="7"/>
      <c r="D291" s="7"/>
      <c r="E291" s="7"/>
      <c r="F291" s="7"/>
      <c r="G291" s="7"/>
      <c r="H291" s="7"/>
      <c r="I291" s="7"/>
      <c r="J291" s="7"/>
      <c r="K291" s="7"/>
      <c r="L291" s="51"/>
      <c r="M291" s="51"/>
      <c r="N291" s="51"/>
      <c r="O291" s="51"/>
      <c r="P291" s="51"/>
      <c r="Q291" s="51"/>
      <c r="R291" s="51"/>
      <c r="S291" s="51"/>
      <c r="T291" s="51"/>
      <c r="U291" s="51"/>
      <c r="V291" s="51"/>
      <c r="W291" s="51"/>
      <c r="X291" s="51"/>
      <c r="Y291" s="51"/>
      <c r="Z291" s="51"/>
      <c r="AA291" s="51"/>
      <c r="AB291" s="51"/>
      <c r="AC291" s="51"/>
      <c r="AD291" s="51"/>
      <c r="AE291" s="51"/>
      <c r="AF291" s="51"/>
      <c r="AG291" s="51"/>
      <c r="AH291" s="51"/>
      <c r="AI291" s="51"/>
      <c r="AJ291" s="51"/>
      <c r="AK291" s="51"/>
      <c r="AL291" s="51"/>
      <c r="AM291" s="51"/>
      <c r="AN291" s="51"/>
      <c r="AO291" s="51"/>
      <c r="AP291" s="51"/>
      <c r="AQ291" s="51"/>
      <c r="AR291" s="51"/>
      <c r="AS291" s="51"/>
      <c r="AT291" s="51"/>
      <c r="AU291" s="51"/>
      <c r="AV291" s="51"/>
      <c r="AW291" s="51"/>
      <c r="AX291" s="51"/>
      <c r="AY291" s="51"/>
      <c r="AZ291" s="51"/>
      <c r="BA291" s="51"/>
      <c r="BB291" s="51"/>
      <c r="BC291" s="51"/>
      <c r="BD291" s="51"/>
    </row>
    <row r="292" spans="1:56" x14ac:dyDescent="0.2">
      <c r="A292" s="7"/>
      <c r="B292" s="7"/>
      <c r="C292" s="7"/>
      <c r="D292" s="7"/>
      <c r="E292" s="7"/>
      <c r="F292" s="7"/>
      <c r="G292" s="7"/>
      <c r="H292" s="7"/>
      <c r="I292" s="7"/>
      <c r="J292" s="7"/>
      <c r="K292" s="7"/>
      <c r="L292" s="51"/>
      <c r="M292" s="51"/>
      <c r="N292" s="51"/>
      <c r="O292" s="51"/>
      <c r="P292" s="51"/>
      <c r="Q292" s="51"/>
      <c r="R292" s="51"/>
      <c r="S292" s="51"/>
      <c r="T292" s="51"/>
      <c r="U292" s="51"/>
      <c r="V292" s="51"/>
      <c r="W292" s="51"/>
      <c r="X292" s="51"/>
      <c r="Y292" s="51"/>
      <c r="Z292" s="51"/>
      <c r="AA292" s="51"/>
      <c r="AB292" s="51"/>
      <c r="AC292" s="51"/>
      <c r="AD292" s="51"/>
      <c r="AE292" s="51"/>
      <c r="AF292" s="51"/>
      <c r="AG292" s="51"/>
      <c r="AH292" s="51"/>
      <c r="AI292" s="51"/>
      <c r="AJ292" s="51"/>
      <c r="AK292" s="51"/>
      <c r="AL292" s="51"/>
      <c r="AM292" s="51"/>
      <c r="AN292" s="51"/>
      <c r="AO292" s="51"/>
      <c r="AP292" s="51"/>
      <c r="AQ292" s="51"/>
      <c r="AR292" s="51"/>
      <c r="AS292" s="51"/>
      <c r="AT292" s="51"/>
      <c r="AU292" s="51"/>
      <c r="AV292" s="51"/>
      <c r="AW292" s="51"/>
      <c r="AX292" s="51"/>
      <c r="AY292" s="51"/>
      <c r="AZ292" s="51"/>
      <c r="BA292" s="51"/>
      <c r="BB292" s="51"/>
      <c r="BC292" s="51"/>
      <c r="BD292" s="51"/>
    </row>
    <row r="293" spans="1:56" x14ac:dyDescent="0.2">
      <c r="A293" s="7"/>
      <c r="B293" s="7"/>
      <c r="C293" s="7"/>
      <c r="D293" s="7"/>
      <c r="E293" s="7"/>
      <c r="F293" s="7"/>
      <c r="G293" s="7"/>
      <c r="H293" s="7"/>
      <c r="I293" s="7"/>
      <c r="J293" s="7"/>
      <c r="K293" s="7"/>
      <c r="L293" s="51"/>
      <c r="M293" s="51"/>
      <c r="N293" s="51"/>
      <c r="O293" s="51"/>
      <c r="P293" s="51"/>
      <c r="Q293" s="51"/>
      <c r="R293" s="51"/>
      <c r="S293" s="51"/>
      <c r="T293" s="51"/>
      <c r="U293" s="51"/>
      <c r="V293" s="51"/>
      <c r="W293" s="51"/>
      <c r="X293" s="51"/>
      <c r="Y293" s="51"/>
      <c r="Z293" s="51"/>
      <c r="AA293" s="51"/>
      <c r="AB293" s="51"/>
      <c r="AC293" s="51"/>
      <c r="AD293" s="51"/>
      <c r="AE293" s="51"/>
      <c r="AF293" s="51"/>
      <c r="AG293" s="51"/>
      <c r="AH293" s="51"/>
      <c r="AI293" s="51"/>
      <c r="AJ293" s="51"/>
      <c r="AK293" s="51"/>
      <c r="AL293" s="51"/>
      <c r="AM293" s="51"/>
      <c r="AN293" s="51"/>
      <c r="AO293" s="51"/>
      <c r="AP293" s="51"/>
      <c r="AQ293" s="51"/>
      <c r="AR293" s="51"/>
      <c r="AS293" s="51"/>
      <c r="AT293" s="51"/>
      <c r="AU293" s="51"/>
      <c r="AV293" s="51"/>
      <c r="AW293" s="51"/>
      <c r="AX293" s="51"/>
      <c r="AY293" s="51"/>
      <c r="AZ293" s="51"/>
      <c r="BA293" s="51"/>
      <c r="BB293" s="51"/>
      <c r="BC293" s="51"/>
      <c r="BD293" s="51"/>
    </row>
    <row r="294" spans="1:56" x14ac:dyDescent="0.2">
      <c r="A294" s="7"/>
      <c r="B294" s="7"/>
      <c r="C294" s="7"/>
      <c r="D294" s="7"/>
      <c r="E294" s="7"/>
      <c r="F294" s="7"/>
      <c r="G294" s="7"/>
      <c r="H294" s="7"/>
      <c r="I294" s="7"/>
      <c r="J294" s="7"/>
      <c r="K294" s="7"/>
      <c r="L294" s="51"/>
      <c r="M294" s="51"/>
      <c r="N294" s="51"/>
      <c r="O294" s="51"/>
      <c r="P294" s="51"/>
      <c r="Q294" s="51"/>
      <c r="R294" s="51"/>
      <c r="S294" s="51"/>
      <c r="T294" s="51"/>
      <c r="U294" s="51"/>
      <c r="V294" s="51"/>
      <c r="W294" s="51"/>
      <c r="X294" s="51"/>
      <c r="Y294" s="51"/>
      <c r="Z294" s="51"/>
      <c r="AA294" s="51"/>
      <c r="AB294" s="51"/>
      <c r="AC294" s="51"/>
      <c r="AD294" s="51"/>
      <c r="AE294" s="51"/>
      <c r="AF294" s="51"/>
      <c r="AG294" s="51"/>
      <c r="AH294" s="51"/>
      <c r="AI294" s="51"/>
      <c r="AJ294" s="51"/>
      <c r="AK294" s="51"/>
      <c r="AL294" s="51"/>
      <c r="AM294" s="51"/>
      <c r="AN294" s="51"/>
      <c r="AO294" s="51"/>
      <c r="AP294" s="51"/>
      <c r="AQ294" s="51"/>
      <c r="AR294" s="51"/>
      <c r="AS294" s="51"/>
      <c r="AT294" s="51"/>
      <c r="AU294" s="51"/>
      <c r="AV294" s="51"/>
      <c r="AW294" s="51"/>
      <c r="AX294" s="51"/>
      <c r="AY294" s="51"/>
      <c r="AZ294" s="51"/>
      <c r="BA294" s="51"/>
      <c r="BB294" s="51"/>
      <c r="BC294" s="51"/>
      <c r="BD294" s="51"/>
    </row>
    <row r="295" spans="1:56" x14ac:dyDescent="0.2">
      <c r="A295" s="7"/>
      <c r="B295" s="7"/>
      <c r="C295" s="7"/>
      <c r="D295" s="7"/>
      <c r="E295" s="7"/>
      <c r="F295" s="7"/>
      <c r="G295" s="7"/>
      <c r="H295" s="7"/>
      <c r="I295" s="7"/>
      <c r="J295" s="7"/>
      <c r="K295" s="7"/>
      <c r="L295" s="51"/>
      <c r="M295" s="51"/>
      <c r="N295" s="51"/>
      <c r="O295" s="51"/>
      <c r="P295" s="51"/>
      <c r="Q295" s="51"/>
      <c r="R295" s="51"/>
      <c r="S295" s="51"/>
      <c r="T295" s="51"/>
      <c r="U295" s="51"/>
      <c r="V295" s="51"/>
      <c r="W295" s="51"/>
      <c r="X295" s="51"/>
      <c r="Y295" s="51"/>
      <c r="Z295" s="51"/>
      <c r="AA295" s="51"/>
      <c r="AB295" s="51"/>
      <c r="AC295" s="51"/>
      <c r="AD295" s="51"/>
      <c r="AE295" s="51"/>
      <c r="AF295" s="51"/>
      <c r="AG295" s="51"/>
      <c r="AH295" s="51"/>
      <c r="AI295" s="51"/>
      <c r="AJ295" s="51"/>
      <c r="AK295" s="51"/>
      <c r="AL295" s="51"/>
      <c r="AM295" s="51"/>
      <c r="AN295" s="51"/>
      <c r="AO295" s="51"/>
      <c r="AP295" s="51"/>
      <c r="AQ295" s="51"/>
      <c r="AR295" s="51"/>
      <c r="AS295" s="51"/>
      <c r="AT295" s="51"/>
      <c r="AU295" s="51"/>
      <c r="AV295" s="51"/>
      <c r="AW295" s="51"/>
      <c r="AX295" s="51"/>
      <c r="AY295" s="51"/>
      <c r="AZ295" s="51"/>
      <c r="BA295" s="51"/>
      <c r="BB295" s="51"/>
      <c r="BC295" s="51"/>
      <c r="BD295" s="51"/>
    </row>
    <row r="296" spans="1:56" x14ac:dyDescent="0.2">
      <c r="A296" s="7"/>
      <c r="B296" s="7"/>
      <c r="C296" s="7"/>
      <c r="D296" s="7"/>
      <c r="E296" s="7"/>
      <c r="F296" s="7"/>
      <c r="G296" s="7"/>
      <c r="H296" s="7"/>
      <c r="I296" s="7"/>
      <c r="J296" s="7"/>
      <c r="K296" s="7"/>
      <c r="L296" s="51"/>
      <c r="M296" s="51"/>
      <c r="N296" s="51"/>
      <c r="O296" s="51"/>
      <c r="P296" s="51"/>
      <c r="Q296" s="51"/>
      <c r="R296" s="51"/>
      <c r="S296" s="51"/>
      <c r="T296" s="51"/>
      <c r="U296" s="51"/>
      <c r="V296" s="51"/>
      <c r="W296" s="51"/>
      <c r="X296" s="51"/>
      <c r="Y296" s="51"/>
      <c r="Z296" s="51"/>
      <c r="AA296" s="51"/>
      <c r="AB296" s="51"/>
      <c r="AC296" s="51"/>
      <c r="AD296" s="51"/>
      <c r="AE296" s="51"/>
      <c r="AF296" s="51"/>
      <c r="AG296" s="51"/>
      <c r="AH296" s="51"/>
      <c r="AI296" s="51"/>
      <c r="AJ296" s="51"/>
      <c r="AK296" s="51"/>
      <c r="AL296" s="51"/>
      <c r="AM296" s="51"/>
      <c r="AN296" s="51"/>
      <c r="AO296" s="51"/>
      <c r="AP296" s="51"/>
      <c r="AQ296" s="51"/>
      <c r="AR296" s="51"/>
      <c r="AS296" s="51"/>
      <c r="AT296" s="51"/>
      <c r="AU296" s="51"/>
      <c r="AV296" s="51"/>
      <c r="AW296" s="51"/>
      <c r="AX296" s="51"/>
      <c r="AY296" s="51"/>
      <c r="AZ296" s="51"/>
      <c r="BA296" s="51"/>
      <c r="BB296" s="51"/>
      <c r="BC296" s="51"/>
      <c r="BD296" s="51"/>
    </row>
    <row r="297" spans="1:56" x14ac:dyDescent="0.2">
      <c r="A297" s="7"/>
      <c r="B297" s="7"/>
      <c r="C297" s="7"/>
      <c r="D297" s="7"/>
      <c r="E297" s="7"/>
      <c r="F297" s="7"/>
      <c r="G297" s="7"/>
      <c r="H297" s="7"/>
      <c r="I297" s="7"/>
      <c r="J297" s="7"/>
      <c r="K297" s="7"/>
      <c r="L297" s="51"/>
      <c r="M297" s="51"/>
      <c r="N297" s="51"/>
      <c r="O297" s="51"/>
      <c r="P297" s="51"/>
      <c r="Q297" s="51"/>
      <c r="R297" s="51"/>
      <c r="S297" s="51"/>
      <c r="T297" s="51"/>
      <c r="U297" s="51"/>
      <c r="V297" s="51"/>
      <c r="W297" s="51"/>
      <c r="X297" s="51"/>
      <c r="Y297" s="51"/>
      <c r="Z297" s="51"/>
      <c r="AA297" s="51"/>
      <c r="AB297" s="51"/>
      <c r="AC297" s="51"/>
      <c r="AD297" s="51"/>
      <c r="AE297" s="51"/>
      <c r="AF297" s="51"/>
      <c r="AG297" s="51"/>
      <c r="AH297" s="51"/>
      <c r="AI297" s="51"/>
      <c r="AJ297" s="51"/>
      <c r="AK297" s="51"/>
      <c r="AL297" s="51"/>
      <c r="AM297" s="51"/>
      <c r="AN297" s="51"/>
      <c r="AO297" s="51"/>
      <c r="AP297" s="51"/>
      <c r="AQ297" s="51"/>
      <c r="AR297" s="51"/>
      <c r="AS297" s="51"/>
      <c r="AT297" s="51"/>
      <c r="AU297" s="51"/>
      <c r="AV297" s="51"/>
      <c r="AW297" s="51"/>
      <c r="AX297" s="51"/>
      <c r="AY297" s="51"/>
      <c r="AZ297" s="51"/>
      <c r="BA297" s="51"/>
      <c r="BB297" s="51"/>
      <c r="BC297" s="51"/>
      <c r="BD297" s="51"/>
    </row>
    <row r="298" spans="1:56" x14ac:dyDescent="0.2">
      <c r="A298" s="7"/>
      <c r="B298" s="7"/>
      <c r="C298" s="7"/>
      <c r="D298" s="7"/>
      <c r="E298" s="7"/>
      <c r="F298" s="7"/>
      <c r="G298" s="7"/>
      <c r="H298" s="7"/>
      <c r="I298" s="7"/>
      <c r="J298" s="7"/>
      <c r="K298" s="7"/>
      <c r="L298" s="51"/>
      <c r="M298" s="51"/>
      <c r="N298" s="51"/>
      <c r="O298" s="51"/>
      <c r="P298" s="51"/>
      <c r="Q298" s="51"/>
      <c r="R298" s="51"/>
      <c r="S298" s="51"/>
      <c r="T298" s="51"/>
      <c r="U298" s="51"/>
      <c r="V298" s="51"/>
      <c r="W298" s="51"/>
      <c r="X298" s="51"/>
      <c r="Y298" s="51"/>
      <c r="Z298" s="51"/>
      <c r="AA298" s="51"/>
      <c r="AB298" s="51"/>
      <c r="AC298" s="51"/>
      <c r="AD298" s="51"/>
      <c r="AE298" s="51"/>
      <c r="AF298" s="51"/>
      <c r="AG298" s="51"/>
      <c r="AH298" s="51"/>
      <c r="AI298" s="51"/>
      <c r="AJ298" s="51"/>
      <c r="AK298" s="51"/>
      <c r="AL298" s="51"/>
      <c r="AM298" s="51"/>
      <c r="AN298" s="51"/>
      <c r="AO298" s="51"/>
      <c r="AP298" s="51"/>
      <c r="AQ298" s="51"/>
      <c r="AR298" s="51"/>
      <c r="AS298" s="51"/>
      <c r="AT298" s="51"/>
      <c r="AU298" s="51"/>
      <c r="AV298" s="51"/>
      <c r="AW298" s="51"/>
      <c r="AX298" s="51"/>
      <c r="AY298" s="51"/>
      <c r="AZ298" s="51"/>
      <c r="BA298" s="51"/>
      <c r="BB298" s="51"/>
      <c r="BC298" s="51"/>
      <c r="BD298" s="51"/>
    </row>
    <row r="299" spans="1:56" x14ac:dyDescent="0.2">
      <c r="A299" s="7"/>
      <c r="B299" s="7"/>
      <c r="C299" s="7"/>
      <c r="D299" s="7"/>
      <c r="E299" s="7"/>
      <c r="F299" s="7"/>
      <c r="G299" s="7"/>
      <c r="H299" s="7"/>
      <c r="I299" s="7"/>
      <c r="J299" s="7"/>
      <c r="K299" s="7"/>
      <c r="L299" s="51"/>
      <c r="M299" s="51"/>
      <c r="N299" s="51"/>
      <c r="O299" s="51"/>
      <c r="P299" s="51"/>
      <c r="Q299" s="51"/>
      <c r="R299" s="51"/>
      <c r="S299" s="51"/>
      <c r="T299" s="51"/>
      <c r="U299" s="51"/>
      <c r="V299" s="51"/>
      <c r="W299" s="51"/>
      <c r="X299" s="51"/>
      <c r="Y299" s="51"/>
      <c r="Z299" s="51"/>
      <c r="AA299" s="51"/>
      <c r="AB299" s="51"/>
      <c r="AC299" s="51"/>
      <c r="AD299" s="51"/>
      <c r="AE299" s="51"/>
      <c r="AF299" s="51"/>
      <c r="AG299" s="51"/>
      <c r="AH299" s="51"/>
      <c r="AI299" s="51"/>
      <c r="AJ299" s="51"/>
      <c r="AK299" s="51"/>
      <c r="AL299" s="51"/>
      <c r="AM299" s="51"/>
      <c r="AN299" s="51"/>
      <c r="AO299" s="51"/>
      <c r="AP299" s="51"/>
      <c r="AQ299" s="51"/>
      <c r="AR299" s="51"/>
      <c r="AS299" s="51"/>
      <c r="AT299" s="51"/>
      <c r="AU299" s="51"/>
      <c r="AV299" s="51"/>
      <c r="AW299" s="51"/>
      <c r="AX299" s="51"/>
      <c r="AY299" s="51"/>
      <c r="AZ299" s="51"/>
      <c r="BA299" s="51"/>
      <c r="BB299" s="51"/>
      <c r="BC299" s="51"/>
      <c r="BD299" s="51"/>
    </row>
    <row r="300" spans="1:56" x14ac:dyDescent="0.2">
      <c r="A300" s="7"/>
      <c r="B300" s="7"/>
      <c r="C300" s="7"/>
      <c r="D300" s="7"/>
      <c r="E300" s="7"/>
      <c r="F300" s="7"/>
      <c r="G300" s="7"/>
      <c r="H300" s="7"/>
      <c r="I300" s="7"/>
      <c r="J300" s="7"/>
      <c r="K300" s="7"/>
      <c r="L300" s="51"/>
      <c r="M300" s="51"/>
      <c r="N300" s="51"/>
      <c r="O300" s="51"/>
      <c r="P300" s="51"/>
      <c r="Q300" s="51"/>
      <c r="R300" s="51"/>
      <c r="S300" s="51"/>
      <c r="T300" s="51"/>
      <c r="U300" s="51"/>
      <c r="V300" s="51"/>
      <c r="W300" s="51"/>
      <c r="X300" s="51"/>
      <c r="Y300" s="51"/>
      <c r="Z300" s="51"/>
      <c r="AA300" s="51"/>
      <c r="AB300" s="51"/>
      <c r="AC300" s="51"/>
      <c r="AD300" s="51"/>
      <c r="AE300" s="51"/>
      <c r="AF300" s="51"/>
      <c r="AG300" s="51"/>
      <c r="AH300" s="51"/>
      <c r="AI300" s="51"/>
      <c r="AJ300" s="51"/>
      <c r="AK300" s="51"/>
      <c r="AL300" s="51"/>
      <c r="AM300" s="51"/>
      <c r="AN300" s="51"/>
      <c r="AO300" s="51"/>
      <c r="AP300" s="51"/>
      <c r="AQ300" s="51"/>
      <c r="AR300" s="51"/>
      <c r="AS300" s="51"/>
      <c r="AT300" s="51"/>
      <c r="AU300" s="51"/>
      <c r="AV300" s="51"/>
      <c r="AW300" s="51"/>
      <c r="AX300" s="51"/>
      <c r="AY300" s="51"/>
      <c r="AZ300" s="51"/>
      <c r="BA300" s="51"/>
      <c r="BB300" s="51"/>
      <c r="BC300" s="51"/>
      <c r="BD300" s="51"/>
    </row>
    <row r="301" spans="1:56" x14ac:dyDescent="0.2">
      <c r="A301" s="7"/>
      <c r="B301" s="7"/>
      <c r="C301" s="7"/>
      <c r="D301" s="7"/>
      <c r="E301" s="7"/>
      <c r="F301" s="7"/>
      <c r="G301" s="7"/>
      <c r="H301" s="7"/>
      <c r="I301" s="7"/>
      <c r="J301" s="7"/>
      <c r="K301" s="7"/>
      <c r="L301" s="51"/>
      <c r="M301" s="51"/>
      <c r="N301" s="51"/>
      <c r="O301" s="51"/>
      <c r="P301" s="51"/>
      <c r="Q301" s="51"/>
      <c r="R301" s="51"/>
      <c r="S301" s="51"/>
      <c r="T301" s="51"/>
      <c r="U301" s="51"/>
      <c r="V301" s="51"/>
      <c r="W301" s="51"/>
      <c r="X301" s="51"/>
      <c r="Y301" s="51"/>
      <c r="Z301" s="51"/>
      <c r="AA301" s="51"/>
      <c r="AB301" s="51"/>
      <c r="AC301" s="51"/>
      <c r="AD301" s="51"/>
      <c r="AE301" s="51"/>
      <c r="AF301" s="51"/>
      <c r="AG301" s="51"/>
      <c r="AH301" s="51"/>
      <c r="AI301" s="51"/>
      <c r="AJ301" s="51"/>
      <c r="AK301" s="51"/>
      <c r="AL301" s="51"/>
      <c r="AM301" s="51"/>
      <c r="AN301" s="51"/>
      <c r="AO301" s="51"/>
      <c r="AP301" s="51"/>
      <c r="AQ301" s="51"/>
      <c r="AR301" s="51"/>
      <c r="AS301" s="51"/>
      <c r="AT301" s="51"/>
      <c r="AU301" s="51"/>
      <c r="AV301" s="51"/>
      <c r="AW301" s="51"/>
      <c r="AX301" s="51"/>
      <c r="AY301" s="51"/>
      <c r="AZ301" s="51"/>
      <c r="BA301" s="51"/>
      <c r="BB301" s="51"/>
      <c r="BC301" s="51"/>
      <c r="BD301" s="51"/>
    </row>
    <row r="302" spans="1:56" x14ac:dyDescent="0.2">
      <c r="A302" s="7"/>
      <c r="B302" s="7"/>
      <c r="C302" s="7"/>
      <c r="D302" s="7"/>
      <c r="E302" s="7"/>
      <c r="F302" s="7"/>
      <c r="G302" s="7"/>
      <c r="H302" s="7"/>
      <c r="I302" s="7"/>
      <c r="J302" s="7"/>
      <c r="K302" s="7"/>
      <c r="L302" s="51"/>
      <c r="M302" s="51"/>
      <c r="N302" s="51"/>
      <c r="O302" s="51"/>
      <c r="P302" s="51"/>
      <c r="Q302" s="51"/>
      <c r="R302" s="51"/>
      <c r="S302" s="51"/>
      <c r="T302" s="51"/>
      <c r="U302" s="51"/>
      <c r="V302" s="51"/>
      <c r="W302" s="51"/>
      <c r="X302" s="51"/>
      <c r="Y302" s="51"/>
      <c r="Z302" s="51"/>
      <c r="AA302" s="51"/>
      <c r="AB302" s="51"/>
      <c r="AC302" s="51"/>
      <c r="AD302" s="51"/>
      <c r="AE302" s="51"/>
      <c r="AF302" s="51"/>
      <c r="AG302" s="51"/>
      <c r="AH302" s="51"/>
      <c r="AI302" s="51"/>
      <c r="AJ302" s="51"/>
      <c r="AK302" s="51"/>
      <c r="AL302" s="51"/>
      <c r="AM302" s="51"/>
      <c r="AN302" s="51"/>
      <c r="AO302" s="51"/>
      <c r="AP302" s="51"/>
      <c r="AQ302" s="51"/>
      <c r="AR302" s="51"/>
      <c r="AS302" s="51"/>
      <c r="AT302" s="51"/>
      <c r="AU302" s="51"/>
      <c r="AV302" s="51"/>
      <c r="AW302" s="51"/>
      <c r="AX302" s="51"/>
      <c r="AY302" s="51"/>
      <c r="AZ302" s="51"/>
      <c r="BA302" s="51"/>
      <c r="BB302" s="51"/>
      <c r="BC302" s="51"/>
      <c r="BD302" s="51"/>
    </row>
    <row r="303" spans="1:56" x14ac:dyDescent="0.2">
      <c r="A303" s="7"/>
      <c r="B303" s="7"/>
      <c r="C303" s="7"/>
      <c r="D303" s="7"/>
      <c r="E303" s="7"/>
      <c r="F303" s="7"/>
      <c r="G303" s="7"/>
      <c r="H303" s="7"/>
      <c r="I303" s="7"/>
      <c r="J303" s="7"/>
      <c r="K303" s="7"/>
      <c r="L303" s="51"/>
      <c r="M303" s="51"/>
      <c r="N303" s="51"/>
      <c r="O303" s="51"/>
      <c r="P303" s="51"/>
      <c r="Q303" s="51"/>
      <c r="R303" s="51"/>
      <c r="S303" s="51"/>
      <c r="T303" s="51"/>
      <c r="U303" s="51"/>
      <c r="V303" s="51"/>
      <c r="W303" s="51"/>
      <c r="X303" s="51"/>
      <c r="Y303" s="51"/>
      <c r="Z303" s="51"/>
      <c r="AA303" s="51"/>
      <c r="AB303" s="51"/>
      <c r="AC303" s="51"/>
      <c r="AD303" s="51"/>
      <c r="AE303" s="51"/>
      <c r="AF303" s="51"/>
      <c r="AG303" s="51"/>
      <c r="AH303" s="51"/>
      <c r="AI303" s="51"/>
      <c r="AJ303" s="51"/>
      <c r="AK303" s="51"/>
      <c r="AL303" s="51"/>
      <c r="AM303" s="51"/>
      <c r="AN303" s="51"/>
      <c r="AO303" s="51"/>
      <c r="AP303" s="51"/>
      <c r="AQ303" s="51"/>
      <c r="AR303" s="51"/>
      <c r="AS303" s="51"/>
      <c r="AT303" s="51"/>
      <c r="AU303" s="51"/>
      <c r="AV303" s="51"/>
      <c r="AW303" s="51"/>
      <c r="AX303" s="51"/>
      <c r="AY303" s="51"/>
      <c r="AZ303" s="51"/>
      <c r="BA303" s="51"/>
      <c r="BB303" s="51"/>
      <c r="BC303" s="51"/>
      <c r="BD303" s="51"/>
    </row>
    <row r="304" spans="1:56" x14ac:dyDescent="0.2">
      <c r="A304" s="7"/>
      <c r="B304" s="7"/>
      <c r="C304" s="7"/>
      <c r="D304" s="7"/>
      <c r="E304" s="7"/>
      <c r="F304" s="7"/>
      <c r="G304" s="7"/>
      <c r="H304" s="7"/>
      <c r="I304" s="7"/>
      <c r="J304" s="7"/>
      <c r="K304" s="7"/>
      <c r="L304" s="51"/>
      <c r="M304" s="51"/>
      <c r="N304" s="51"/>
      <c r="O304" s="51"/>
      <c r="P304" s="51"/>
      <c r="Q304" s="51"/>
      <c r="R304" s="51"/>
      <c r="S304" s="51"/>
      <c r="T304" s="51"/>
      <c r="U304" s="51"/>
      <c r="V304" s="51"/>
      <c r="W304" s="51"/>
      <c r="X304" s="51"/>
      <c r="Y304" s="51"/>
      <c r="Z304" s="51"/>
      <c r="AA304" s="51"/>
      <c r="AB304" s="51"/>
      <c r="AC304" s="51"/>
      <c r="AD304" s="51"/>
      <c r="AE304" s="51"/>
      <c r="AF304" s="51"/>
      <c r="AG304" s="51"/>
      <c r="AH304" s="51"/>
      <c r="AI304" s="51"/>
      <c r="AJ304" s="51"/>
      <c r="AK304" s="51"/>
      <c r="AL304" s="51"/>
      <c r="AM304" s="51"/>
      <c r="AN304" s="51"/>
      <c r="AO304" s="51"/>
      <c r="AP304" s="51"/>
      <c r="AQ304" s="51"/>
      <c r="AR304" s="51"/>
      <c r="AS304" s="51"/>
      <c r="AT304" s="51"/>
      <c r="AU304" s="51"/>
      <c r="AV304" s="51"/>
      <c r="AW304" s="51"/>
      <c r="AX304" s="51"/>
      <c r="AY304" s="51"/>
      <c r="AZ304" s="51"/>
      <c r="BA304" s="51"/>
      <c r="BB304" s="51"/>
      <c r="BC304" s="51"/>
      <c r="BD304" s="51"/>
    </row>
    <row r="305" spans="1:56" x14ac:dyDescent="0.2">
      <c r="A305" s="7"/>
      <c r="B305" s="7"/>
      <c r="C305" s="7"/>
      <c r="D305" s="7"/>
      <c r="E305" s="7"/>
      <c r="F305" s="7"/>
      <c r="G305" s="7"/>
      <c r="H305" s="7"/>
      <c r="I305" s="7"/>
      <c r="J305" s="7"/>
      <c r="K305" s="7"/>
      <c r="L305" s="51"/>
      <c r="M305" s="51"/>
      <c r="N305" s="51"/>
      <c r="O305" s="51"/>
      <c r="P305" s="51"/>
      <c r="Q305" s="51"/>
      <c r="R305" s="51"/>
      <c r="S305" s="51"/>
      <c r="T305" s="51"/>
      <c r="U305" s="51"/>
      <c r="V305" s="51"/>
      <c r="W305" s="51"/>
      <c r="X305" s="51"/>
      <c r="Y305" s="51"/>
      <c r="Z305" s="51"/>
      <c r="AA305" s="51"/>
      <c r="AB305" s="51"/>
      <c r="AC305" s="51"/>
      <c r="AD305" s="51"/>
      <c r="AE305" s="51"/>
      <c r="AF305" s="51"/>
      <c r="AG305" s="51"/>
      <c r="AH305" s="51"/>
      <c r="AI305" s="51"/>
      <c r="AJ305" s="51"/>
      <c r="AK305" s="51"/>
      <c r="AL305" s="51"/>
      <c r="AM305" s="51"/>
      <c r="AN305" s="51"/>
      <c r="AO305" s="51"/>
      <c r="AP305" s="51"/>
      <c r="AQ305" s="51"/>
      <c r="AR305" s="51"/>
      <c r="AS305" s="51"/>
      <c r="AT305" s="51"/>
      <c r="AU305" s="51"/>
      <c r="AV305" s="51"/>
      <c r="AW305" s="51"/>
      <c r="AX305" s="51"/>
      <c r="AY305" s="51"/>
      <c r="AZ305" s="51"/>
      <c r="BA305" s="51"/>
      <c r="BB305" s="51"/>
      <c r="BC305" s="51"/>
      <c r="BD305" s="51"/>
    </row>
    <row r="306" spans="1:56" x14ac:dyDescent="0.2">
      <c r="A306" s="7"/>
      <c r="B306" s="7"/>
      <c r="C306" s="7"/>
      <c r="D306" s="7"/>
      <c r="E306" s="7"/>
      <c r="F306" s="7"/>
      <c r="G306" s="7"/>
      <c r="H306" s="7"/>
      <c r="I306" s="7"/>
      <c r="J306" s="7"/>
      <c r="K306" s="7"/>
      <c r="L306" s="51"/>
      <c r="M306" s="51"/>
      <c r="N306" s="51"/>
      <c r="O306" s="51"/>
      <c r="P306" s="51"/>
      <c r="Q306" s="51"/>
      <c r="R306" s="51"/>
      <c r="S306" s="51"/>
      <c r="T306" s="51"/>
      <c r="U306" s="51"/>
      <c r="V306" s="51"/>
      <c r="W306" s="51"/>
      <c r="X306" s="51"/>
      <c r="Y306" s="51"/>
      <c r="Z306" s="51"/>
      <c r="AA306" s="51"/>
      <c r="AB306" s="51"/>
      <c r="AC306" s="51"/>
      <c r="AD306" s="51"/>
      <c r="AE306" s="51"/>
      <c r="AF306" s="51"/>
      <c r="AG306" s="51"/>
      <c r="AH306" s="51"/>
      <c r="AI306" s="51"/>
      <c r="AJ306" s="51"/>
      <c r="AK306" s="51"/>
      <c r="AL306" s="51"/>
      <c r="AM306" s="51"/>
      <c r="AN306" s="51"/>
      <c r="AO306" s="51"/>
      <c r="AP306" s="51"/>
      <c r="AQ306" s="51"/>
      <c r="AR306" s="51"/>
      <c r="AS306" s="51"/>
      <c r="AT306" s="51"/>
      <c r="AU306" s="51"/>
      <c r="AV306" s="51"/>
      <c r="AW306" s="51"/>
      <c r="AX306" s="51"/>
      <c r="AY306" s="51"/>
      <c r="AZ306" s="51"/>
      <c r="BA306" s="51"/>
      <c r="BB306" s="51"/>
      <c r="BC306" s="51"/>
      <c r="BD306" s="51"/>
    </row>
    <row r="307" spans="1:56" x14ac:dyDescent="0.2">
      <c r="A307" s="7"/>
      <c r="B307" s="7"/>
      <c r="C307" s="7"/>
      <c r="D307" s="7"/>
      <c r="E307" s="7"/>
      <c r="F307" s="7"/>
      <c r="G307" s="7"/>
      <c r="H307" s="7"/>
      <c r="I307" s="7"/>
      <c r="J307" s="7"/>
      <c r="K307" s="7"/>
      <c r="L307" s="51"/>
      <c r="M307" s="51"/>
      <c r="N307" s="51"/>
      <c r="O307" s="51"/>
      <c r="P307" s="51"/>
      <c r="Q307" s="51"/>
      <c r="R307" s="51"/>
      <c r="S307" s="51"/>
      <c r="T307" s="51"/>
      <c r="U307" s="51"/>
      <c r="V307" s="51"/>
      <c r="W307" s="51"/>
      <c r="X307" s="51"/>
      <c r="Y307" s="51"/>
      <c r="Z307" s="51"/>
      <c r="AA307" s="51"/>
      <c r="AB307" s="51"/>
      <c r="AC307" s="51"/>
      <c r="AD307" s="51"/>
      <c r="AE307" s="51"/>
      <c r="AF307" s="51"/>
      <c r="AG307" s="51"/>
      <c r="AH307" s="51"/>
      <c r="AI307" s="51"/>
      <c r="AJ307" s="51"/>
      <c r="AK307" s="51"/>
      <c r="AL307" s="51"/>
      <c r="AM307" s="51"/>
      <c r="AN307" s="51"/>
      <c r="AO307" s="51"/>
      <c r="AP307" s="51"/>
      <c r="AQ307" s="51"/>
      <c r="AR307" s="51"/>
      <c r="AS307" s="51"/>
      <c r="AT307" s="51"/>
      <c r="AU307" s="51"/>
      <c r="AV307" s="51"/>
      <c r="AW307" s="51"/>
      <c r="AX307" s="51"/>
      <c r="AY307" s="51"/>
      <c r="AZ307" s="51"/>
      <c r="BA307" s="51"/>
      <c r="BB307" s="51"/>
      <c r="BC307" s="51"/>
      <c r="BD307" s="51"/>
    </row>
    <row r="308" spans="1:56" x14ac:dyDescent="0.2">
      <c r="A308" s="7"/>
      <c r="B308" s="7"/>
      <c r="C308" s="7"/>
      <c r="D308" s="7"/>
      <c r="E308" s="7"/>
      <c r="F308" s="7"/>
      <c r="G308" s="7"/>
      <c r="H308" s="7"/>
      <c r="I308" s="7"/>
      <c r="J308" s="7"/>
      <c r="K308" s="7"/>
      <c r="L308" s="51"/>
      <c r="M308" s="51"/>
      <c r="N308" s="51"/>
      <c r="O308" s="51"/>
      <c r="P308" s="51"/>
      <c r="Q308" s="51"/>
      <c r="R308" s="51"/>
      <c r="S308" s="51"/>
      <c r="T308" s="51"/>
      <c r="U308" s="51"/>
      <c r="V308" s="51"/>
      <c r="W308" s="51"/>
      <c r="X308" s="51"/>
      <c r="Y308" s="51"/>
      <c r="Z308" s="51"/>
      <c r="AA308" s="51"/>
      <c r="AB308" s="51"/>
      <c r="AC308" s="51"/>
      <c r="AD308" s="51"/>
      <c r="AE308" s="51"/>
      <c r="AF308" s="51"/>
      <c r="AG308" s="51"/>
      <c r="AH308" s="51"/>
      <c r="AI308" s="51"/>
      <c r="AJ308" s="51"/>
      <c r="AK308" s="51"/>
      <c r="AL308" s="51"/>
      <c r="AM308" s="51"/>
      <c r="AN308" s="51"/>
      <c r="AO308" s="51"/>
      <c r="AP308" s="51"/>
      <c r="AQ308" s="51"/>
      <c r="AR308" s="51"/>
      <c r="AS308" s="51"/>
      <c r="AT308" s="51"/>
      <c r="AU308" s="51"/>
      <c r="AV308" s="51"/>
      <c r="AW308" s="51"/>
      <c r="AX308" s="51"/>
      <c r="AY308" s="51"/>
      <c r="AZ308" s="51"/>
      <c r="BA308" s="51"/>
      <c r="BB308" s="51"/>
      <c r="BC308" s="51"/>
      <c r="BD308" s="51"/>
    </row>
    <row r="309" spans="1:56" x14ac:dyDescent="0.2">
      <c r="A309" s="7"/>
      <c r="B309" s="7"/>
      <c r="C309" s="7"/>
      <c r="D309" s="7"/>
      <c r="E309" s="7"/>
      <c r="F309" s="7"/>
      <c r="G309" s="7"/>
      <c r="H309" s="7"/>
      <c r="I309" s="7"/>
      <c r="J309" s="7"/>
      <c r="K309" s="7"/>
      <c r="L309" s="51"/>
      <c r="M309" s="51"/>
      <c r="N309" s="51"/>
      <c r="O309" s="51"/>
      <c r="P309" s="51"/>
      <c r="Q309" s="51"/>
      <c r="R309" s="51"/>
      <c r="S309" s="51"/>
      <c r="T309" s="51"/>
      <c r="U309" s="51"/>
      <c r="V309" s="51"/>
      <c r="W309" s="51"/>
      <c r="X309" s="51"/>
      <c r="Y309" s="51"/>
      <c r="Z309" s="51"/>
      <c r="AA309" s="51"/>
      <c r="AB309" s="51"/>
      <c r="AC309" s="51"/>
      <c r="AD309" s="51"/>
      <c r="AE309" s="51"/>
      <c r="AF309" s="51"/>
      <c r="AG309" s="51"/>
      <c r="AH309" s="51"/>
      <c r="AI309" s="51"/>
      <c r="AJ309" s="51"/>
      <c r="AK309" s="51"/>
      <c r="AL309" s="51"/>
      <c r="AM309" s="51"/>
      <c r="AN309" s="51"/>
      <c r="AO309" s="51"/>
      <c r="AP309" s="51"/>
      <c r="AQ309" s="51"/>
      <c r="AR309" s="51"/>
      <c r="AS309" s="51"/>
      <c r="AT309" s="51"/>
      <c r="AU309" s="51"/>
      <c r="AV309" s="51"/>
      <c r="AW309" s="51"/>
      <c r="AX309" s="51"/>
      <c r="AY309" s="51"/>
      <c r="AZ309" s="51"/>
      <c r="BA309" s="51"/>
      <c r="BB309" s="51"/>
      <c r="BC309" s="51"/>
      <c r="BD309" s="51"/>
    </row>
    <row r="310" spans="1:56" x14ac:dyDescent="0.2">
      <c r="A310" s="7"/>
      <c r="B310" s="7"/>
      <c r="C310" s="7"/>
      <c r="D310" s="7"/>
      <c r="E310" s="7"/>
      <c r="F310" s="7"/>
      <c r="G310" s="7"/>
      <c r="H310" s="7"/>
      <c r="I310" s="7"/>
      <c r="J310" s="7"/>
      <c r="K310" s="7"/>
      <c r="L310" s="51"/>
      <c r="M310" s="51"/>
      <c r="N310" s="51"/>
      <c r="O310" s="51"/>
      <c r="P310" s="51"/>
      <c r="Q310" s="51"/>
      <c r="R310" s="51"/>
      <c r="S310" s="51"/>
      <c r="T310" s="51"/>
      <c r="U310" s="51"/>
      <c r="V310" s="51"/>
      <c r="W310" s="51"/>
      <c r="X310" s="51"/>
      <c r="Y310" s="51"/>
      <c r="Z310" s="51"/>
      <c r="AA310" s="51"/>
      <c r="AB310" s="51"/>
      <c r="AC310" s="51"/>
      <c r="AD310" s="51"/>
      <c r="AE310" s="51"/>
      <c r="AF310" s="51"/>
      <c r="AG310" s="51"/>
      <c r="AH310" s="51"/>
      <c r="AI310" s="51"/>
      <c r="AJ310" s="51"/>
      <c r="AK310" s="51"/>
      <c r="AL310" s="51"/>
      <c r="AM310" s="51"/>
      <c r="AN310" s="51"/>
      <c r="AO310" s="51"/>
      <c r="AP310" s="51"/>
      <c r="AQ310" s="51"/>
      <c r="AR310" s="51"/>
      <c r="AS310" s="51"/>
      <c r="AT310" s="51"/>
      <c r="AU310" s="51"/>
      <c r="AV310" s="51"/>
      <c r="AW310" s="51"/>
      <c r="AX310" s="51"/>
      <c r="AY310" s="51"/>
      <c r="AZ310" s="51"/>
      <c r="BA310" s="51"/>
      <c r="BB310" s="51"/>
      <c r="BC310" s="51"/>
      <c r="BD310" s="51"/>
    </row>
    <row r="311" spans="1:56" x14ac:dyDescent="0.2">
      <c r="A311" s="7"/>
      <c r="B311" s="7"/>
      <c r="C311" s="7"/>
      <c r="D311" s="7"/>
      <c r="E311" s="7"/>
      <c r="F311" s="7"/>
      <c r="G311" s="7"/>
      <c r="H311" s="7"/>
      <c r="I311" s="7"/>
      <c r="J311" s="7"/>
      <c r="K311" s="7"/>
      <c r="L311" s="51"/>
      <c r="M311" s="51"/>
      <c r="N311" s="51"/>
      <c r="O311" s="51"/>
      <c r="P311" s="51"/>
      <c r="Q311" s="51"/>
      <c r="R311" s="51"/>
      <c r="S311" s="51"/>
      <c r="T311" s="51"/>
      <c r="U311" s="51"/>
      <c r="V311" s="51"/>
      <c r="W311" s="51"/>
      <c r="X311" s="51"/>
      <c r="Y311" s="51"/>
      <c r="Z311" s="51"/>
      <c r="AA311" s="51"/>
      <c r="AB311" s="51"/>
      <c r="AC311" s="51"/>
      <c r="AD311" s="51"/>
      <c r="AE311" s="51"/>
      <c r="AF311" s="51"/>
      <c r="AG311" s="51"/>
      <c r="AH311" s="51"/>
      <c r="AI311" s="51"/>
      <c r="AJ311" s="51"/>
      <c r="AK311" s="51"/>
      <c r="AL311" s="51"/>
      <c r="AM311" s="51"/>
      <c r="AN311" s="51"/>
      <c r="AO311" s="51"/>
      <c r="AP311" s="51"/>
      <c r="AQ311" s="51"/>
      <c r="AR311" s="51"/>
      <c r="AS311" s="51"/>
      <c r="AT311" s="51"/>
      <c r="AU311" s="51"/>
      <c r="AV311" s="51"/>
      <c r="AW311" s="51"/>
      <c r="AX311" s="51"/>
      <c r="AY311" s="51"/>
      <c r="AZ311" s="51"/>
      <c r="BA311" s="51"/>
      <c r="BB311" s="51"/>
      <c r="BC311" s="51"/>
      <c r="BD311" s="51"/>
    </row>
    <row r="312" spans="1:56" x14ac:dyDescent="0.2">
      <c r="A312" s="7"/>
      <c r="B312" s="7"/>
      <c r="C312" s="7"/>
      <c r="D312" s="7"/>
      <c r="E312" s="7"/>
      <c r="F312" s="7"/>
      <c r="G312" s="7"/>
      <c r="H312" s="7"/>
      <c r="I312" s="7"/>
      <c r="J312" s="7"/>
      <c r="K312" s="7"/>
      <c r="L312" s="51"/>
      <c r="M312" s="51"/>
      <c r="N312" s="51"/>
      <c r="O312" s="51"/>
      <c r="P312" s="51"/>
      <c r="Q312" s="51"/>
      <c r="R312" s="51"/>
      <c r="S312" s="51"/>
      <c r="T312" s="51"/>
      <c r="U312" s="51"/>
      <c r="V312" s="51"/>
      <c r="W312" s="51"/>
      <c r="X312" s="51"/>
      <c r="Y312" s="51"/>
      <c r="Z312" s="51"/>
      <c r="AA312" s="51"/>
      <c r="AB312" s="51"/>
      <c r="AC312" s="51"/>
      <c r="AD312" s="51"/>
      <c r="AE312" s="51"/>
      <c r="AF312" s="51"/>
      <c r="AG312" s="51"/>
      <c r="AH312" s="51"/>
      <c r="AI312" s="51"/>
      <c r="AJ312" s="51"/>
      <c r="AK312" s="51"/>
      <c r="AL312" s="51"/>
      <c r="AM312" s="51"/>
      <c r="AN312" s="51"/>
      <c r="AO312" s="51"/>
      <c r="AP312" s="51"/>
      <c r="AQ312" s="51"/>
      <c r="AR312" s="51"/>
      <c r="AS312" s="51"/>
      <c r="AT312" s="51"/>
      <c r="AU312" s="51"/>
      <c r="AV312" s="51"/>
      <c r="AW312" s="51"/>
      <c r="AX312" s="51"/>
      <c r="AY312" s="51"/>
      <c r="AZ312" s="51"/>
      <c r="BA312" s="51"/>
      <c r="BB312" s="51"/>
      <c r="BC312" s="51"/>
      <c r="BD312" s="51"/>
    </row>
    <row r="313" spans="1:56" x14ac:dyDescent="0.2">
      <c r="A313" s="7"/>
      <c r="B313" s="7"/>
      <c r="C313" s="7"/>
      <c r="D313" s="7"/>
      <c r="E313" s="7"/>
      <c r="F313" s="7"/>
      <c r="G313" s="7"/>
      <c r="H313" s="7"/>
      <c r="I313" s="7"/>
      <c r="J313" s="7"/>
      <c r="K313" s="7"/>
      <c r="L313" s="51"/>
      <c r="M313" s="51"/>
      <c r="N313" s="51"/>
      <c r="O313" s="51"/>
      <c r="P313" s="51"/>
      <c r="Q313" s="51"/>
      <c r="R313" s="51"/>
      <c r="S313" s="51"/>
      <c r="T313" s="51"/>
      <c r="U313" s="51"/>
      <c r="V313" s="51"/>
      <c r="W313" s="51"/>
      <c r="X313" s="51"/>
      <c r="Y313" s="51"/>
      <c r="Z313" s="51"/>
      <c r="AA313" s="51"/>
      <c r="AB313" s="51"/>
      <c r="AC313" s="51"/>
      <c r="AD313" s="51"/>
      <c r="AE313" s="51"/>
      <c r="AF313" s="51"/>
      <c r="AG313" s="51"/>
      <c r="AH313" s="51"/>
      <c r="AI313" s="51"/>
      <c r="AJ313" s="51"/>
      <c r="AK313" s="51"/>
      <c r="AL313" s="51"/>
      <c r="AM313" s="51"/>
      <c r="AN313" s="51"/>
      <c r="AO313" s="51"/>
      <c r="AP313" s="51"/>
      <c r="AQ313" s="51"/>
      <c r="AR313" s="51"/>
      <c r="AS313" s="51"/>
      <c r="AT313" s="51"/>
      <c r="AU313" s="51"/>
      <c r="AV313" s="51"/>
      <c r="AW313" s="51"/>
      <c r="AX313" s="51"/>
      <c r="AY313" s="51"/>
      <c r="AZ313" s="51"/>
      <c r="BA313" s="51"/>
      <c r="BB313" s="51"/>
      <c r="BC313" s="51"/>
      <c r="BD313" s="51"/>
    </row>
    <row r="314" spans="1:56" x14ac:dyDescent="0.2">
      <c r="A314" s="7"/>
      <c r="B314" s="7"/>
      <c r="C314" s="7"/>
      <c r="D314" s="7"/>
      <c r="E314" s="7"/>
      <c r="F314" s="7"/>
      <c r="G314" s="7"/>
      <c r="H314" s="7"/>
      <c r="I314" s="7"/>
      <c r="J314" s="7"/>
      <c r="K314" s="7"/>
      <c r="L314" s="51"/>
      <c r="M314" s="51"/>
      <c r="N314" s="51"/>
      <c r="O314" s="51"/>
      <c r="P314" s="51"/>
      <c r="Q314" s="51"/>
      <c r="R314" s="51"/>
      <c r="S314" s="51"/>
      <c r="T314" s="51"/>
      <c r="U314" s="51"/>
      <c r="V314" s="51"/>
      <c r="W314" s="51"/>
      <c r="X314" s="51"/>
      <c r="Y314" s="51"/>
      <c r="Z314" s="51"/>
      <c r="AA314" s="51"/>
      <c r="AB314" s="51"/>
      <c r="AC314" s="51"/>
      <c r="AD314" s="51"/>
      <c r="AE314" s="51"/>
      <c r="AF314" s="51"/>
      <c r="AG314" s="51"/>
      <c r="AH314" s="51"/>
      <c r="AI314" s="51"/>
      <c r="AJ314" s="51"/>
      <c r="AK314" s="51"/>
      <c r="AL314" s="51"/>
      <c r="AM314" s="51"/>
      <c r="AN314" s="51"/>
      <c r="AO314" s="51"/>
      <c r="AP314" s="51"/>
      <c r="AQ314" s="51"/>
      <c r="AR314" s="51"/>
      <c r="AS314" s="51"/>
      <c r="AT314" s="51"/>
      <c r="AU314" s="51"/>
      <c r="AV314" s="51"/>
      <c r="AW314" s="51"/>
      <c r="AX314" s="51"/>
      <c r="AY314" s="51"/>
      <c r="AZ314" s="51"/>
      <c r="BA314" s="51"/>
      <c r="BB314" s="51"/>
      <c r="BC314" s="51"/>
      <c r="BD314" s="51"/>
    </row>
    <row r="315" spans="1:56" x14ac:dyDescent="0.2">
      <c r="A315" s="7"/>
      <c r="B315" s="7"/>
      <c r="C315" s="7"/>
      <c r="D315" s="7"/>
      <c r="E315" s="7"/>
      <c r="F315" s="7"/>
      <c r="G315" s="7"/>
      <c r="H315" s="7"/>
      <c r="I315" s="7"/>
      <c r="J315" s="7"/>
      <c r="K315" s="7"/>
      <c r="L315" s="51"/>
      <c r="M315" s="51"/>
      <c r="N315" s="51"/>
      <c r="O315" s="51"/>
      <c r="P315" s="51"/>
      <c r="Q315" s="51"/>
      <c r="R315" s="51"/>
      <c r="S315" s="51"/>
      <c r="T315" s="51"/>
      <c r="U315" s="51"/>
      <c r="V315" s="51"/>
      <c r="W315" s="51"/>
      <c r="X315" s="51"/>
      <c r="Y315" s="51"/>
      <c r="Z315" s="51"/>
      <c r="AA315" s="51"/>
      <c r="AB315" s="51"/>
      <c r="AC315" s="51"/>
      <c r="AD315" s="51"/>
      <c r="AE315" s="51"/>
      <c r="AF315" s="51"/>
      <c r="AG315" s="51"/>
      <c r="AH315" s="51"/>
      <c r="AI315" s="51"/>
      <c r="AJ315" s="51"/>
      <c r="AK315" s="51"/>
      <c r="AL315" s="51"/>
      <c r="AM315" s="51"/>
      <c r="AN315" s="51"/>
      <c r="AO315" s="51"/>
      <c r="AP315" s="51"/>
      <c r="AQ315" s="51"/>
      <c r="AR315" s="51"/>
      <c r="AS315" s="51"/>
      <c r="AT315" s="51"/>
      <c r="AU315" s="51"/>
      <c r="AV315" s="51"/>
      <c r="AW315" s="51"/>
      <c r="AX315" s="51"/>
      <c r="AY315" s="51"/>
      <c r="AZ315" s="51"/>
      <c r="BA315" s="51"/>
      <c r="BB315" s="51"/>
      <c r="BC315" s="51"/>
      <c r="BD315" s="51"/>
    </row>
    <row r="316" spans="1:56" x14ac:dyDescent="0.2">
      <c r="A316" s="7"/>
      <c r="B316" s="7"/>
      <c r="C316" s="7"/>
      <c r="D316" s="7"/>
      <c r="E316" s="7"/>
      <c r="F316" s="7"/>
      <c r="G316" s="7"/>
      <c r="H316" s="7"/>
      <c r="I316" s="7"/>
      <c r="J316" s="7"/>
      <c r="K316" s="7"/>
      <c r="L316" s="51"/>
      <c r="M316" s="51"/>
      <c r="N316" s="51"/>
      <c r="O316" s="51"/>
      <c r="P316" s="51"/>
      <c r="Q316" s="51"/>
      <c r="R316" s="51"/>
      <c r="S316" s="51"/>
      <c r="T316" s="51"/>
      <c r="U316" s="51"/>
      <c r="V316" s="51"/>
      <c r="W316" s="51"/>
      <c r="X316" s="51"/>
      <c r="Y316" s="51"/>
      <c r="Z316" s="51"/>
      <c r="AA316" s="51"/>
      <c r="AB316" s="51"/>
      <c r="AC316" s="51"/>
      <c r="AD316" s="51"/>
      <c r="AE316" s="51"/>
      <c r="AF316" s="51"/>
      <c r="AG316" s="51"/>
      <c r="AH316" s="51"/>
      <c r="AI316" s="51"/>
      <c r="AJ316" s="51"/>
      <c r="AK316" s="51"/>
      <c r="AL316" s="51"/>
      <c r="AM316" s="51"/>
      <c r="AN316" s="51"/>
      <c r="AO316" s="51"/>
      <c r="AP316" s="51"/>
      <c r="AQ316" s="51"/>
      <c r="AR316" s="51"/>
      <c r="AS316" s="51"/>
      <c r="AT316" s="51"/>
      <c r="AU316" s="51"/>
      <c r="AV316" s="51"/>
      <c r="AW316" s="51"/>
      <c r="AX316" s="51"/>
      <c r="AY316" s="51"/>
      <c r="AZ316" s="51"/>
      <c r="BA316" s="51"/>
      <c r="BB316" s="51"/>
      <c r="BC316" s="51"/>
      <c r="BD316" s="51"/>
    </row>
    <row r="317" spans="1:56" x14ac:dyDescent="0.2">
      <c r="A317" s="7"/>
      <c r="B317" s="7"/>
      <c r="C317" s="7"/>
      <c r="D317" s="7"/>
      <c r="E317" s="7"/>
      <c r="F317" s="7"/>
      <c r="G317" s="7"/>
      <c r="H317" s="7"/>
      <c r="I317" s="7"/>
      <c r="J317" s="7"/>
      <c r="K317" s="7"/>
      <c r="L317" s="51"/>
      <c r="M317" s="51"/>
      <c r="N317" s="51"/>
      <c r="O317" s="51"/>
      <c r="P317" s="51"/>
      <c r="Q317" s="51"/>
      <c r="R317" s="51"/>
      <c r="S317" s="51"/>
      <c r="T317" s="51"/>
      <c r="U317" s="51"/>
      <c r="V317" s="51"/>
      <c r="W317" s="51"/>
      <c r="X317" s="51"/>
      <c r="Y317" s="51"/>
      <c r="Z317" s="51"/>
      <c r="AA317" s="51"/>
      <c r="AB317" s="51"/>
      <c r="AC317" s="51"/>
      <c r="AD317" s="51"/>
      <c r="AE317" s="51"/>
      <c r="AF317" s="51"/>
      <c r="AG317" s="51"/>
      <c r="AH317" s="51"/>
      <c r="AI317" s="51"/>
      <c r="AJ317" s="51"/>
      <c r="AK317" s="51"/>
      <c r="AL317" s="51"/>
      <c r="AM317" s="51"/>
      <c r="AN317" s="51"/>
      <c r="AO317" s="51"/>
      <c r="AP317" s="51"/>
      <c r="AQ317" s="51"/>
      <c r="AR317" s="51"/>
      <c r="AS317" s="51"/>
      <c r="AT317" s="51"/>
      <c r="AU317" s="51"/>
      <c r="AV317" s="51"/>
      <c r="AW317" s="51"/>
      <c r="AX317" s="51"/>
      <c r="AY317" s="51"/>
      <c r="AZ317" s="51"/>
      <c r="BA317" s="51"/>
      <c r="BB317" s="51"/>
      <c r="BC317" s="51"/>
      <c r="BD317" s="51"/>
    </row>
    <row r="318" spans="1:56" x14ac:dyDescent="0.2">
      <c r="A318" s="7"/>
      <c r="B318" s="7"/>
      <c r="C318" s="7"/>
      <c r="D318" s="7"/>
      <c r="E318" s="7"/>
      <c r="F318" s="7"/>
      <c r="G318" s="7"/>
      <c r="H318" s="7"/>
      <c r="I318" s="7"/>
      <c r="J318" s="7"/>
      <c r="K318" s="7"/>
      <c r="L318" s="51"/>
      <c r="M318" s="51"/>
      <c r="N318" s="51"/>
      <c r="O318" s="51"/>
      <c r="P318" s="51"/>
      <c r="Q318" s="51"/>
      <c r="R318" s="51"/>
      <c r="S318" s="51"/>
      <c r="T318" s="51"/>
      <c r="U318" s="51"/>
      <c r="V318" s="51"/>
      <c r="W318" s="51"/>
      <c r="X318" s="51"/>
      <c r="Y318" s="51"/>
      <c r="Z318" s="51"/>
      <c r="AA318" s="51"/>
      <c r="AB318" s="51"/>
      <c r="AC318" s="51"/>
      <c r="AD318" s="51"/>
      <c r="AE318" s="51"/>
      <c r="AF318" s="51"/>
      <c r="AG318" s="51"/>
      <c r="AH318" s="51"/>
      <c r="AI318" s="51"/>
      <c r="AJ318" s="51"/>
      <c r="AK318" s="51"/>
      <c r="AL318" s="51"/>
      <c r="AM318" s="51"/>
      <c r="AN318" s="51"/>
      <c r="AO318" s="51"/>
      <c r="AP318" s="51"/>
      <c r="AQ318" s="51"/>
      <c r="AR318" s="51"/>
      <c r="AS318" s="51"/>
      <c r="AT318" s="51"/>
      <c r="AU318" s="51"/>
      <c r="AV318" s="51"/>
      <c r="AW318" s="51"/>
      <c r="AX318" s="51"/>
      <c r="AY318" s="51"/>
      <c r="AZ318" s="51"/>
      <c r="BA318" s="51"/>
      <c r="BB318" s="51"/>
      <c r="BC318" s="51"/>
      <c r="BD318" s="51"/>
    </row>
    <row r="319" spans="1:56" x14ac:dyDescent="0.2">
      <c r="A319" s="7"/>
      <c r="B319" s="7"/>
      <c r="C319" s="7"/>
      <c r="D319" s="7"/>
      <c r="E319" s="7"/>
      <c r="F319" s="7"/>
      <c r="G319" s="7"/>
      <c r="H319" s="7"/>
      <c r="I319" s="7"/>
      <c r="J319" s="7"/>
      <c r="K319" s="7"/>
      <c r="L319" s="51"/>
      <c r="M319" s="51"/>
      <c r="N319" s="51"/>
      <c r="O319" s="51"/>
      <c r="P319" s="51"/>
      <c r="Q319" s="51"/>
      <c r="R319" s="51"/>
      <c r="S319" s="51"/>
      <c r="T319" s="51"/>
      <c r="U319" s="51"/>
      <c r="V319" s="51"/>
      <c r="W319" s="51"/>
      <c r="X319" s="51"/>
      <c r="Y319" s="51"/>
      <c r="Z319" s="51"/>
      <c r="AA319" s="51"/>
      <c r="AB319" s="51"/>
      <c r="AC319" s="51"/>
      <c r="AD319" s="51"/>
      <c r="AE319" s="51"/>
      <c r="AF319" s="51"/>
      <c r="AG319" s="51"/>
      <c r="AH319" s="51"/>
      <c r="AI319" s="51"/>
      <c r="AJ319" s="51"/>
      <c r="AK319" s="51"/>
      <c r="AL319" s="51"/>
      <c r="AM319" s="51"/>
      <c r="AN319" s="51"/>
      <c r="AO319" s="51"/>
      <c r="AP319" s="51"/>
      <c r="AQ319" s="51"/>
      <c r="AR319" s="51"/>
      <c r="AS319" s="51"/>
      <c r="AT319" s="51"/>
      <c r="AU319" s="51"/>
      <c r="AV319" s="51"/>
      <c r="AW319" s="51"/>
      <c r="AX319" s="51"/>
      <c r="AY319" s="51"/>
      <c r="AZ319" s="51"/>
      <c r="BA319" s="51"/>
      <c r="BB319" s="51"/>
      <c r="BC319" s="51"/>
      <c r="BD319" s="51"/>
    </row>
    <row r="320" spans="1:56" x14ac:dyDescent="0.2">
      <c r="A320" s="7"/>
      <c r="B320" s="7"/>
      <c r="C320" s="7"/>
      <c r="D320" s="7"/>
      <c r="E320" s="7"/>
      <c r="F320" s="7"/>
      <c r="G320" s="7"/>
      <c r="H320" s="7"/>
      <c r="I320" s="7"/>
      <c r="J320" s="7"/>
      <c r="K320" s="7"/>
      <c r="L320" s="51"/>
      <c r="M320" s="51"/>
      <c r="N320" s="51"/>
      <c r="O320" s="51"/>
      <c r="P320" s="51"/>
      <c r="Q320" s="51"/>
      <c r="R320" s="51"/>
      <c r="S320" s="51"/>
      <c r="T320" s="51"/>
      <c r="U320" s="51"/>
      <c r="V320" s="51"/>
      <c r="W320" s="51"/>
      <c r="X320" s="51"/>
      <c r="Y320" s="51"/>
      <c r="Z320" s="51"/>
      <c r="AA320" s="51"/>
      <c r="AB320" s="51"/>
      <c r="AC320" s="51"/>
      <c r="AD320" s="51"/>
      <c r="AE320" s="51"/>
      <c r="AF320" s="51"/>
      <c r="AG320" s="51"/>
      <c r="AH320" s="51"/>
      <c r="AI320" s="51"/>
      <c r="AJ320" s="51"/>
      <c r="AK320" s="51"/>
      <c r="AL320" s="51"/>
      <c r="AM320" s="51"/>
      <c r="AN320" s="51"/>
      <c r="AO320" s="51"/>
      <c r="AP320" s="51"/>
      <c r="AQ320" s="51"/>
      <c r="AR320" s="51"/>
      <c r="AS320" s="51"/>
      <c r="AT320" s="51"/>
      <c r="AU320" s="51"/>
      <c r="AV320" s="51"/>
      <c r="AW320" s="51"/>
      <c r="AX320" s="51"/>
      <c r="AY320" s="51"/>
      <c r="AZ320" s="51"/>
      <c r="BA320" s="51"/>
      <c r="BB320" s="51"/>
      <c r="BC320" s="51"/>
      <c r="BD320" s="51"/>
    </row>
    <row r="321" spans="1:56" x14ac:dyDescent="0.2">
      <c r="A321" s="7"/>
      <c r="B321" s="7"/>
      <c r="C321" s="7"/>
      <c r="D321" s="7"/>
      <c r="E321" s="7"/>
      <c r="F321" s="7"/>
      <c r="G321" s="7"/>
      <c r="H321" s="7"/>
      <c r="I321" s="7"/>
      <c r="J321" s="7"/>
      <c r="K321" s="7"/>
      <c r="L321" s="51"/>
      <c r="M321" s="51"/>
      <c r="N321" s="51"/>
      <c r="O321" s="51"/>
      <c r="P321" s="51"/>
      <c r="Q321" s="51"/>
      <c r="R321" s="51"/>
      <c r="S321" s="51"/>
      <c r="T321" s="51"/>
      <c r="U321" s="51"/>
      <c r="V321" s="51"/>
      <c r="W321" s="51"/>
      <c r="X321" s="51"/>
      <c r="Y321" s="51"/>
      <c r="Z321" s="51"/>
      <c r="AA321" s="51"/>
      <c r="AB321" s="51"/>
      <c r="AC321" s="51"/>
      <c r="AD321" s="51"/>
      <c r="AE321" s="51"/>
      <c r="AF321" s="51"/>
      <c r="AG321" s="51"/>
      <c r="AH321" s="51"/>
      <c r="AI321" s="51"/>
      <c r="AJ321" s="51"/>
      <c r="AK321" s="51"/>
      <c r="AL321" s="51"/>
      <c r="AM321" s="51"/>
      <c r="AN321" s="51"/>
      <c r="AO321" s="51"/>
      <c r="AP321" s="51"/>
      <c r="AQ321" s="51"/>
      <c r="AR321" s="51"/>
      <c r="AS321" s="51"/>
      <c r="AT321" s="51"/>
      <c r="AU321" s="51"/>
      <c r="AV321" s="51"/>
      <c r="AW321" s="51"/>
      <c r="AX321" s="51"/>
      <c r="AY321" s="51"/>
      <c r="AZ321" s="51"/>
      <c r="BA321" s="51"/>
      <c r="BB321" s="51"/>
      <c r="BC321" s="51"/>
      <c r="BD321" s="51"/>
    </row>
    <row r="322" spans="1:56" x14ac:dyDescent="0.2">
      <c r="A322" s="7"/>
      <c r="B322" s="7"/>
      <c r="C322" s="7"/>
      <c r="D322" s="7"/>
      <c r="E322" s="7"/>
      <c r="F322" s="7"/>
      <c r="G322" s="7"/>
      <c r="H322" s="7"/>
      <c r="I322" s="7"/>
      <c r="J322" s="7"/>
      <c r="K322" s="7"/>
      <c r="L322" s="51"/>
      <c r="M322" s="51"/>
      <c r="N322" s="51"/>
      <c r="O322" s="51"/>
      <c r="P322" s="51"/>
      <c r="Q322" s="51"/>
      <c r="R322" s="51"/>
      <c r="S322" s="51"/>
      <c r="T322" s="51"/>
      <c r="U322" s="51"/>
      <c r="V322" s="51"/>
      <c r="W322" s="51"/>
      <c r="X322" s="51"/>
      <c r="Y322" s="51"/>
      <c r="Z322" s="51"/>
      <c r="AA322" s="51"/>
      <c r="AB322" s="51"/>
      <c r="AC322" s="51"/>
      <c r="AD322" s="51"/>
      <c r="AE322" s="51"/>
      <c r="AF322" s="51"/>
      <c r="AG322" s="51"/>
      <c r="AH322" s="51"/>
      <c r="AI322" s="51"/>
      <c r="AJ322" s="51"/>
      <c r="AK322" s="51"/>
      <c r="AL322" s="51"/>
      <c r="AM322" s="51"/>
      <c r="AN322" s="51"/>
      <c r="AO322" s="51"/>
      <c r="AP322" s="51"/>
      <c r="AQ322" s="51"/>
      <c r="AR322" s="51"/>
      <c r="AS322" s="51"/>
      <c r="AT322" s="51"/>
      <c r="AU322" s="51"/>
      <c r="AV322" s="51"/>
      <c r="AW322" s="51"/>
      <c r="AX322" s="51"/>
      <c r="AY322" s="51"/>
      <c r="AZ322" s="51"/>
      <c r="BA322" s="51"/>
      <c r="BB322" s="51"/>
      <c r="BC322" s="51"/>
      <c r="BD322" s="51"/>
    </row>
    <row r="323" spans="1:56" x14ac:dyDescent="0.2">
      <c r="A323" s="7"/>
      <c r="B323" s="7"/>
      <c r="C323" s="7"/>
      <c r="D323" s="7"/>
      <c r="E323" s="7"/>
      <c r="F323" s="7"/>
      <c r="G323" s="7"/>
      <c r="H323" s="7"/>
      <c r="I323" s="7"/>
      <c r="J323" s="7"/>
      <c r="K323" s="7"/>
      <c r="L323" s="51"/>
      <c r="M323" s="51"/>
      <c r="N323" s="51"/>
      <c r="O323" s="51"/>
      <c r="P323" s="51"/>
      <c r="Q323" s="51"/>
      <c r="R323" s="51"/>
      <c r="S323" s="51"/>
      <c r="T323" s="51"/>
      <c r="U323" s="51"/>
      <c r="V323" s="51"/>
      <c r="W323" s="51"/>
      <c r="X323" s="51"/>
      <c r="Y323" s="51"/>
      <c r="Z323" s="51"/>
      <c r="AA323" s="51"/>
      <c r="AB323" s="51"/>
      <c r="AC323" s="51"/>
      <c r="AD323" s="51"/>
      <c r="AE323" s="51"/>
      <c r="AF323" s="51"/>
      <c r="AG323" s="51"/>
      <c r="AH323" s="51"/>
      <c r="AI323" s="51"/>
      <c r="AJ323" s="51"/>
      <c r="AK323" s="51"/>
      <c r="AL323" s="51"/>
      <c r="AM323" s="51"/>
      <c r="AN323" s="51"/>
      <c r="AO323" s="51"/>
      <c r="AP323" s="51"/>
      <c r="AQ323" s="51"/>
      <c r="AR323" s="51"/>
      <c r="AS323" s="51"/>
      <c r="AT323" s="51"/>
      <c r="AU323" s="51"/>
      <c r="AV323" s="51"/>
      <c r="AW323" s="51"/>
      <c r="AX323" s="51"/>
      <c r="AY323" s="51"/>
      <c r="AZ323" s="51"/>
      <c r="BA323" s="51"/>
      <c r="BB323" s="51"/>
      <c r="BC323" s="51"/>
      <c r="BD323" s="51"/>
    </row>
    <row r="324" spans="1:56" x14ac:dyDescent="0.2">
      <c r="A324" s="7"/>
      <c r="B324" s="7"/>
      <c r="C324" s="7"/>
      <c r="D324" s="7"/>
      <c r="E324" s="7"/>
      <c r="F324" s="7"/>
      <c r="G324" s="7"/>
      <c r="H324" s="7"/>
      <c r="I324" s="7"/>
      <c r="J324" s="7"/>
      <c r="K324" s="7"/>
      <c r="L324" s="51"/>
      <c r="M324" s="51"/>
      <c r="N324" s="51"/>
      <c r="O324" s="51"/>
      <c r="P324" s="51"/>
      <c r="Q324" s="51"/>
      <c r="R324" s="51"/>
      <c r="S324" s="51"/>
      <c r="T324" s="51"/>
      <c r="U324" s="51"/>
      <c r="V324" s="51"/>
      <c r="W324" s="51"/>
      <c r="X324" s="51"/>
      <c r="Y324" s="51"/>
      <c r="Z324" s="51"/>
      <c r="AA324" s="51"/>
      <c r="AB324" s="51"/>
      <c r="AC324" s="51"/>
      <c r="AD324" s="51"/>
      <c r="AE324" s="51"/>
      <c r="AF324" s="51"/>
      <c r="AG324" s="51"/>
      <c r="AH324" s="51"/>
      <c r="AI324" s="51"/>
      <c r="AJ324" s="51"/>
      <c r="AK324" s="51"/>
      <c r="AL324" s="51"/>
      <c r="AM324" s="51"/>
      <c r="AN324" s="51"/>
      <c r="AO324" s="51"/>
      <c r="AP324" s="51"/>
      <c r="AQ324" s="51"/>
      <c r="AR324" s="51"/>
      <c r="AS324" s="51"/>
      <c r="AT324" s="51"/>
      <c r="AU324" s="51"/>
      <c r="AV324" s="51"/>
      <c r="AW324" s="51"/>
      <c r="AX324" s="51"/>
      <c r="AY324" s="51"/>
      <c r="AZ324" s="51"/>
      <c r="BA324" s="51"/>
      <c r="BB324" s="51"/>
      <c r="BC324" s="51"/>
      <c r="BD324" s="51"/>
    </row>
    <row r="325" spans="1:56" x14ac:dyDescent="0.2">
      <c r="A325" s="7"/>
      <c r="B325" s="7"/>
      <c r="C325" s="7"/>
      <c r="D325" s="7"/>
      <c r="E325" s="7"/>
      <c r="F325" s="7"/>
      <c r="G325" s="7"/>
      <c r="H325" s="7"/>
      <c r="I325" s="7"/>
      <c r="J325" s="7"/>
      <c r="K325" s="7"/>
      <c r="L325" s="51"/>
      <c r="M325" s="51"/>
      <c r="N325" s="51"/>
      <c r="O325" s="51"/>
      <c r="P325" s="51"/>
      <c r="Q325" s="51"/>
      <c r="R325" s="51"/>
      <c r="S325" s="51"/>
      <c r="T325" s="51"/>
      <c r="U325" s="51"/>
      <c r="V325" s="51"/>
      <c r="W325" s="51"/>
      <c r="X325" s="51"/>
      <c r="Y325" s="51"/>
      <c r="Z325" s="51"/>
      <c r="AA325" s="51"/>
      <c r="AB325" s="51"/>
      <c r="AC325" s="51"/>
      <c r="AD325" s="51"/>
      <c r="AE325" s="51"/>
      <c r="AF325" s="51"/>
      <c r="AG325" s="51"/>
      <c r="AH325" s="51"/>
      <c r="AI325" s="51"/>
      <c r="AJ325" s="51"/>
      <c r="AK325" s="51"/>
      <c r="AL325" s="51"/>
      <c r="AM325" s="51"/>
      <c r="AN325" s="51"/>
      <c r="AO325" s="51"/>
      <c r="AP325" s="51"/>
      <c r="AQ325" s="51"/>
      <c r="AR325" s="51"/>
      <c r="AS325" s="51"/>
      <c r="AT325" s="51"/>
      <c r="AU325" s="51"/>
      <c r="AV325" s="51"/>
      <c r="AW325" s="51"/>
      <c r="AX325" s="51"/>
      <c r="AY325" s="51"/>
      <c r="AZ325" s="51"/>
      <c r="BA325" s="51"/>
      <c r="BB325" s="51"/>
      <c r="BC325" s="51"/>
      <c r="BD325" s="51"/>
    </row>
    <row r="326" spans="1:56" x14ac:dyDescent="0.2">
      <c r="A326" s="7"/>
      <c r="B326" s="7"/>
      <c r="C326" s="7"/>
      <c r="D326" s="7"/>
      <c r="E326" s="7"/>
      <c r="F326" s="7"/>
      <c r="G326" s="7"/>
      <c r="H326" s="7"/>
      <c r="I326" s="7"/>
      <c r="J326" s="7"/>
      <c r="K326" s="7"/>
      <c r="L326" s="51"/>
      <c r="M326" s="51"/>
      <c r="N326" s="51"/>
      <c r="O326" s="51"/>
      <c r="P326" s="51"/>
      <c r="Q326" s="51"/>
      <c r="R326" s="51"/>
      <c r="S326" s="51"/>
      <c r="T326" s="51"/>
      <c r="U326" s="51"/>
      <c r="V326" s="51"/>
      <c r="W326" s="51"/>
      <c r="X326" s="51"/>
      <c r="Y326" s="51"/>
      <c r="Z326" s="51"/>
      <c r="AA326" s="51"/>
      <c r="AB326" s="51"/>
      <c r="AC326" s="51"/>
      <c r="AD326" s="51"/>
      <c r="AE326" s="51"/>
      <c r="AF326" s="51"/>
      <c r="AG326" s="51"/>
      <c r="AH326" s="51"/>
      <c r="AI326" s="51"/>
      <c r="AJ326" s="51"/>
      <c r="AK326" s="51"/>
      <c r="AL326" s="51"/>
      <c r="AM326" s="51"/>
      <c r="AN326" s="51"/>
      <c r="AO326" s="51"/>
      <c r="AP326" s="51"/>
      <c r="AQ326" s="51"/>
      <c r="AR326" s="51"/>
      <c r="AS326" s="51"/>
      <c r="AT326" s="51"/>
      <c r="AU326" s="51"/>
      <c r="AV326" s="51"/>
      <c r="AW326" s="51"/>
      <c r="AX326" s="51"/>
      <c r="AY326" s="51"/>
      <c r="AZ326" s="51"/>
      <c r="BA326" s="51"/>
      <c r="BB326" s="51"/>
      <c r="BC326" s="51"/>
      <c r="BD326" s="51"/>
    </row>
    <row r="327" spans="1:56" x14ac:dyDescent="0.2">
      <c r="A327" s="7"/>
      <c r="B327" s="7"/>
      <c r="C327" s="7"/>
      <c r="D327" s="7"/>
      <c r="E327" s="7"/>
      <c r="F327" s="7"/>
      <c r="G327" s="7"/>
      <c r="H327" s="7"/>
      <c r="I327" s="7"/>
      <c r="J327" s="7"/>
      <c r="K327" s="7"/>
      <c r="L327" s="51"/>
      <c r="M327" s="51"/>
      <c r="N327" s="51"/>
      <c r="O327" s="51"/>
      <c r="P327" s="51"/>
      <c r="Q327" s="51"/>
      <c r="R327" s="51"/>
      <c r="S327" s="51"/>
      <c r="T327" s="51"/>
      <c r="U327" s="51"/>
      <c r="V327" s="51"/>
      <c r="W327" s="51"/>
      <c r="X327" s="51"/>
      <c r="Y327" s="51"/>
      <c r="Z327" s="51"/>
      <c r="AA327" s="51"/>
      <c r="AB327" s="51"/>
      <c r="AC327" s="51"/>
      <c r="AD327" s="51"/>
      <c r="AE327" s="51"/>
      <c r="AF327" s="51"/>
      <c r="AG327" s="51"/>
      <c r="AH327" s="51"/>
      <c r="AI327" s="51"/>
      <c r="AJ327" s="51"/>
      <c r="AK327" s="51"/>
      <c r="AL327" s="51"/>
      <c r="AM327" s="51"/>
      <c r="AN327" s="51"/>
      <c r="AO327" s="51"/>
      <c r="AP327" s="51"/>
      <c r="AQ327" s="51"/>
      <c r="AR327" s="51"/>
      <c r="AS327" s="51"/>
      <c r="AT327" s="51"/>
      <c r="AU327" s="51"/>
      <c r="AV327" s="51"/>
      <c r="AW327" s="51"/>
      <c r="AX327" s="51"/>
      <c r="AY327" s="51"/>
      <c r="AZ327" s="51"/>
      <c r="BA327" s="51"/>
      <c r="BB327" s="51"/>
      <c r="BC327" s="51"/>
      <c r="BD327" s="51"/>
    </row>
    <row r="328" spans="1:56" x14ac:dyDescent="0.2">
      <c r="A328" s="7"/>
      <c r="B328" s="7"/>
      <c r="C328" s="7"/>
      <c r="D328" s="7"/>
      <c r="E328" s="7"/>
      <c r="F328" s="7"/>
      <c r="G328" s="7"/>
      <c r="H328" s="7"/>
      <c r="I328" s="7"/>
      <c r="J328" s="7"/>
      <c r="K328" s="7"/>
      <c r="L328" s="51"/>
      <c r="M328" s="51"/>
      <c r="N328" s="51"/>
      <c r="O328" s="51"/>
      <c r="P328" s="51"/>
      <c r="Q328" s="51"/>
      <c r="R328" s="51"/>
      <c r="S328" s="51"/>
      <c r="T328" s="51"/>
      <c r="U328" s="51"/>
      <c r="V328" s="51"/>
      <c r="W328" s="51"/>
      <c r="X328" s="51"/>
      <c r="Y328" s="51"/>
      <c r="Z328" s="51"/>
      <c r="AA328" s="51"/>
      <c r="AB328" s="51"/>
      <c r="AC328" s="51"/>
      <c r="AD328" s="51"/>
      <c r="AE328" s="51"/>
      <c r="AF328" s="51"/>
      <c r="AG328" s="51"/>
      <c r="AH328" s="51"/>
      <c r="AI328" s="51"/>
      <c r="AJ328" s="51"/>
      <c r="AK328" s="51"/>
      <c r="AL328" s="51"/>
      <c r="AM328" s="51"/>
      <c r="AN328" s="51"/>
      <c r="AO328" s="51"/>
      <c r="AP328" s="51"/>
      <c r="AQ328" s="51"/>
      <c r="AR328" s="51"/>
      <c r="AS328" s="51"/>
      <c r="AT328" s="51"/>
      <c r="AU328" s="51"/>
      <c r="AV328" s="51"/>
      <c r="AW328" s="51"/>
      <c r="AX328" s="51"/>
      <c r="AY328" s="51"/>
      <c r="AZ328" s="51"/>
      <c r="BA328" s="51"/>
      <c r="BB328" s="51"/>
      <c r="BC328" s="51"/>
      <c r="BD328" s="51"/>
    </row>
    <row r="329" spans="1:56" x14ac:dyDescent="0.2">
      <c r="A329" s="7"/>
      <c r="B329" s="7"/>
      <c r="C329" s="7"/>
      <c r="D329" s="7"/>
      <c r="E329" s="7"/>
      <c r="F329" s="7"/>
      <c r="G329" s="7"/>
      <c r="H329" s="7"/>
      <c r="I329" s="7"/>
      <c r="J329" s="7"/>
      <c r="K329" s="7"/>
      <c r="L329" s="51"/>
      <c r="M329" s="51"/>
      <c r="N329" s="51"/>
      <c r="O329" s="51"/>
      <c r="P329" s="51"/>
      <c r="Q329" s="51"/>
      <c r="R329" s="51"/>
      <c r="S329" s="51"/>
      <c r="T329" s="51"/>
      <c r="U329" s="51"/>
      <c r="V329" s="51"/>
      <c r="W329" s="51"/>
      <c r="X329" s="51"/>
      <c r="Y329" s="51"/>
      <c r="Z329" s="51"/>
      <c r="AA329" s="51"/>
      <c r="AB329" s="51"/>
      <c r="AC329" s="51"/>
      <c r="AD329" s="51"/>
      <c r="AE329" s="51"/>
      <c r="AF329" s="51"/>
      <c r="AG329" s="51"/>
      <c r="AH329" s="51"/>
      <c r="AI329" s="51"/>
      <c r="AJ329" s="51"/>
      <c r="AK329" s="51"/>
      <c r="AL329" s="51"/>
      <c r="AM329" s="51"/>
      <c r="AN329" s="51"/>
      <c r="AO329" s="51"/>
      <c r="AP329" s="51"/>
      <c r="AQ329" s="51"/>
      <c r="AR329" s="51"/>
      <c r="AS329" s="51"/>
      <c r="AT329" s="51"/>
      <c r="AU329" s="51"/>
      <c r="AV329" s="51"/>
      <c r="AW329" s="51"/>
      <c r="AX329" s="51"/>
      <c r="AY329" s="51"/>
      <c r="AZ329" s="51"/>
      <c r="BA329" s="51"/>
      <c r="BB329" s="51"/>
      <c r="BC329" s="51"/>
      <c r="BD329" s="51"/>
    </row>
    <row r="330" spans="1:56" x14ac:dyDescent="0.2">
      <c r="A330" s="7"/>
      <c r="B330" s="7"/>
      <c r="C330" s="7"/>
      <c r="D330" s="7"/>
      <c r="E330" s="7"/>
      <c r="F330" s="7"/>
      <c r="G330" s="7"/>
      <c r="H330" s="7"/>
      <c r="I330" s="7"/>
      <c r="J330" s="7"/>
      <c r="K330" s="7"/>
      <c r="L330" s="51"/>
      <c r="M330" s="51"/>
      <c r="N330" s="51"/>
      <c r="O330" s="51"/>
      <c r="P330" s="51"/>
      <c r="Q330" s="51"/>
      <c r="R330" s="51"/>
      <c r="S330" s="51"/>
      <c r="T330" s="51"/>
      <c r="U330" s="51"/>
      <c r="V330" s="51"/>
      <c r="W330" s="51"/>
      <c r="X330" s="51"/>
      <c r="Y330" s="51"/>
      <c r="Z330" s="51"/>
      <c r="AA330" s="51"/>
      <c r="AB330" s="51"/>
      <c r="AC330" s="51"/>
      <c r="AD330" s="51"/>
      <c r="AE330" s="51"/>
      <c r="AF330" s="51"/>
      <c r="AG330" s="51"/>
      <c r="AH330" s="51"/>
      <c r="AI330" s="51"/>
      <c r="AJ330" s="51"/>
      <c r="AK330" s="51"/>
      <c r="AL330" s="51"/>
      <c r="AM330" s="51"/>
      <c r="AN330" s="51"/>
      <c r="AO330" s="51"/>
      <c r="AP330" s="51"/>
      <c r="AQ330" s="51"/>
      <c r="AR330" s="51"/>
      <c r="AS330" s="51"/>
      <c r="AT330" s="51"/>
      <c r="AU330" s="51"/>
      <c r="AV330" s="51"/>
      <c r="AW330" s="51"/>
      <c r="AX330" s="51"/>
      <c r="AY330" s="51"/>
      <c r="AZ330" s="51"/>
      <c r="BA330" s="51"/>
      <c r="BB330" s="51"/>
      <c r="BC330" s="51"/>
      <c r="BD330" s="51"/>
    </row>
    <row r="331" spans="1:56" x14ac:dyDescent="0.2">
      <c r="A331" s="7"/>
      <c r="B331" s="7"/>
      <c r="C331" s="7"/>
      <c r="D331" s="7"/>
      <c r="E331" s="7"/>
      <c r="F331" s="7"/>
      <c r="G331" s="7"/>
      <c r="H331" s="7"/>
      <c r="I331" s="7"/>
      <c r="J331" s="7"/>
      <c r="K331" s="7"/>
      <c r="L331" s="51"/>
      <c r="M331" s="51"/>
      <c r="N331" s="51"/>
      <c r="O331" s="51"/>
      <c r="P331" s="51"/>
      <c r="Q331" s="51"/>
      <c r="R331" s="51"/>
      <c r="S331" s="51"/>
      <c r="T331" s="51"/>
      <c r="U331" s="51"/>
      <c r="V331" s="51"/>
      <c r="W331" s="51"/>
      <c r="X331" s="51"/>
      <c r="Y331" s="51"/>
      <c r="Z331" s="51"/>
      <c r="AA331" s="51"/>
      <c r="AB331" s="51"/>
      <c r="AC331" s="51"/>
      <c r="AD331" s="51"/>
      <c r="AE331" s="51"/>
      <c r="AF331" s="51"/>
      <c r="AG331" s="51"/>
      <c r="AH331" s="51"/>
      <c r="AI331" s="51"/>
      <c r="AJ331" s="51"/>
      <c r="AK331" s="51"/>
      <c r="AL331" s="51"/>
      <c r="AM331" s="51"/>
      <c r="AN331" s="51"/>
      <c r="AO331" s="51"/>
      <c r="AP331" s="51"/>
      <c r="AQ331" s="51"/>
      <c r="AR331" s="51"/>
      <c r="AS331" s="51"/>
      <c r="AT331" s="51"/>
      <c r="AU331" s="51"/>
      <c r="AV331" s="51"/>
      <c r="AW331" s="51"/>
      <c r="AX331" s="51"/>
      <c r="AY331" s="51"/>
      <c r="AZ331" s="51"/>
      <c r="BA331" s="51"/>
      <c r="BB331" s="51"/>
      <c r="BC331" s="51"/>
      <c r="BD331" s="51"/>
    </row>
    <row r="332" spans="1:56" x14ac:dyDescent="0.2">
      <c r="A332" s="7"/>
      <c r="B332" s="7"/>
      <c r="C332" s="7"/>
      <c r="D332" s="7"/>
      <c r="E332" s="7"/>
      <c r="F332" s="7"/>
      <c r="G332" s="7"/>
      <c r="H332" s="7"/>
      <c r="I332" s="7"/>
      <c r="J332" s="7"/>
      <c r="K332" s="7"/>
      <c r="L332" s="51"/>
      <c r="M332" s="51"/>
      <c r="N332" s="51"/>
      <c r="O332" s="51"/>
      <c r="P332" s="51"/>
      <c r="Q332" s="51"/>
      <c r="R332" s="51"/>
      <c r="S332" s="51"/>
      <c r="T332" s="51"/>
      <c r="U332" s="51"/>
      <c r="V332" s="51"/>
      <c r="W332" s="51"/>
      <c r="X332" s="51"/>
      <c r="Y332" s="51"/>
      <c r="Z332" s="51"/>
      <c r="AA332" s="51"/>
      <c r="AB332" s="51"/>
      <c r="AC332" s="51"/>
      <c r="AD332" s="51"/>
      <c r="AE332" s="51"/>
      <c r="AF332" s="51"/>
      <c r="AG332" s="51"/>
      <c r="AH332" s="51"/>
      <c r="AI332" s="51"/>
      <c r="AJ332" s="51"/>
      <c r="AK332" s="51"/>
      <c r="AL332" s="51"/>
      <c r="AM332" s="51"/>
      <c r="AN332" s="51"/>
      <c r="AO332" s="51"/>
      <c r="AP332" s="51"/>
      <c r="AQ332" s="51"/>
      <c r="AR332" s="51"/>
      <c r="AS332" s="51"/>
      <c r="AT332" s="51"/>
      <c r="AU332" s="51"/>
      <c r="AV332" s="51"/>
      <c r="AW332" s="51"/>
      <c r="AX332" s="51"/>
      <c r="AY332" s="51"/>
      <c r="AZ332" s="51"/>
      <c r="BA332" s="51"/>
      <c r="BB332" s="51"/>
      <c r="BC332" s="51"/>
      <c r="BD332" s="51"/>
    </row>
    <row r="333" spans="1:56" x14ac:dyDescent="0.2">
      <c r="A333" s="7"/>
      <c r="B333" s="7"/>
      <c r="C333" s="7"/>
      <c r="D333" s="7"/>
      <c r="E333" s="7"/>
      <c r="F333" s="7"/>
      <c r="G333" s="7"/>
      <c r="H333" s="7"/>
      <c r="I333" s="7"/>
      <c r="J333" s="7"/>
      <c r="K333" s="7"/>
      <c r="L333" s="51"/>
      <c r="M333" s="51"/>
      <c r="N333" s="51"/>
      <c r="O333" s="51"/>
      <c r="P333" s="51"/>
      <c r="Q333" s="51"/>
      <c r="R333" s="51"/>
      <c r="S333" s="51"/>
      <c r="T333" s="51"/>
      <c r="U333" s="51"/>
      <c r="V333" s="51"/>
      <c r="W333" s="51"/>
      <c r="X333" s="51"/>
      <c r="Y333" s="51"/>
      <c r="Z333" s="51"/>
      <c r="AA333" s="51"/>
      <c r="AB333" s="51"/>
      <c r="AC333" s="51"/>
      <c r="AD333" s="51"/>
      <c r="AE333" s="51"/>
      <c r="AF333" s="51"/>
      <c r="AG333" s="51"/>
      <c r="AH333" s="51"/>
      <c r="AI333" s="51"/>
      <c r="AJ333" s="51"/>
      <c r="AK333" s="51"/>
      <c r="AL333" s="51"/>
      <c r="AM333" s="51"/>
      <c r="AN333" s="51"/>
      <c r="AO333" s="51"/>
      <c r="AP333" s="51"/>
      <c r="AQ333" s="51"/>
      <c r="AR333" s="51"/>
      <c r="AS333" s="51"/>
      <c r="AT333" s="51"/>
      <c r="AU333" s="51"/>
      <c r="AV333" s="51"/>
      <c r="AW333" s="51"/>
      <c r="AX333" s="51"/>
      <c r="AY333" s="51"/>
      <c r="AZ333" s="51"/>
      <c r="BA333" s="51"/>
      <c r="BB333" s="51"/>
      <c r="BC333" s="51"/>
      <c r="BD333" s="51"/>
    </row>
    <row r="334" spans="1:56" x14ac:dyDescent="0.2">
      <c r="A334" s="7"/>
      <c r="B334" s="7"/>
      <c r="C334" s="7"/>
      <c r="D334" s="7"/>
      <c r="E334" s="7"/>
      <c r="F334" s="7"/>
      <c r="G334" s="7"/>
      <c r="H334" s="7"/>
      <c r="I334" s="7"/>
      <c r="J334" s="7"/>
      <c r="K334" s="7"/>
      <c r="L334" s="51"/>
      <c r="M334" s="51"/>
      <c r="N334" s="51"/>
      <c r="O334" s="51"/>
      <c r="P334" s="51"/>
      <c r="Q334" s="51"/>
      <c r="R334" s="51"/>
      <c r="S334" s="51"/>
      <c r="T334" s="51"/>
      <c r="U334" s="51"/>
      <c r="V334" s="51"/>
      <c r="W334" s="51"/>
      <c r="X334" s="51"/>
      <c r="Y334" s="51"/>
      <c r="Z334" s="51"/>
      <c r="AA334" s="51"/>
      <c r="AB334" s="51"/>
      <c r="AC334" s="51"/>
      <c r="AD334" s="51"/>
      <c r="AE334" s="51"/>
      <c r="AF334" s="51"/>
      <c r="AG334" s="51"/>
      <c r="AH334" s="51"/>
      <c r="AI334" s="51"/>
      <c r="AJ334" s="51"/>
      <c r="AK334" s="51"/>
      <c r="AL334" s="51"/>
      <c r="AM334" s="51"/>
      <c r="AN334" s="51"/>
      <c r="AO334" s="51"/>
      <c r="AP334" s="51"/>
      <c r="AQ334" s="51"/>
      <c r="AR334" s="51"/>
      <c r="AS334" s="51"/>
      <c r="AT334" s="51"/>
      <c r="AU334" s="51"/>
      <c r="AV334" s="51"/>
      <c r="AW334" s="51"/>
      <c r="AX334" s="51"/>
      <c r="AY334" s="51"/>
      <c r="AZ334" s="51"/>
      <c r="BA334" s="51"/>
      <c r="BB334" s="51"/>
      <c r="BC334" s="51"/>
      <c r="BD334" s="51"/>
    </row>
    <row r="335" spans="1:56" x14ac:dyDescent="0.2">
      <c r="A335" s="7"/>
      <c r="B335" s="7"/>
      <c r="C335" s="7"/>
      <c r="D335" s="7"/>
      <c r="E335" s="7"/>
      <c r="F335" s="7"/>
      <c r="G335" s="7"/>
      <c r="H335" s="7"/>
      <c r="I335" s="7"/>
      <c r="J335" s="7"/>
      <c r="K335" s="7"/>
      <c r="L335" s="51"/>
      <c r="M335" s="51"/>
      <c r="N335" s="51"/>
      <c r="O335" s="51"/>
      <c r="P335" s="51"/>
      <c r="Q335" s="51"/>
      <c r="R335" s="51"/>
      <c r="S335" s="51"/>
      <c r="T335" s="51"/>
      <c r="U335" s="51"/>
      <c r="V335" s="51"/>
      <c r="W335" s="51"/>
      <c r="X335" s="51"/>
      <c r="Y335" s="51"/>
      <c r="Z335" s="51"/>
      <c r="AA335" s="51"/>
      <c r="AB335" s="51"/>
      <c r="AC335" s="51"/>
      <c r="AD335" s="51"/>
      <c r="AE335" s="51"/>
      <c r="AF335" s="51"/>
      <c r="AG335" s="51"/>
      <c r="AH335" s="51"/>
      <c r="AI335" s="51"/>
      <c r="AJ335" s="51"/>
      <c r="AK335" s="51"/>
      <c r="AL335" s="51"/>
      <c r="AM335" s="51"/>
      <c r="AN335" s="51"/>
      <c r="AO335" s="51"/>
      <c r="AP335" s="51"/>
      <c r="AQ335" s="51"/>
      <c r="AR335" s="51"/>
      <c r="AS335" s="51"/>
      <c r="AT335" s="51"/>
      <c r="AU335" s="51"/>
      <c r="AV335" s="51"/>
      <c r="AW335" s="51"/>
      <c r="AX335" s="51"/>
      <c r="AY335" s="51"/>
      <c r="AZ335" s="51"/>
      <c r="BA335" s="51"/>
      <c r="BB335" s="51"/>
      <c r="BC335" s="51"/>
      <c r="BD335" s="51"/>
    </row>
    <row r="336" spans="1:56" x14ac:dyDescent="0.2">
      <c r="A336" s="7"/>
      <c r="B336" s="7"/>
      <c r="C336" s="7"/>
      <c r="D336" s="7"/>
      <c r="E336" s="7"/>
      <c r="F336" s="7"/>
      <c r="G336" s="7"/>
      <c r="H336" s="7"/>
      <c r="I336" s="7"/>
      <c r="J336" s="7"/>
      <c r="K336" s="7"/>
      <c r="L336" s="51"/>
      <c r="M336" s="51"/>
      <c r="N336" s="51"/>
      <c r="O336" s="51"/>
      <c r="P336" s="51"/>
      <c r="Q336" s="51"/>
      <c r="R336" s="51"/>
      <c r="S336" s="51"/>
      <c r="T336" s="51"/>
      <c r="U336" s="51"/>
      <c r="V336" s="51"/>
      <c r="W336" s="51"/>
      <c r="X336" s="51"/>
      <c r="Y336" s="51"/>
      <c r="Z336" s="51"/>
      <c r="AA336" s="51"/>
      <c r="AB336" s="51"/>
      <c r="AC336" s="51"/>
      <c r="AD336" s="51"/>
      <c r="AE336" s="51"/>
      <c r="AF336" s="51"/>
      <c r="AG336" s="51"/>
      <c r="AH336" s="51"/>
      <c r="AI336" s="51"/>
      <c r="AJ336" s="51"/>
      <c r="AK336" s="51"/>
      <c r="AL336" s="51"/>
      <c r="AM336" s="51"/>
      <c r="AN336" s="51"/>
      <c r="AO336" s="51"/>
      <c r="AP336" s="51"/>
      <c r="AQ336" s="51"/>
      <c r="AR336" s="51"/>
      <c r="AS336" s="51"/>
      <c r="AT336" s="51"/>
      <c r="AU336" s="51"/>
      <c r="AV336" s="51"/>
      <c r="AW336" s="51"/>
      <c r="AX336" s="51"/>
      <c r="AY336" s="51"/>
      <c r="AZ336" s="51"/>
      <c r="BA336" s="51"/>
      <c r="BB336" s="51"/>
      <c r="BC336" s="51"/>
      <c r="BD336" s="51"/>
    </row>
    <row r="337" spans="1:56" x14ac:dyDescent="0.2">
      <c r="A337" s="7"/>
      <c r="B337" s="7"/>
      <c r="C337" s="7"/>
      <c r="D337" s="7"/>
      <c r="E337" s="7"/>
      <c r="F337" s="7"/>
      <c r="G337" s="7"/>
      <c r="H337" s="7"/>
      <c r="I337" s="7"/>
      <c r="J337" s="7"/>
      <c r="K337" s="7"/>
      <c r="L337" s="51"/>
      <c r="M337" s="51"/>
      <c r="N337" s="51"/>
      <c r="O337" s="51"/>
      <c r="P337" s="51"/>
      <c r="Q337" s="51"/>
      <c r="R337" s="51"/>
      <c r="S337" s="51"/>
      <c r="T337" s="51"/>
      <c r="U337" s="51"/>
      <c r="V337" s="51"/>
      <c r="W337" s="51"/>
      <c r="X337" s="51"/>
      <c r="Y337" s="51"/>
      <c r="Z337" s="51"/>
      <c r="AA337" s="51"/>
      <c r="AB337" s="51"/>
      <c r="AC337" s="51"/>
      <c r="AD337" s="51"/>
      <c r="AE337" s="51"/>
      <c r="AF337" s="51"/>
      <c r="AG337" s="51"/>
      <c r="AH337" s="51"/>
      <c r="AI337" s="51"/>
      <c r="AJ337" s="51"/>
      <c r="AK337" s="51"/>
      <c r="AL337" s="51"/>
      <c r="AM337" s="51"/>
      <c r="AN337" s="51"/>
      <c r="AO337" s="51"/>
      <c r="AP337" s="51"/>
      <c r="AQ337" s="51"/>
      <c r="AR337" s="51"/>
      <c r="AS337" s="51"/>
      <c r="AT337" s="51"/>
      <c r="AU337" s="51"/>
      <c r="AV337" s="51"/>
      <c r="AW337" s="51"/>
      <c r="AX337" s="51"/>
      <c r="AY337" s="51"/>
      <c r="AZ337" s="51"/>
      <c r="BA337" s="51"/>
      <c r="BB337" s="51"/>
      <c r="BC337" s="51"/>
      <c r="BD337" s="51"/>
    </row>
    <row r="338" spans="1:56" x14ac:dyDescent="0.2">
      <c r="A338" s="7"/>
      <c r="B338" s="7"/>
      <c r="C338" s="7"/>
      <c r="D338" s="7"/>
      <c r="E338" s="7"/>
      <c r="F338" s="7"/>
      <c r="G338" s="7"/>
      <c r="H338" s="7"/>
      <c r="I338" s="7"/>
      <c r="J338" s="7"/>
      <c r="K338" s="7"/>
      <c r="L338" s="51"/>
      <c r="M338" s="51"/>
      <c r="N338" s="51"/>
      <c r="O338" s="51"/>
      <c r="P338" s="51"/>
      <c r="Q338" s="51"/>
      <c r="R338" s="51"/>
      <c r="S338" s="51"/>
      <c r="T338" s="51"/>
      <c r="U338" s="51"/>
      <c r="V338" s="51"/>
      <c r="W338" s="51"/>
      <c r="X338" s="51"/>
      <c r="Y338" s="51"/>
      <c r="Z338" s="51"/>
      <c r="AA338" s="51"/>
      <c r="AB338" s="51"/>
      <c r="AC338" s="51"/>
      <c r="AD338" s="51"/>
      <c r="AE338" s="51"/>
      <c r="AF338" s="51"/>
      <c r="AG338" s="51"/>
      <c r="AH338" s="51"/>
      <c r="AI338" s="51"/>
      <c r="AJ338" s="51"/>
      <c r="AK338" s="51"/>
      <c r="AL338" s="51"/>
      <c r="AM338" s="51"/>
      <c r="AN338" s="51"/>
      <c r="AO338" s="51"/>
      <c r="AP338" s="51"/>
      <c r="AQ338" s="51"/>
      <c r="AR338" s="51"/>
      <c r="AS338" s="51"/>
      <c r="AT338" s="51"/>
      <c r="AU338" s="51"/>
      <c r="AV338" s="51"/>
      <c r="AW338" s="51"/>
      <c r="AX338" s="51"/>
      <c r="AY338" s="51"/>
      <c r="AZ338" s="51"/>
      <c r="BA338" s="51"/>
      <c r="BB338" s="51"/>
      <c r="BC338" s="51"/>
      <c r="BD338" s="51"/>
    </row>
    <row r="339" spans="1:56" x14ac:dyDescent="0.2">
      <c r="A339" s="7"/>
      <c r="B339" s="7"/>
      <c r="C339" s="7"/>
      <c r="D339" s="7"/>
      <c r="E339" s="7"/>
      <c r="F339" s="7"/>
      <c r="G339" s="7"/>
      <c r="H339" s="7"/>
      <c r="I339" s="7"/>
      <c r="J339" s="7"/>
      <c r="K339" s="7"/>
      <c r="L339" s="51"/>
      <c r="M339" s="51"/>
      <c r="N339" s="51"/>
      <c r="O339" s="51"/>
      <c r="P339" s="51"/>
      <c r="Q339" s="51"/>
      <c r="R339" s="51"/>
      <c r="S339" s="51"/>
      <c r="T339" s="51"/>
      <c r="U339" s="51"/>
      <c r="V339" s="51"/>
      <c r="W339" s="51"/>
      <c r="X339" s="51"/>
      <c r="Y339" s="51"/>
      <c r="Z339" s="51"/>
      <c r="AA339" s="51"/>
      <c r="AB339" s="51"/>
      <c r="AC339" s="51"/>
      <c r="AD339" s="51"/>
      <c r="AE339" s="51"/>
      <c r="AF339" s="51"/>
      <c r="AG339" s="51"/>
      <c r="AH339" s="51"/>
      <c r="AI339" s="51"/>
      <c r="AJ339" s="51"/>
      <c r="AK339" s="51"/>
      <c r="AL339" s="51"/>
      <c r="AM339" s="51"/>
      <c r="AN339" s="51"/>
      <c r="AO339" s="51"/>
      <c r="AP339" s="51"/>
      <c r="AQ339" s="51"/>
      <c r="AR339" s="51"/>
      <c r="AS339" s="51"/>
      <c r="AT339" s="51"/>
      <c r="AU339" s="51"/>
      <c r="AV339" s="51"/>
      <c r="AW339" s="51"/>
      <c r="AX339" s="51"/>
      <c r="AY339" s="51"/>
      <c r="AZ339" s="51"/>
      <c r="BA339" s="51"/>
      <c r="BB339" s="51"/>
      <c r="BC339" s="51"/>
      <c r="BD339" s="51"/>
    </row>
    <row r="340" spans="1:56" x14ac:dyDescent="0.2">
      <c r="A340" s="7"/>
      <c r="B340" s="7"/>
      <c r="C340" s="7"/>
      <c r="D340" s="7"/>
      <c r="E340" s="7"/>
      <c r="F340" s="7"/>
      <c r="G340" s="7"/>
      <c r="H340" s="7"/>
      <c r="I340" s="7"/>
      <c r="J340" s="7"/>
      <c r="K340" s="7"/>
      <c r="L340" s="51"/>
      <c r="M340" s="51"/>
      <c r="N340" s="51"/>
      <c r="O340" s="51"/>
      <c r="P340" s="51"/>
      <c r="Q340" s="51"/>
      <c r="R340" s="51"/>
      <c r="S340" s="51"/>
      <c r="T340" s="51"/>
      <c r="U340" s="51"/>
      <c r="V340" s="51"/>
      <c r="W340" s="51"/>
      <c r="X340" s="51"/>
      <c r="Y340" s="51"/>
      <c r="Z340" s="51"/>
      <c r="AA340" s="51"/>
      <c r="AB340" s="51"/>
      <c r="AC340" s="51"/>
      <c r="AD340" s="51"/>
      <c r="AE340" s="51"/>
      <c r="AF340" s="51"/>
      <c r="AG340" s="51"/>
      <c r="AH340" s="51"/>
      <c r="AI340" s="51"/>
      <c r="AJ340" s="51"/>
      <c r="AK340" s="51"/>
      <c r="AL340" s="51"/>
      <c r="AM340" s="51"/>
      <c r="AN340" s="51"/>
      <c r="AO340" s="51"/>
      <c r="AP340" s="51"/>
      <c r="AQ340" s="51"/>
      <c r="AR340" s="51"/>
      <c r="AS340" s="51"/>
      <c r="AT340" s="51"/>
      <c r="AU340" s="51"/>
      <c r="AV340" s="51"/>
      <c r="AW340" s="51"/>
      <c r="AX340" s="51"/>
      <c r="AY340" s="51"/>
      <c r="AZ340" s="51"/>
      <c r="BA340" s="51"/>
      <c r="BB340" s="51"/>
      <c r="BC340" s="51"/>
      <c r="BD340" s="51"/>
    </row>
    <row r="341" spans="1:56" x14ac:dyDescent="0.2">
      <c r="A341" s="7"/>
      <c r="B341" s="7"/>
      <c r="C341" s="7"/>
      <c r="D341" s="7"/>
      <c r="E341" s="7"/>
      <c r="F341" s="7"/>
      <c r="G341" s="7"/>
      <c r="H341" s="7"/>
      <c r="I341" s="7"/>
      <c r="J341" s="7"/>
      <c r="K341" s="7"/>
      <c r="L341" s="51"/>
      <c r="M341" s="51"/>
      <c r="N341" s="51"/>
      <c r="O341" s="51"/>
      <c r="P341" s="51"/>
      <c r="Q341" s="51"/>
      <c r="R341" s="51"/>
      <c r="S341" s="51"/>
      <c r="T341" s="51"/>
      <c r="U341" s="51"/>
      <c r="V341" s="51"/>
      <c r="W341" s="51"/>
      <c r="X341" s="51"/>
      <c r="Y341" s="51"/>
      <c r="Z341" s="51"/>
      <c r="AA341" s="51"/>
      <c r="AB341" s="51"/>
      <c r="AC341" s="51"/>
      <c r="AD341" s="51"/>
      <c r="AE341" s="51"/>
      <c r="AF341" s="51"/>
      <c r="AG341" s="51"/>
      <c r="AH341" s="51"/>
      <c r="AI341" s="51"/>
      <c r="AJ341" s="51"/>
      <c r="AK341" s="51"/>
      <c r="AL341" s="51"/>
      <c r="AM341" s="51"/>
      <c r="AN341" s="51"/>
      <c r="AO341" s="51"/>
      <c r="AP341" s="51"/>
      <c r="AQ341" s="51"/>
      <c r="AR341" s="51"/>
      <c r="AS341" s="51"/>
      <c r="AT341" s="51"/>
      <c r="AU341" s="51"/>
      <c r="AV341" s="51"/>
      <c r="AW341" s="51"/>
      <c r="AX341" s="51"/>
      <c r="AY341" s="51"/>
      <c r="AZ341" s="51"/>
      <c r="BA341" s="51"/>
      <c r="BB341" s="51"/>
      <c r="BC341" s="51"/>
      <c r="BD341" s="51"/>
    </row>
    <row r="342" spans="1:56" x14ac:dyDescent="0.2">
      <c r="A342" s="7"/>
      <c r="B342" s="7"/>
      <c r="C342" s="7"/>
      <c r="D342" s="7"/>
      <c r="E342" s="7"/>
      <c r="F342" s="7"/>
      <c r="G342" s="7"/>
      <c r="H342" s="7"/>
      <c r="I342" s="7"/>
      <c r="J342" s="7"/>
      <c r="K342" s="7"/>
      <c r="L342" s="51"/>
      <c r="M342" s="51"/>
      <c r="N342" s="51"/>
      <c r="O342" s="51"/>
      <c r="P342" s="51"/>
      <c r="Q342" s="51"/>
      <c r="R342" s="51"/>
      <c r="S342" s="51"/>
      <c r="T342" s="51"/>
      <c r="U342" s="51"/>
      <c r="V342" s="51"/>
      <c r="W342" s="51"/>
      <c r="X342" s="51"/>
      <c r="Y342" s="51"/>
      <c r="Z342" s="51"/>
      <c r="AA342" s="51"/>
      <c r="AB342" s="51"/>
      <c r="AC342" s="51"/>
      <c r="AD342" s="51"/>
      <c r="AE342" s="51"/>
      <c r="AF342" s="51"/>
      <c r="AG342" s="51"/>
      <c r="AH342" s="51"/>
      <c r="AI342" s="51"/>
      <c r="AJ342" s="51"/>
      <c r="AK342" s="51"/>
      <c r="AL342" s="51"/>
      <c r="AM342" s="51"/>
      <c r="AN342" s="51"/>
      <c r="AO342" s="51"/>
      <c r="AP342" s="51"/>
      <c r="AQ342" s="51"/>
      <c r="AR342" s="51"/>
      <c r="AS342" s="51"/>
      <c r="AT342" s="51"/>
      <c r="AU342" s="51"/>
      <c r="AV342" s="51"/>
      <c r="AW342" s="51"/>
      <c r="AX342" s="51"/>
      <c r="AY342" s="51"/>
      <c r="AZ342" s="51"/>
      <c r="BA342" s="51"/>
      <c r="BB342" s="51"/>
      <c r="BC342" s="51"/>
      <c r="BD342" s="51"/>
    </row>
    <row r="343" spans="1:56" x14ac:dyDescent="0.2">
      <c r="A343" s="7"/>
      <c r="B343" s="7"/>
      <c r="C343" s="7"/>
      <c r="D343" s="7"/>
      <c r="E343" s="7"/>
      <c r="F343" s="7"/>
      <c r="G343" s="7"/>
      <c r="H343" s="7"/>
      <c r="I343" s="7"/>
      <c r="J343" s="7"/>
      <c r="K343" s="7"/>
      <c r="L343" s="51"/>
      <c r="M343" s="51"/>
      <c r="N343" s="51"/>
      <c r="O343" s="51"/>
      <c r="P343" s="51"/>
      <c r="Q343" s="51"/>
      <c r="R343" s="51"/>
      <c r="S343" s="51"/>
      <c r="T343" s="51"/>
      <c r="U343" s="51"/>
      <c r="V343" s="51"/>
      <c r="W343" s="51"/>
      <c r="X343" s="51"/>
      <c r="Y343" s="51"/>
      <c r="Z343" s="51"/>
      <c r="AA343" s="51"/>
      <c r="AB343" s="51"/>
      <c r="AC343" s="51"/>
      <c r="AD343" s="51"/>
      <c r="AE343" s="51"/>
      <c r="AF343" s="51"/>
      <c r="AG343" s="51"/>
      <c r="AH343" s="51"/>
      <c r="AI343" s="51"/>
      <c r="AJ343" s="51"/>
      <c r="AK343" s="51"/>
      <c r="AL343" s="51"/>
      <c r="AM343" s="51"/>
      <c r="AN343" s="51"/>
      <c r="AO343" s="51"/>
      <c r="AP343" s="51"/>
      <c r="AQ343" s="51"/>
      <c r="AR343" s="51"/>
      <c r="AS343" s="51"/>
      <c r="AT343" s="51"/>
      <c r="AU343" s="51"/>
      <c r="AV343" s="51"/>
      <c r="AW343" s="51"/>
      <c r="AX343" s="51"/>
      <c r="AY343" s="51"/>
      <c r="AZ343" s="51"/>
      <c r="BA343" s="51"/>
      <c r="BB343" s="51"/>
      <c r="BC343" s="51"/>
      <c r="BD343" s="51"/>
    </row>
    <row r="344" spans="1:56" x14ac:dyDescent="0.2">
      <c r="A344" s="7"/>
      <c r="B344" s="7"/>
      <c r="C344" s="7"/>
      <c r="D344" s="7"/>
      <c r="E344" s="7"/>
      <c r="F344" s="7"/>
      <c r="G344" s="7"/>
      <c r="H344" s="7"/>
      <c r="I344" s="7"/>
      <c r="J344" s="7"/>
      <c r="K344" s="7"/>
      <c r="L344" s="51"/>
      <c r="M344" s="51"/>
      <c r="N344" s="51"/>
      <c r="O344" s="51"/>
      <c r="P344" s="51"/>
      <c r="Q344" s="51"/>
      <c r="R344" s="51"/>
      <c r="S344" s="51"/>
      <c r="T344" s="51"/>
      <c r="U344" s="51"/>
      <c r="V344" s="51"/>
      <c r="W344" s="51"/>
      <c r="X344" s="51"/>
      <c r="Y344" s="51"/>
      <c r="Z344" s="51"/>
      <c r="AA344" s="51"/>
      <c r="AB344" s="51"/>
      <c r="AC344" s="51"/>
      <c r="AD344" s="51"/>
      <c r="AE344" s="51"/>
      <c r="AF344" s="51"/>
      <c r="AG344" s="51"/>
      <c r="AH344" s="51"/>
      <c r="AI344" s="51"/>
      <c r="AJ344" s="51"/>
      <c r="AK344" s="51"/>
      <c r="AL344" s="51"/>
      <c r="AM344" s="51"/>
      <c r="AN344" s="51"/>
      <c r="AO344" s="51"/>
      <c r="AP344" s="51"/>
      <c r="AQ344" s="51"/>
      <c r="AR344" s="51"/>
      <c r="AS344" s="51"/>
      <c r="AT344" s="51"/>
      <c r="AU344" s="51"/>
      <c r="AV344" s="51"/>
      <c r="AW344" s="51"/>
      <c r="AX344" s="51"/>
      <c r="AY344" s="51"/>
      <c r="AZ344" s="51"/>
      <c r="BA344" s="51"/>
      <c r="BB344" s="51"/>
      <c r="BC344" s="51"/>
      <c r="BD344" s="51"/>
    </row>
    <row r="345" spans="1:56" x14ac:dyDescent="0.2">
      <c r="A345" s="7"/>
      <c r="B345" s="7"/>
      <c r="C345" s="7"/>
      <c r="D345" s="7"/>
      <c r="E345" s="7"/>
      <c r="F345" s="7"/>
      <c r="G345" s="7"/>
      <c r="H345" s="7"/>
      <c r="I345" s="7"/>
      <c r="J345" s="7"/>
      <c r="K345" s="7"/>
      <c r="L345" s="51"/>
      <c r="M345" s="51"/>
      <c r="N345" s="51"/>
      <c r="O345" s="51"/>
      <c r="P345" s="51"/>
      <c r="Q345" s="51"/>
      <c r="R345" s="51"/>
      <c r="S345" s="51"/>
      <c r="T345" s="51"/>
      <c r="U345" s="51"/>
      <c r="V345" s="51"/>
      <c r="W345" s="51"/>
      <c r="X345" s="51"/>
      <c r="Y345" s="51"/>
      <c r="Z345" s="51"/>
      <c r="AA345" s="51"/>
      <c r="AB345" s="51"/>
      <c r="AC345" s="51"/>
      <c r="AD345" s="51"/>
      <c r="AE345" s="51"/>
      <c r="AF345" s="51"/>
      <c r="AG345" s="51"/>
      <c r="AH345" s="51"/>
      <c r="AI345" s="51"/>
      <c r="AJ345" s="51"/>
      <c r="AK345" s="51"/>
      <c r="AL345" s="51"/>
      <c r="AM345" s="51"/>
      <c r="AN345" s="51"/>
      <c r="AO345" s="51"/>
      <c r="AP345" s="51"/>
      <c r="AQ345" s="51"/>
      <c r="AR345" s="51"/>
      <c r="AS345" s="51"/>
      <c r="AT345" s="51"/>
      <c r="AU345" s="51"/>
      <c r="AV345" s="51"/>
      <c r="AW345" s="51"/>
      <c r="AX345" s="51"/>
      <c r="AY345" s="51"/>
      <c r="AZ345" s="51"/>
      <c r="BA345" s="51"/>
      <c r="BB345" s="51"/>
      <c r="BC345" s="51"/>
      <c r="BD345" s="51"/>
    </row>
    <row r="346" spans="1:56" x14ac:dyDescent="0.2">
      <c r="A346" s="7"/>
      <c r="B346" s="7"/>
      <c r="C346" s="7"/>
      <c r="D346" s="7"/>
      <c r="E346" s="7"/>
      <c r="F346" s="7"/>
      <c r="G346" s="7"/>
      <c r="H346" s="7"/>
      <c r="I346" s="7"/>
      <c r="J346" s="7"/>
      <c r="K346" s="7"/>
      <c r="L346" s="51"/>
      <c r="M346" s="51"/>
      <c r="N346" s="51"/>
      <c r="O346" s="51"/>
      <c r="P346" s="51"/>
      <c r="Q346" s="51"/>
      <c r="R346" s="51"/>
      <c r="S346" s="51"/>
      <c r="T346" s="51"/>
      <c r="U346" s="51"/>
      <c r="V346" s="51"/>
      <c r="W346" s="51"/>
      <c r="X346" s="51"/>
      <c r="Y346" s="51"/>
      <c r="Z346" s="51"/>
      <c r="AA346" s="51"/>
      <c r="AB346" s="51"/>
      <c r="AC346" s="51"/>
      <c r="AD346" s="51"/>
      <c r="AE346" s="51"/>
      <c r="AF346" s="51"/>
      <c r="AG346" s="51"/>
      <c r="AH346" s="51"/>
      <c r="AI346" s="51"/>
      <c r="AJ346" s="51"/>
      <c r="AK346" s="51"/>
      <c r="AL346" s="51"/>
      <c r="AM346" s="51"/>
      <c r="AN346" s="51"/>
      <c r="AO346" s="51"/>
      <c r="AP346" s="51"/>
      <c r="AQ346" s="51"/>
      <c r="AR346" s="51"/>
      <c r="AS346" s="51"/>
      <c r="AT346" s="51"/>
      <c r="AU346" s="51"/>
      <c r="AV346" s="51"/>
      <c r="AW346" s="51"/>
      <c r="AX346" s="51"/>
      <c r="AY346" s="51"/>
      <c r="AZ346" s="51"/>
      <c r="BA346" s="51"/>
      <c r="BB346" s="51"/>
      <c r="BC346" s="51"/>
      <c r="BD346" s="51"/>
    </row>
    <row r="347" spans="1:56" x14ac:dyDescent="0.2">
      <c r="A347" s="7"/>
      <c r="B347" s="7"/>
      <c r="C347" s="7"/>
      <c r="D347" s="7"/>
      <c r="E347" s="7"/>
      <c r="F347" s="7"/>
      <c r="G347" s="7"/>
      <c r="H347" s="7"/>
      <c r="I347" s="7"/>
      <c r="J347" s="7"/>
      <c r="K347" s="7"/>
      <c r="L347" s="51"/>
      <c r="M347" s="51"/>
      <c r="N347" s="51"/>
      <c r="O347" s="51"/>
      <c r="P347" s="51"/>
      <c r="Q347" s="51"/>
      <c r="R347" s="51"/>
      <c r="S347" s="51"/>
      <c r="T347" s="51"/>
      <c r="U347" s="51"/>
      <c r="V347" s="51"/>
      <c r="W347" s="51"/>
      <c r="X347" s="51"/>
      <c r="Y347" s="51"/>
      <c r="Z347" s="51"/>
      <c r="AA347" s="51"/>
      <c r="AB347" s="51"/>
      <c r="AC347" s="51"/>
      <c r="AD347" s="51"/>
      <c r="AE347" s="51"/>
      <c r="AF347" s="51"/>
      <c r="AG347" s="51"/>
      <c r="AH347" s="51"/>
      <c r="AI347" s="51"/>
      <c r="AJ347" s="51"/>
      <c r="AK347" s="51"/>
      <c r="AL347" s="51"/>
      <c r="AM347" s="51"/>
      <c r="AN347" s="51"/>
      <c r="AO347" s="51"/>
      <c r="AP347" s="51"/>
      <c r="AQ347" s="51"/>
      <c r="AR347" s="51"/>
      <c r="AS347" s="51"/>
      <c r="AT347" s="51"/>
      <c r="AU347" s="51"/>
      <c r="AV347" s="51"/>
      <c r="AW347" s="51"/>
      <c r="AX347" s="51"/>
      <c r="AY347" s="51"/>
      <c r="AZ347" s="51"/>
      <c r="BA347" s="51"/>
      <c r="BB347" s="51"/>
      <c r="BC347" s="51"/>
      <c r="BD347" s="51"/>
    </row>
    <row r="348" spans="1:56" x14ac:dyDescent="0.2">
      <c r="A348" s="7"/>
      <c r="B348" s="7"/>
      <c r="C348" s="7"/>
      <c r="D348" s="7"/>
      <c r="E348" s="7"/>
      <c r="F348" s="7"/>
      <c r="G348" s="7"/>
      <c r="H348" s="7"/>
      <c r="I348" s="7"/>
      <c r="J348" s="7"/>
      <c r="K348" s="7"/>
      <c r="L348" s="51"/>
      <c r="M348" s="51"/>
      <c r="N348" s="51"/>
      <c r="O348" s="51"/>
      <c r="P348" s="51"/>
      <c r="Q348" s="51"/>
      <c r="R348" s="51"/>
      <c r="S348" s="51"/>
      <c r="T348" s="51"/>
      <c r="U348" s="51"/>
      <c r="V348" s="51"/>
      <c r="W348" s="51"/>
      <c r="X348" s="51"/>
      <c r="Y348" s="51"/>
      <c r="Z348" s="51"/>
      <c r="AA348" s="51"/>
      <c r="AB348" s="51"/>
      <c r="AC348" s="51"/>
      <c r="AD348" s="51"/>
      <c r="AE348" s="51"/>
      <c r="AF348" s="51"/>
      <c r="AG348" s="51"/>
      <c r="AH348" s="51"/>
      <c r="AI348" s="51"/>
      <c r="AJ348" s="51"/>
      <c r="AK348" s="51"/>
      <c r="AL348" s="51"/>
      <c r="AM348" s="51"/>
      <c r="AN348" s="51"/>
      <c r="AO348" s="51"/>
      <c r="AP348" s="51"/>
      <c r="AQ348" s="51"/>
      <c r="AR348" s="51"/>
      <c r="AS348" s="51"/>
      <c r="AT348" s="51"/>
      <c r="AU348" s="51"/>
      <c r="AV348" s="51"/>
      <c r="AW348" s="51"/>
      <c r="AX348" s="51"/>
      <c r="AY348" s="51"/>
      <c r="AZ348" s="51"/>
      <c r="BA348" s="51"/>
      <c r="BB348" s="51"/>
      <c r="BC348" s="51"/>
      <c r="BD348" s="51"/>
    </row>
    <row r="349" spans="1:56" x14ac:dyDescent="0.2">
      <c r="A349" s="7"/>
      <c r="B349" s="7"/>
      <c r="C349" s="7"/>
      <c r="D349" s="7"/>
      <c r="E349" s="7"/>
      <c r="F349" s="7"/>
      <c r="G349" s="7"/>
      <c r="H349" s="7"/>
      <c r="I349" s="7"/>
      <c r="J349" s="7"/>
      <c r="K349" s="7"/>
      <c r="L349" s="51"/>
      <c r="M349" s="51"/>
      <c r="N349" s="51"/>
      <c r="O349" s="51"/>
      <c r="P349" s="51"/>
      <c r="Q349" s="51"/>
      <c r="R349" s="51"/>
      <c r="S349" s="51"/>
      <c r="T349" s="51"/>
      <c r="U349" s="51"/>
      <c r="V349" s="51"/>
      <c r="W349" s="51"/>
      <c r="X349" s="51"/>
      <c r="Y349" s="51"/>
      <c r="Z349" s="51"/>
      <c r="AA349" s="51"/>
      <c r="AB349" s="51"/>
      <c r="AC349" s="51"/>
      <c r="AD349" s="51"/>
      <c r="AE349" s="51"/>
      <c r="AF349" s="51"/>
      <c r="AG349" s="51"/>
      <c r="AH349" s="51"/>
      <c r="AI349" s="51"/>
      <c r="AJ349" s="51"/>
      <c r="AK349" s="51"/>
      <c r="AL349" s="51"/>
      <c r="AM349" s="51"/>
      <c r="AN349" s="51"/>
      <c r="AO349" s="51"/>
      <c r="AP349" s="51"/>
      <c r="AQ349" s="51"/>
      <c r="AR349" s="51"/>
      <c r="AS349" s="51"/>
      <c r="AT349" s="51"/>
      <c r="AU349" s="51"/>
      <c r="AV349" s="51"/>
      <c r="AW349" s="51"/>
      <c r="AX349" s="51"/>
      <c r="AY349" s="51"/>
      <c r="AZ349" s="51"/>
      <c r="BA349" s="51"/>
      <c r="BB349" s="51"/>
      <c r="BC349" s="51"/>
      <c r="BD349" s="51"/>
    </row>
    <row r="350" spans="1:56" x14ac:dyDescent="0.2">
      <c r="A350" s="7"/>
      <c r="B350" s="7"/>
      <c r="C350" s="7"/>
      <c r="D350" s="7"/>
      <c r="E350" s="7"/>
      <c r="F350" s="7"/>
      <c r="G350" s="7"/>
      <c r="H350" s="7"/>
      <c r="I350" s="7"/>
      <c r="J350" s="7"/>
      <c r="K350" s="7"/>
      <c r="L350" s="51"/>
      <c r="M350" s="51"/>
      <c r="N350" s="51"/>
      <c r="O350" s="51"/>
      <c r="P350" s="51"/>
      <c r="Q350" s="51"/>
      <c r="R350" s="51"/>
      <c r="S350" s="51"/>
      <c r="T350" s="51"/>
      <c r="U350" s="51"/>
      <c r="V350" s="51"/>
      <c r="W350" s="51"/>
      <c r="X350" s="51"/>
      <c r="Y350" s="51"/>
      <c r="Z350" s="51"/>
      <c r="AA350" s="51"/>
      <c r="AB350" s="51"/>
      <c r="AC350" s="51"/>
      <c r="AD350" s="51"/>
      <c r="AE350" s="51"/>
      <c r="AF350" s="51"/>
      <c r="AG350" s="51"/>
      <c r="AH350" s="51"/>
      <c r="AI350" s="51"/>
      <c r="AJ350" s="51"/>
      <c r="AK350" s="51"/>
      <c r="AL350" s="51"/>
      <c r="AM350" s="51"/>
      <c r="AN350" s="51"/>
      <c r="AO350" s="51"/>
      <c r="AP350" s="51"/>
      <c r="AQ350" s="51"/>
      <c r="AR350" s="51"/>
      <c r="AS350" s="51"/>
      <c r="AT350" s="51"/>
      <c r="AU350" s="51"/>
      <c r="AV350" s="51"/>
      <c r="AW350" s="51"/>
      <c r="AX350" s="51"/>
      <c r="AY350" s="51"/>
      <c r="AZ350" s="51"/>
      <c r="BA350" s="51"/>
      <c r="BB350" s="51"/>
      <c r="BC350" s="51"/>
      <c r="BD350" s="51"/>
    </row>
    <row r="351" spans="1:56" x14ac:dyDescent="0.2">
      <c r="A351" s="7"/>
      <c r="B351" s="7"/>
      <c r="C351" s="7"/>
      <c r="D351" s="7"/>
      <c r="E351" s="7"/>
      <c r="F351" s="7"/>
      <c r="G351" s="7"/>
      <c r="H351" s="7"/>
      <c r="I351" s="7"/>
      <c r="J351" s="7"/>
      <c r="K351" s="7"/>
      <c r="L351" s="51"/>
      <c r="M351" s="51"/>
      <c r="N351" s="51"/>
      <c r="O351" s="51"/>
      <c r="P351" s="51"/>
      <c r="Q351" s="51"/>
      <c r="R351" s="51"/>
      <c r="S351" s="51"/>
      <c r="T351" s="51"/>
      <c r="U351" s="51"/>
      <c r="V351" s="51"/>
      <c r="W351" s="51"/>
      <c r="X351" s="51"/>
      <c r="Y351" s="51"/>
      <c r="Z351" s="51"/>
      <c r="AA351" s="51"/>
      <c r="AB351" s="51"/>
      <c r="AC351" s="51"/>
      <c r="AD351" s="51"/>
      <c r="AE351" s="51"/>
      <c r="AF351" s="51"/>
      <c r="AG351" s="51"/>
      <c r="AH351" s="51"/>
      <c r="AI351" s="51"/>
      <c r="AJ351" s="51"/>
      <c r="AK351" s="51"/>
      <c r="AL351" s="51"/>
      <c r="AM351" s="51"/>
      <c r="AN351" s="51"/>
      <c r="AO351" s="51"/>
      <c r="AP351" s="51"/>
      <c r="AQ351" s="51"/>
      <c r="AR351" s="51"/>
      <c r="AS351" s="51"/>
      <c r="AT351" s="51"/>
      <c r="AU351" s="51"/>
      <c r="AV351" s="51"/>
      <c r="AW351" s="51"/>
      <c r="AX351" s="51"/>
      <c r="AY351" s="51"/>
      <c r="AZ351" s="51"/>
      <c r="BA351" s="51"/>
      <c r="BB351" s="51"/>
      <c r="BC351" s="51"/>
      <c r="BD351" s="51"/>
    </row>
    <row r="352" spans="1:56" x14ac:dyDescent="0.2">
      <c r="A352" s="7"/>
      <c r="B352" s="7"/>
      <c r="C352" s="7"/>
      <c r="D352" s="7"/>
      <c r="E352" s="7"/>
      <c r="F352" s="7"/>
      <c r="G352" s="7"/>
      <c r="H352" s="7"/>
      <c r="I352" s="7"/>
      <c r="J352" s="7"/>
      <c r="K352" s="7"/>
      <c r="L352" s="51"/>
      <c r="M352" s="51"/>
      <c r="N352" s="51"/>
      <c r="O352" s="51"/>
      <c r="P352" s="51"/>
      <c r="Q352" s="51"/>
      <c r="R352" s="51"/>
      <c r="S352" s="51"/>
      <c r="T352" s="51"/>
      <c r="U352" s="51"/>
      <c r="V352" s="51"/>
      <c r="W352" s="51"/>
      <c r="X352" s="51"/>
      <c r="Y352" s="51"/>
      <c r="Z352" s="51"/>
      <c r="AA352" s="51"/>
      <c r="AB352" s="51"/>
      <c r="AC352" s="51"/>
      <c r="AD352" s="51"/>
      <c r="AE352" s="51"/>
      <c r="AF352" s="51"/>
      <c r="AG352" s="51"/>
      <c r="AH352" s="51"/>
      <c r="AI352" s="51"/>
      <c r="AJ352" s="51"/>
      <c r="AK352" s="51"/>
      <c r="AL352" s="51"/>
      <c r="AM352" s="51"/>
      <c r="AN352" s="51"/>
      <c r="AO352" s="51"/>
      <c r="AP352" s="51"/>
      <c r="AQ352" s="51"/>
      <c r="AR352" s="51"/>
      <c r="AS352" s="51"/>
      <c r="AT352" s="51"/>
      <c r="AU352" s="51"/>
      <c r="AV352" s="51"/>
      <c r="AW352" s="51"/>
      <c r="AX352" s="51"/>
      <c r="AY352" s="51"/>
      <c r="AZ352" s="51"/>
      <c r="BA352" s="51"/>
      <c r="BB352" s="51"/>
      <c r="BC352" s="51"/>
      <c r="BD352" s="51"/>
    </row>
    <row r="353" spans="1:56" x14ac:dyDescent="0.2">
      <c r="A353" s="7"/>
      <c r="B353" s="7"/>
      <c r="C353" s="7"/>
      <c r="D353" s="7"/>
      <c r="E353" s="7"/>
      <c r="F353" s="7"/>
      <c r="G353" s="7"/>
      <c r="H353" s="7"/>
      <c r="I353" s="7"/>
      <c r="J353" s="7"/>
      <c r="K353" s="7"/>
      <c r="L353" s="51"/>
      <c r="M353" s="51"/>
      <c r="N353" s="51"/>
      <c r="O353" s="51"/>
      <c r="P353" s="51"/>
      <c r="Q353" s="51"/>
      <c r="R353" s="51"/>
      <c r="S353" s="51"/>
      <c r="T353" s="51"/>
      <c r="U353" s="51"/>
      <c r="V353" s="51"/>
      <c r="W353" s="51"/>
      <c r="X353" s="51"/>
      <c r="Y353" s="51"/>
      <c r="Z353" s="51"/>
      <c r="AA353" s="51"/>
      <c r="AB353" s="51"/>
      <c r="AC353" s="51"/>
      <c r="AD353" s="51"/>
      <c r="AE353" s="51"/>
      <c r="AF353" s="51"/>
      <c r="AG353" s="51"/>
      <c r="AH353" s="51"/>
      <c r="AI353" s="51"/>
      <c r="AJ353" s="51"/>
      <c r="AK353" s="51"/>
      <c r="AL353" s="51"/>
      <c r="AM353" s="51"/>
      <c r="AN353" s="51"/>
      <c r="AO353" s="51"/>
      <c r="AP353" s="51"/>
      <c r="AQ353" s="51"/>
      <c r="AR353" s="51"/>
      <c r="AS353" s="51"/>
      <c r="AT353" s="51"/>
      <c r="AU353" s="51"/>
      <c r="AV353" s="51"/>
      <c r="AW353" s="51"/>
      <c r="AX353" s="51"/>
      <c r="AY353" s="51"/>
      <c r="AZ353" s="51"/>
      <c r="BA353" s="51"/>
      <c r="BB353" s="51"/>
      <c r="BC353" s="51"/>
      <c r="BD353" s="51"/>
    </row>
    <row r="354" spans="1:56" x14ac:dyDescent="0.2">
      <c r="A354" s="7"/>
      <c r="B354" s="7"/>
      <c r="C354" s="7"/>
      <c r="D354" s="7"/>
      <c r="E354" s="7"/>
      <c r="F354" s="7"/>
      <c r="G354" s="7"/>
      <c r="H354" s="7"/>
      <c r="I354" s="7"/>
      <c r="J354" s="7"/>
      <c r="K354" s="7"/>
      <c r="L354" s="51"/>
      <c r="M354" s="51"/>
      <c r="N354" s="51"/>
      <c r="O354" s="51"/>
      <c r="P354" s="51"/>
      <c r="Q354" s="51"/>
      <c r="R354" s="51"/>
      <c r="S354" s="51"/>
      <c r="T354" s="51"/>
      <c r="U354" s="51"/>
      <c r="V354" s="51"/>
      <c r="W354" s="51"/>
      <c r="X354" s="51"/>
      <c r="Y354" s="51"/>
      <c r="Z354" s="51"/>
      <c r="AA354" s="51"/>
      <c r="AB354" s="51"/>
      <c r="AC354" s="51"/>
      <c r="AD354" s="51"/>
      <c r="AE354" s="51"/>
      <c r="AF354" s="51"/>
      <c r="AG354" s="51"/>
      <c r="AH354" s="51"/>
      <c r="AI354" s="51"/>
      <c r="AJ354" s="51"/>
      <c r="AK354" s="51"/>
      <c r="AL354" s="51"/>
      <c r="AM354" s="51"/>
      <c r="AN354" s="51"/>
      <c r="AO354" s="51"/>
      <c r="AP354" s="51"/>
      <c r="AQ354" s="51"/>
      <c r="AR354" s="51"/>
      <c r="AS354" s="51"/>
      <c r="AT354" s="51"/>
      <c r="AU354" s="51"/>
      <c r="AV354" s="51"/>
      <c r="AW354" s="51"/>
      <c r="AX354" s="51"/>
      <c r="AY354" s="51"/>
      <c r="AZ354" s="51"/>
      <c r="BA354" s="51"/>
      <c r="BB354" s="51"/>
      <c r="BC354" s="51"/>
      <c r="BD354" s="51"/>
    </row>
    <row r="355" spans="1:56" x14ac:dyDescent="0.2">
      <c r="A355" s="7"/>
      <c r="B355" s="7"/>
      <c r="C355" s="7"/>
      <c r="D355" s="7"/>
      <c r="E355" s="7"/>
      <c r="F355" s="7"/>
      <c r="G355" s="7"/>
      <c r="H355" s="7"/>
      <c r="I355" s="7"/>
      <c r="J355" s="7"/>
      <c r="K355" s="7"/>
      <c r="L355" s="51"/>
      <c r="M355" s="51"/>
      <c r="N355" s="51"/>
      <c r="O355" s="51"/>
      <c r="P355" s="51"/>
      <c r="Q355" s="51"/>
      <c r="R355" s="51"/>
      <c r="S355" s="51"/>
      <c r="T355" s="51"/>
      <c r="U355" s="51"/>
      <c r="V355" s="51"/>
      <c r="W355" s="51"/>
      <c r="X355" s="51"/>
      <c r="Y355" s="51"/>
      <c r="Z355" s="51"/>
      <c r="AA355" s="51"/>
      <c r="AB355" s="51"/>
      <c r="AC355" s="51"/>
      <c r="AD355" s="51"/>
      <c r="AE355" s="51"/>
      <c r="AF355" s="51"/>
      <c r="AG355" s="51"/>
      <c r="AH355" s="51"/>
      <c r="AI355" s="51"/>
      <c r="AJ355" s="51"/>
      <c r="AK355" s="51"/>
      <c r="AL355" s="51"/>
      <c r="AM355" s="51"/>
      <c r="AN355" s="51"/>
      <c r="AO355" s="51"/>
      <c r="AP355" s="51"/>
      <c r="AQ355" s="51"/>
      <c r="AR355" s="51"/>
      <c r="AS355" s="51"/>
      <c r="AT355" s="51"/>
      <c r="AU355" s="51"/>
      <c r="AV355" s="51"/>
      <c r="AW355" s="51"/>
      <c r="AX355" s="51"/>
      <c r="AY355" s="51"/>
      <c r="AZ355" s="51"/>
      <c r="BA355" s="51"/>
      <c r="BB355" s="51"/>
      <c r="BC355" s="51"/>
      <c r="BD355" s="51"/>
    </row>
    <row r="356" spans="1:56" x14ac:dyDescent="0.2">
      <c r="A356" s="7"/>
      <c r="B356" s="7"/>
      <c r="C356" s="7"/>
      <c r="D356" s="7"/>
      <c r="E356" s="7"/>
      <c r="F356" s="7"/>
      <c r="G356" s="7"/>
      <c r="H356" s="7"/>
      <c r="I356" s="7"/>
      <c r="J356" s="7"/>
      <c r="K356" s="7"/>
      <c r="L356" s="51"/>
      <c r="M356" s="51"/>
      <c r="N356" s="51"/>
      <c r="O356" s="51"/>
      <c r="P356" s="51"/>
      <c r="Q356" s="51"/>
      <c r="R356" s="51"/>
      <c r="S356" s="51"/>
      <c r="T356" s="51"/>
      <c r="U356" s="51"/>
      <c r="V356" s="51"/>
      <c r="W356" s="51"/>
      <c r="X356" s="51"/>
      <c r="Y356" s="51"/>
      <c r="Z356" s="51"/>
      <c r="AA356" s="51"/>
      <c r="AB356" s="51"/>
      <c r="AC356" s="51"/>
      <c r="AD356" s="51"/>
      <c r="AE356" s="51"/>
      <c r="AF356" s="51"/>
      <c r="AG356" s="51"/>
      <c r="AH356" s="51"/>
      <c r="AI356" s="51"/>
      <c r="AJ356" s="51"/>
      <c r="AK356" s="51"/>
      <c r="AL356" s="51"/>
      <c r="AM356" s="51"/>
      <c r="AN356" s="51"/>
      <c r="AO356" s="51"/>
      <c r="AP356" s="51"/>
      <c r="AQ356" s="51"/>
      <c r="AR356" s="51"/>
      <c r="AS356" s="51"/>
      <c r="AT356" s="51"/>
      <c r="AU356" s="51"/>
      <c r="AV356" s="51"/>
      <c r="AW356" s="51"/>
      <c r="AX356" s="51"/>
      <c r="AY356" s="51"/>
      <c r="AZ356" s="51"/>
      <c r="BA356" s="51"/>
      <c r="BB356" s="51"/>
      <c r="BC356" s="51"/>
      <c r="BD356" s="51"/>
    </row>
    <row r="357" spans="1:56" x14ac:dyDescent="0.2">
      <c r="A357" s="7"/>
      <c r="B357" s="7"/>
      <c r="C357" s="7"/>
      <c r="D357" s="7"/>
      <c r="E357" s="7"/>
      <c r="F357" s="7"/>
      <c r="G357" s="7"/>
      <c r="H357" s="7"/>
      <c r="I357" s="7"/>
      <c r="J357" s="7"/>
      <c r="K357" s="7"/>
      <c r="L357" s="51"/>
      <c r="M357" s="51"/>
      <c r="N357" s="51"/>
      <c r="O357" s="51"/>
      <c r="P357" s="51"/>
      <c r="Q357" s="51"/>
      <c r="R357" s="51"/>
      <c r="S357" s="51"/>
      <c r="T357" s="51"/>
      <c r="U357" s="51"/>
      <c r="V357" s="51"/>
      <c r="W357" s="51"/>
      <c r="X357" s="51"/>
      <c r="Y357" s="51"/>
      <c r="Z357" s="51"/>
      <c r="AA357" s="51"/>
      <c r="AB357" s="51"/>
      <c r="AC357" s="51"/>
      <c r="AD357" s="51"/>
      <c r="AE357" s="51"/>
      <c r="AF357" s="51"/>
      <c r="AG357" s="51"/>
      <c r="AH357" s="51"/>
      <c r="AI357" s="51"/>
      <c r="AJ357" s="51"/>
      <c r="AK357" s="51"/>
      <c r="AL357" s="51"/>
      <c r="AM357" s="51"/>
      <c r="AN357" s="51"/>
      <c r="AO357" s="51"/>
      <c r="AP357" s="51"/>
      <c r="AQ357" s="51"/>
      <c r="AR357" s="51"/>
      <c r="AS357" s="51"/>
      <c r="AT357" s="51"/>
      <c r="AU357" s="51"/>
      <c r="AV357" s="51"/>
      <c r="AW357" s="51"/>
      <c r="AX357" s="51"/>
      <c r="AY357" s="51"/>
      <c r="AZ357" s="51"/>
      <c r="BA357" s="51"/>
      <c r="BB357" s="51"/>
      <c r="BC357" s="51"/>
      <c r="BD357" s="51"/>
    </row>
    <row r="358" spans="1:56" x14ac:dyDescent="0.2">
      <c r="A358" s="7"/>
      <c r="B358" s="7"/>
      <c r="C358" s="7"/>
      <c r="D358" s="7"/>
      <c r="E358" s="7"/>
      <c r="F358" s="7"/>
      <c r="G358" s="7"/>
      <c r="H358" s="7"/>
      <c r="I358" s="7"/>
      <c r="J358" s="7"/>
      <c r="K358" s="7"/>
      <c r="L358" s="51"/>
      <c r="M358" s="51"/>
      <c r="N358" s="51"/>
      <c r="O358" s="51"/>
      <c r="P358" s="51"/>
      <c r="Q358" s="51"/>
      <c r="R358" s="51"/>
      <c r="S358" s="51"/>
      <c r="T358" s="51"/>
      <c r="U358" s="51"/>
      <c r="V358" s="51"/>
      <c r="W358" s="51"/>
      <c r="X358" s="51"/>
      <c r="Y358" s="51"/>
      <c r="Z358" s="51"/>
      <c r="AA358" s="51"/>
      <c r="AB358" s="51"/>
      <c r="AC358" s="51"/>
      <c r="AD358" s="51"/>
      <c r="AE358" s="51"/>
      <c r="AF358" s="51"/>
      <c r="AG358" s="51"/>
      <c r="AH358" s="51"/>
      <c r="AI358" s="51"/>
      <c r="AJ358" s="51"/>
      <c r="AK358" s="51"/>
      <c r="AL358" s="51"/>
      <c r="AM358" s="51"/>
      <c r="AN358" s="51"/>
      <c r="AO358" s="51"/>
      <c r="AP358" s="51"/>
      <c r="AQ358" s="51"/>
      <c r="AR358" s="51"/>
      <c r="AS358" s="51"/>
      <c r="AT358" s="51"/>
      <c r="AU358" s="51"/>
      <c r="AV358" s="51"/>
      <c r="AW358" s="51"/>
      <c r="AX358" s="51"/>
      <c r="AY358" s="51"/>
      <c r="AZ358" s="51"/>
      <c r="BA358" s="51"/>
      <c r="BB358" s="51"/>
      <c r="BC358" s="51"/>
      <c r="BD358" s="51"/>
    </row>
    <row r="359" spans="1:56" x14ac:dyDescent="0.2">
      <c r="A359" s="7"/>
      <c r="B359" s="7"/>
      <c r="C359" s="7"/>
      <c r="D359" s="7"/>
      <c r="E359" s="7"/>
      <c r="F359" s="7"/>
      <c r="G359" s="7"/>
      <c r="H359" s="7"/>
      <c r="I359" s="7"/>
      <c r="J359" s="7"/>
      <c r="K359" s="7"/>
      <c r="L359" s="51"/>
      <c r="M359" s="51"/>
      <c r="N359" s="51"/>
      <c r="O359" s="51"/>
      <c r="P359" s="51"/>
      <c r="Q359" s="51"/>
      <c r="R359" s="51"/>
      <c r="S359" s="51"/>
      <c r="T359" s="51"/>
      <c r="U359" s="51"/>
      <c r="V359" s="51"/>
      <c r="W359" s="51"/>
      <c r="X359" s="51"/>
      <c r="Y359" s="51"/>
      <c r="Z359" s="51"/>
      <c r="AA359" s="51"/>
      <c r="AB359" s="51"/>
      <c r="AC359" s="51"/>
      <c r="AD359" s="51"/>
      <c r="AE359" s="51"/>
      <c r="AF359" s="51"/>
      <c r="AG359" s="51"/>
      <c r="AH359" s="51"/>
      <c r="AI359" s="51"/>
      <c r="AJ359" s="51"/>
      <c r="AK359" s="51"/>
      <c r="AL359" s="51"/>
      <c r="AM359" s="51"/>
      <c r="AN359" s="51"/>
      <c r="AO359" s="51"/>
      <c r="AP359" s="51"/>
      <c r="AQ359" s="51"/>
      <c r="AR359" s="51"/>
      <c r="AS359" s="51"/>
      <c r="AT359" s="51"/>
      <c r="AU359" s="51"/>
      <c r="AV359" s="51"/>
      <c r="AW359" s="51"/>
      <c r="AX359" s="51"/>
      <c r="AY359" s="51"/>
      <c r="AZ359" s="51"/>
      <c r="BA359" s="51"/>
      <c r="BB359" s="51"/>
      <c r="BC359" s="51"/>
      <c r="BD359" s="51"/>
    </row>
    <row r="360" spans="1:56" x14ac:dyDescent="0.2">
      <c r="A360" s="7"/>
      <c r="B360" s="7"/>
      <c r="C360" s="7"/>
      <c r="D360" s="7"/>
      <c r="E360" s="7"/>
      <c r="F360" s="7"/>
      <c r="G360" s="7"/>
      <c r="H360" s="7"/>
      <c r="I360" s="7"/>
      <c r="J360" s="7"/>
      <c r="K360" s="7"/>
      <c r="L360" s="51"/>
      <c r="M360" s="51"/>
      <c r="N360" s="51"/>
      <c r="O360" s="51"/>
      <c r="P360" s="51"/>
      <c r="Q360" s="51"/>
      <c r="R360" s="51"/>
      <c r="S360" s="51"/>
      <c r="T360" s="51"/>
      <c r="U360" s="51"/>
      <c r="V360" s="51"/>
      <c r="W360" s="51"/>
      <c r="X360" s="51"/>
      <c r="Y360" s="51"/>
      <c r="Z360" s="51"/>
      <c r="AA360" s="51"/>
      <c r="AB360" s="51"/>
      <c r="AC360" s="51"/>
      <c r="AD360" s="51"/>
      <c r="AE360" s="51"/>
      <c r="AF360" s="51"/>
      <c r="AG360" s="51"/>
      <c r="AH360" s="51"/>
      <c r="AI360" s="51"/>
      <c r="AJ360" s="51"/>
      <c r="AK360" s="51"/>
      <c r="AL360" s="51"/>
      <c r="AM360" s="51"/>
      <c r="AN360" s="51"/>
      <c r="AO360" s="51"/>
      <c r="AP360" s="51"/>
      <c r="AQ360" s="51"/>
      <c r="AR360" s="51"/>
      <c r="AS360" s="51"/>
      <c r="AT360" s="51"/>
      <c r="AU360" s="51"/>
      <c r="AV360" s="51"/>
      <c r="AW360" s="51"/>
      <c r="AX360" s="51"/>
      <c r="AY360" s="51"/>
      <c r="AZ360" s="51"/>
      <c r="BA360" s="51"/>
      <c r="BB360" s="51"/>
      <c r="BC360" s="51"/>
      <c r="BD360" s="51"/>
    </row>
    <row r="361" spans="1:56" x14ac:dyDescent="0.2">
      <c r="A361" s="7"/>
      <c r="B361" s="7"/>
      <c r="C361" s="7"/>
      <c r="D361" s="7"/>
      <c r="E361" s="7"/>
      <c r="F361" s="7"/>
      <c r="G361" s="7"/>
      <c r="H361" s="7"/>
      <c r="I361" s="7"/>
      <c r="J361" s="7"/>
      <c r="K361" s="7"/>
      <c r="L361" s="51"/>
      <c r="M361" s="51"/>
      <c r="N361" s="51"/>
      <c r="O361" s="51"/>
      <c r="P361" s="51"/>
      <c r="Q361" s="51"/>
      <c r="R361" s="51"/>
      <c r="S361" s="51"/>
      <c r="T361" s="51"/>
      <c r="U361" s="51"/>
      <c r="V361" s="51"/>
      <c r="W361" s="51"/>
      <c r="X361" s="51"/>
      <c r="Y361" s="51"/>
      <c r="Z361" s="51"/>
      <c r="AA361" s="51"/>
      <c r="AB361" s="51"/>
      <c r="AC361" s="51"/>
      <c r="AD361" s="51"/>
      <c r="AE361" s="51"/>
      <c r="AF361" s="51"/>
      <c r="AG361" s="51"/>
      <c r="AH361" s="51"/>
      <c r="AI361" s="51"/>
      <c r="AJ361" s="51"/>
      <c r="AK361" s="51"/>
      <c r="AL361" s="51"/>
      <c r="AM361" s="51"/>
      <c r="AN361" s="51"/>
      <c r="AO361" s="51"/>
      <c r="AP361" s="51"/>
      <c r="AQ361" s="51"/>
      <c r="AR361" s="51"/>
      <c r="AS361" s="51"/>
      <c r="AT361" s="51"/>
      <c r="AU361" s="51"/>
      <c r="AV361" s="51"/>
      <c r="AW361" s="51"/>
      <c r="AX361" s="51"/>
      <c r="AY361" s="51"/>
      <c r="AZ361" s="51"/>
      <c r="BA361" s="51"/>
      <c r="BB361" s="51"/>
      <c r="BC361" s="51"/>
      <c r="BD361" s="51"/>
    </row>
    <row r="362" spans="1:56" x14ac:dyDescent="0.2">
      <c r="A362" s="7"/>
      <c r="B362" s="7"/>
      <c r="C362" s="7"/>
      <c r="D362" s="7"/>
      <c r="E362" s="7"/>
      <c r="F362" s="7"/>
      <c r="G362" s="7"/>
      <c r="H362" s="7"/>
      <c r="I362" s="7"/>
      <c r="J362" s="7"/>
      <c r="K362" s="7"/>
      <c r="L362" s="51"/>
      <c r="M362" s="51"/>
      <c r="N362" s="51"/>
      <c r="O362" s="51"/>
      <c r="P362" s="51"/>
      <c r="Q362" s="51"/>
      <c r="R362" s="51"/>
      <c r="S362" s="51"/>
      <c r="T362" s="51"/>
      <c r="U362" s="51"/>
      <c r="V362" s="51"/>
      <c r="W362" s="51"/>
      <c r="X362" s="51"/>
      <c r="Y362" s="51"/>
      <c r="Z362" s="51"/>
      <c r="AA362" s="51"/>
      <c r="AB362" s="51"/>
      <c r="AC362" s="51"/>
      <c r="AD362" s="51"/>
      <c r="AE362" s="51"/>
      <c r="AF362" s="51"/>
      <c r="AG362" s="51"/>
      <c r="AH362" s="51"/>
      <c r="AI362" s="51"/>
      <c r="AJ362" s="51"/>
      <c r="AK362" s="51"/>
      <c r="AL362" s="51"/>
      <c r="AM362" s="51"/>
      <c r="AN362" s="51"/>
      <c r="AO362" s="51"/>
      <c r="AP362" s="51"/>
      <c r="AQ362" s="51"/>
      <c r="AR362" s="51"/>
      <c r="AS362" s="51"/>
      <c r="AT362" s="51"/>
      <c r="AU362" s="51"/>
      <c r="AV362" s="51"/>
      <c r="AW362" s="51"/>
      <c r="AX362" s="51"/>
      <c r="AY362" s="51"/>
      <c r="AZ362" s="51"/>
      <c r="BA362" s="51"/>
      <c r="BB362" s="51"/>
      <c r="BC362" s="51"/>
      <c r="BD362" s="51"/>
    </row>
    <row r="363" spans="1:56" x14ac:dyDescent="0.2">
      <c r="A363" s="7"/>
      <c r="B363" s="7"/>
      <c r="C363" s="7"/>
      <c r="D363" s="7"/>
      <c r="E363" s="7"/>
      <c r="F363" s="7"/>
      <c r="G363" s="7"/>
      <c r="H363" s="7"/>
      <c r="I363" s="7"/>
      <c r="J363" s="7"/>
      <c r="K363" s="7"/>
      <c r="L363" s="51"/>
      <c r="M363" s="51"/>
      <c r="N363" s="51"/>
      <c r="O363" s="51"/>
      <c r="P363" s="51"/>
      <c r="Q363" s="51"/>
      <c r="R363" s="51"/>
      <c r="S363" s="51"/>
      <c r="T363" s="51"/>
      <c r="U363" s="51"/>
      <c r="V363" s="51"/>
      <c r="W363" s="51"/>
      <c r="X363" s="51"/>
      <c r="Y363" s="51"/>
      <c r="Z363" s="51"/>
      <c r="AA363" s="51"/>
      <c r="AB363" s="51"/>
      <c r="AC363" s="51"/>
      <c r="AD363" s="51"/>
      <c r="AE363" s="51"/>
      <c r="AF363" s="51"/>
      <c r="AG363" s="51"/>
      <c r="AH363" s="51"/>
      <c r="AI363" s="51"/>
      <c r="AJ363" s="51"/>
      <c r="AK363" s="51"/>
      <c r="AL363" s="51"/>
      <c r="AM363" s="51"/>
      <c r="AN363" s="51"/>
      <c r="AO363" s="51"/>
      <c r="AP363" s="51"/>
      <c r="AQ363" s="51"/>
      <c r="AR363" s="51"/>
      <c r="AS363" s="51"/>
      <c r="AT363" s="51"/>
      <c r="AU363" s="51"/>
      <c r="AV363" s="51"/>
      <c r="AW363" s="51"/>
      <c r="AX363" s="51"/>
      <c r="AY363" s="51"/>
      <c r="AZ363" s="51"/>
      <c r="BA363" s="51"/>
      <c r="BB363" s="51"/>
      <c r="BC363" s="51"/>
      <c r="BD363" s="51"/>
    </row>
    <row r="364" spans="1:56" x14ac:dyDescent="0.2">
      <c r="A364" s="7"/>
      <c r="B364" s="7"/>
      <c r="C364" s="7"/>
      <c r="D364" s="7"/>
      <c r="E364" s="7"/>
      <c r="F364" s="7"/>
      <c r="G364" s="7"/>
      <c r="H364" s="7"/>
      <c r="I364" s="7"/>
      <c r="J364" s="7"/>
      <c r="K364" s="7"/>
      <c r="L364" s="51"/>
      <c r="M364" s="51"/>
      <c r="N364" s="51"/>
      <c r="O364" s="51"/>
      <c r="P364" s="51"/>
      <c r="Q364" s="51"/>
      <c r="R364" s="51"/>
      <c r="S364" s="51"/>
      <c r="T364" s="51"/>
      <c r="U364" s="51"/>
      <c r="V364" s="51"/>
      <c r="W364" s="51"/>
      <c r="X364" s="51"/>
      <c r="Y364" s="51"/>
      <c r="Z364" s="51"/>
      <c r="AA364" s="51"/>
      <c r="AB364" s="51"/>
      <c r="AC364" s="51"/>
      <c r="AD364" s="51"/>
      <c r="AE364" s="51"/>
      <c r="AF364" s="51"/>
      <c r="AG364" s="51"/>
      <c r="AH364" s="51"/>
      <c r="AI364" s="51"/>
      <c r="AJ364" s="51"/>
      <c r="AK364" s="51"/>
      <c r="AL364" s="51"/>
      <c r="AM364" s="51"/>
      <c r="AN364" s="51"/>
      <c r="AO364" s="51"/>
      <c r="AP364" s="51"/>
      <c r="AQ364" s="51"/>
      <c r="AR364" s="51"/>
      <c r="AS364" s="51"/>
      <c r="AT364" s="51"/>
      <c r="AU364" s="51"/>
      <c r="AV364" s="51"/>
      <c r="AW364" s="51"/>
      <c r="AX364" s="51"/>
      <c r="AY364" s="51"/>
      <c r="AZ364" s="51"/>
      <c r="BA364" s="51"/>
      <c r="BB364" s="51"/>
      <c r="BC364" s="51"/>
      <c r="BD364" s="51"/>
    </row>
    <row r="365" spans="1:56" x14ac:dyDescent="0.2">
      <c r="A365" s="7"/>
      <c r="B365" s="7"/>
      <c r="C365" s="7"/>
      <c r="D365" s="7"/>
      <c r="E365" s="7"/>
      <c r="F365" s="7"/>
      <c r="G365" s="7"/>
      <c r="H365" s="7"/>
      <c r="I365" s="7"/>
      <c r="J365" s="7"/>
      <c r="K365" s="7"/>
      <c r="L365" s="51"/>
      <c r="M365" s="51"/>
      <c r="N365" s="51"/>
      <c r="O365" s="51"/>
      <c r="P365" s="51"/>
      <c r="Q365" s="51"/>
      <c r="R365" s="51"/>
      <c r="S365" s="51"/>
      <c r="T365" s="51"/>
      <c r="U365" s="51"/>
      <c r="V365" s="51"/>
      <c r="W365" s="51"/>
      <c r="X365" s="51"/>
      <c r="Y365" s="51"/>
      <c r="Z365" s="51"/>
      <c r="AA365" s="51"/>
      <c r="AB365" s="51"/>
      <c r="AC365" s="51"/>
      <c r="AD365" s="51"/>
      <c r="AE365" s="51"/>
      <c r="AF365" s="51"/>
      <c r="AG365" s="51"/>
      <c r="AH365" s="51"/>
      <c r="AI365" s="51"/>
      <c r="AJ365" s="51"/>
      <c r="AK365" s="51"/>
      <c r="AL365" s="51"/>
      <c r="AM365" s="51"/>
      <c r="AN365" s="51"/>
      <c r="AO365" s="51"/>
      <c r="AP365" s="51"/>
      <c r="AQ365" s="51"/>
      <c r="AR365" s="51"/>
      <c r="AS365" s="51"/>
      <c r="AT365" s="51"/>
      <c r="AU365" s="51"/>
      <c r="AV365" s="51"/>
      <c r="AW365" s="51"/>
      <c r="AX365" s="51"/>
      <c r="AY365" s="51"/>
      <c r="AZ365" s="51"/>
      <c r="BA365" s="51"/>
      <c r="BB365" s="51"/>
      <c r="BC365" s="51"/>
      <c r="BD365" s="51"/>
    </row>
    <row r="366" spans="1:56" x14ac:dyDescent="0.2">
      <c r="A366" s="7"/>
      <c r="B366" s="7"/>
      <c r="C366" s="7"/>
      <c r="D366" s="7"/>
      <c r="E366" s="7"/>
      <c r="F366" s="7"/>
      <c r="G366" s="7"/>
      <c r="H366" s="7"/>
      <c r="I366" s="7"/>
      <c r="J366" s="7"/>
      <c r="K366" s="7"/>
      <c r="L366" s="51"/>
      <c r="M366" s="51"/>
      <c r="N366" s="51"/>
      <c r="O366" s="51"/>
      <c r="P366" s="51"/>
      <c r="Q366" s="51"/>
      <c r="R366" s="51"/>
      <c r="S366" s="51"/>
      <c r="T366" s="51"/>
      <c r="U366" s="51"/>
      <c r="V366" s="51"/>
      <c r="W366" s="51"/>
      <c r="X366" s="51"/>
      <c r="Y366" s="51"/>
      <c r="Z366" s="51"/>
      <c r="AA366" s="51"/>
      <c r="AB366" s="51"/>
      <c r="AC366" s="51"/>
      <c r="AD366" s="51"/>
      <c r="AE366" s="51"/>
      <c r="AF366" s="51"/>
      <c r="AG366" s="51"/>
      <c r="AH366" s="51"/>
      <c r="AI366" s="51"/>
      <c r="AJ366" s="51"/>
      <c r="AK366" s="51"/>
      <c r="AL366" s="51"/>
      <c r="AM366" s="51"/>
      <c r="AN366" s="51"/>
      <c r="AO366" s="51"/>
      <c r="AP366" s="51"/>
      <c r="AQ366" s="51"/>
      <c r="AR366" s="51"/>
      <c r="AS366" s="51"/>
      <c r="AT366" s="51"/>
      <c r="AU366" s="51"/>
      <c r="AV366" s="51"/>
      <c r="AW366" s="51"/>
      <c r="AX366" s="51"/>
      <c r="AY366" s="51"/>
      <c r="AZ366" s="51"/>
      <c r="BA366" s="51"/>
      <c r="BB366" s="51"/>
      <c r="BC366" s="51"/>
      <c r="BD366" s="51"/>
    </row>
    <row r="367" spans="1:56" x14ac:dyDescent="0.2">
      <c r="A367" s="7"/>
      <c r="B367" s="7"/>
      <c r="C367" s="7"/>
      <c r="D367" s="7"/>
      <c r="E367" s="7"/>
      <c r="F367" s="7"/>
      <c r="G367" s="7"/>
      <c r="H367" s="7"/>
      <c r="I367" s="7"/>
      <c r="J367" s="7"/>
      <c r="K367" s="7"/>
      <c r="L367" s="51"/>
      <c r="M367" s="51"/>
      <c r="N367" s="51"/>
      <c r="O367" s="51"/>
      <c r="P367" s="51"/>
      <c r="Q367" s="51"/>
      <c r="R367" s="51"/>
      <c r="S367" s="51"/>
      <c r="T367" s="51"/>
      <c r="U367" s="51"/>
      <c r="V367" s="51"/>
      <c r="W367" s="51"/>
      <c r="X367" s="51"/>
      <c r="Y367" s="51"/>
      <c r="Z367" s="51"/>
      <c r="AA367" s="51"/>
      <c r="AB367" s="51"/>
      <c r="AC367" s="51"/>
      <c r="AD367" s="51"/>
      <c r="AE367" s="51"/>
      <c r="AF367" s="51"/>
      <c r="AG367" s="51"/>
      <c r="AH367" s="51"/>
      <c r="AI367" s="51"/>
      <c r="AJ367" s="51"/>
      <c r="AK367" s="51"/>
      <c r="AL367" s="51"/>
      <c r="AM367" s="51"/>
      <c r="AN367" s="51"/>
      <c r="AO367" s="51"/>
      <c r="AP367" s="51"/>
      <c r="AQ367" s="51"/>
      <c r="AR367" s="51"/>
      <c r="AS367" s="51"/>
      <c r="AT367" s="51"/>
      <c r="AU367" s="51"/>
      <c r="AV367" s="51"/>
      <c r="AW367" s="51"/>
      <c r="AX367" s="51"/>
      <c r="AY367" s="51"/>
      <c r="AZ367" s="51"/>
      <c r="BA367" s="51"/>
      <c r="BB367" s="51"/>
      <c r="BC367" s="51"/>
      <c r="BD367" s="51"/>
    </row>
    <row r="368" spans="1:56" x14ac:dyDescent="0.2">
      <c r="A368" s="7"/>
      <c r="B368" s="7"/>
      <c r="C368" s="7"/>
      <c r="D368" s="7"/>
      <c r="E368" s="7"/>
      <c r="F368" s="7"/>
      <c r="G368" s="7"/>
      <c r="H368" s="7"/>
      <c r="I368" s="7"/>
      <c r="J368" s="7"/>
      <c r="K368" s="7"/>
      <c r="L368" s="51"/>
      <c r="M368" s="51"/>
      <c r="N368" s="51"/>
      <c r="O368" s="51"/>
      <c r="P368" s="51"/>
      <c r="Q368" s="51"/>
      <c r="R368" s="51"/>
      <c r="S368" s="51"/>
      <c r="T368" s="51"/>
      <c r="U368" s="51"/>
      <c r="V368" s="51"/>
      <c r="W368" s="51"/>
      <c r="X368" s="51"/>
      <c r="Y368" s="51"/>
      <c r="Z368" s="51"/>
      <c r="AA368" s="51"/>
      <c r="AB368" s="51"/>
      <c r="AC368" s="51"/>
      <c r="AD368" s="51"/>
      <c r="AE368" s="51"/>
      <c r="AF368" s="51"/>
      <c r="AG368" s="51"/>
      <c r="AH368" s="51"/>
      <c r="AI368" s="51"/>
      <c r="AJ368" s="51"/>
      <c r="AK368" s="51"/>
      <c r="AL368" s="51"/>
      <c r="AM368" s="51"/>
      <c r="AN368" s="51"/>
      <c r="AO368" s="51"/>
      <c r="AP368" s="51"/>
      <c r="AQ368" s="51"/>
      <c r="AR368" s="51"/>
      <c r="AS368" s="51"/>
      <c r="AT368" s="51"/>
      <c r="AU368" s="51"/>
      <c r="AV368" s="51"/>
      <c r="AW368" s="51"/>
      <c r="AX368" s="51"/>
      <c r="AY368" s="51"/>
      <c r="AZ368" s="51"/>
      <c r="BA368" s="51"/>
      <c r="BB368" s="51"/>
      <c r="BC368" s="51"/>
      <c r="BD368" s="51"/>
    </row>
    <row r="369" spans="1:56" x14ac:dyDescent="0.2">
      <c r="A369" s="7"/>
      <c r="B369" s="7"/>
      <c r="C369" s="7"/>
      <c r="D369" s="7"/>
      <c r="E369" s="7"/>
      <c r="F369" s="7"/>
      <c r="G369" s="7"/>
      <c r="H369" s="7"/>
      <c r="I369" s="7"/>
      <c r="J369" s="7"/>
      <c r="K369" s="7"/>
      <c r="L369" s="51"/>
      <c r="M369" s="51"/>
      <c r="N369" s="51"/>
      <c r="O369" s="51"/>
      <c r="P369" s="51"/>
      <c r="Q369" s="51"/>
      <c r="R369" s="51"/>
      <c r="S369" s="51"/>
      <c r="T369" s="51"/>
      <c r="U369" s="51"/>
      <c r="V369" s="51"/>
      <c r="W369" s="51"/>
      <c r="X369" s="51"/>
      <c r="Y369" s="51"/>
      <c r="Z369" s="51"/>
      <c r="AA369" s="51"/>
      <c r="AB369" s="51"/>
      <c r="AC369" s="51"/>
      <c r="AD369" s="51"/>
      <c r="AE369" s="51"/>
      <c r="AF369" s="51"/>
      <c r="AG369" s="51"/>
      <c r="AH369" s="51"/>
      <c r="AI369" s="51"/>
      <c r="AJ369" s="51"/>
      <c r="AK369" s="51"/>
      <c r="AL369" s="51"/>
      <c r="AM369" s="51"/>
      <c r="AN369" s="51"/>
      <c r="AO369" s="51"/>
      <c r="AP369" s="51"/>
      <c r="AQ369" s="51"/>
      <c r="AR369" s="51"/>
      <c r="AS369" s="51"/>
      <c r="AT369" s="51"/>
      <c r="AU369" s="51"/>
      <c r="AV369" s="51"/>
      <c r="AW369" s="51"/>
      <c r="AX369" s="51"/>
      <c r="AY369" s="51"/>
      <c r="AZ369" s="51"/>
      <c r="BA369" s="51"/>
      <c r="BB369" s="51"/>
      <c r="BC369" s="51"/>
      <c r="BD369" s="51"/>
    </row>
    <row r="370" spans="1:56" x14ac:dyDescent="0.2">
      <c r="A370" s="7"/>
      <c r="B370" s="7"/>
      <c r="C370" s="7"/>
      <c r="D370" s="7"/>
      <c r="E370" s="7"/>
      <c r="F370" s="7"/>
      <c r="G370" s="7"/>
      <c r="H370" s="7"/>
      <c r="I370" s="7"/>
      <c r="J370" s="7"/>
      <c r="K370" s="7"/>
      <c r="L370" s="51"/>
      <c r="M370" s="51"/>
      <c r="N370" s="51"/>
      <c r="O370" s="51"/>
      <c r="P370" s="51"/>
      <c r="Q370" s="51"/>
      <c r="R370" s="51"/>
      <c r="S370" s="51"/>
      <c r="T370" s="51"/>
      <c r="U370" s="51"/>
      <c r="V370" s="51"/>
      <c r="W370" s="51"/>
      <c r="X370" s="51"/>
      <c r="Y370" s="51"/>
      <c r="Z370" s="51"/>
      <c r="AA370" s="51"/>
      <c r="AB370" s="51"/>
      <c r="AC370" s="51"/>
      <c r="AD370" s="51"/>
      <c r="AE370" s="51"/>
      <c r="AF370" s="51"/>
      <c r="AG370" s="51"/>
      <c r="AH370" s="51"/>
      <c r="AI370" s="51"/>
      <c r="AJ370" s="51"/>
      <c r="AK370" s="51"/>
      <c r="AL370" s="51"/>
      <c r="AM370" s="51"/>
      <c r="AN370" s="51"/>
      <c r="AO370" s="51"/>
      <c r="AP370" s="51"/>
      <c r="AQ370" s="51"/>
      <c r="AR370" s="51"/>
      <c r="AS370" s="51"/>
      <c r="AT370" s="51"/>
      <c r="AU370" s="51"/>
      <c r="AV370" s="51"/>
      <c r="AW370" s="51"/>
      <c r="AX370" s="51"/>
      <c r="AY370" s="51"/>
      <c r="AZ370" s="51"/>
      <c r="BA370" s="51"/>
      <c r="BB370" s="51"/>
      <c r="BC370" s="51"/>
      <c r="BD370" s="51"/>
    </row>
    <row r="371" spans="1:56" x14ac:dyDescent="0.2">
      <c r="A371" s="7"/>
      <c r="B371" s="7"/>
      <c r="C371" s="7"/>
      <c r="D371" s="7"/>
      <c r="E371" s="7"/>
      <c r="F371" s="7"/>
      <c r="G371" s="7"/>
      <c r="H371" s="7"/>
      <c r="I371" s="7"/>
      <c r="J371" s="7"/>
      <c r="K371" s="7"/>
      <c r="L371" s="51"/>
      <c r="M371" s="51"/>
      <c r="N371" s="51"/>
      <c r="O371" s="51"/>
      <c r="P371" s="51"/>
      <c r="Q371" s="51"/>
      <c r="R371" s="51"/>
      <c r="S371" s="51"/>
      <c r="T371" s="51"/>
      <c r="U371" s="51"/>
      <c r="V371" s="51"/>
      <c r="W371" s="51"/>
      <c r="X371" s="51"/>
      <c r="Y371" s="51"/>
      <c r="Z371" s="51"/>
      <c r="AA371" s="51"/>
      <c r="AB371" s="51"/>
      <c r="AC371" s="51"/>
      <c r="AD371" s="51"/>
      <c r="AE371" s="51"/>
      <c r="AF371" s="51"/>
      <c r="AG371" s="51"/>
      <c r="AH371" s="51"/>
      <c r="AI371" s="51"/>
      <c r="AJ371" s="51"/>
      <c r="AK371" s="51"/>
      <c r="AL371" s="51"/>
      <c r="AM371" s="51"/>
      <c r="AN371" s="51"/>
      <c r="AO371" s="51"/>
      <c r="AP371" s="51"/>
      <c r="AQ371" s="51"/>
      <c r="AR371" s="51"/>
      <c r="AS371" s="51"/>
      <c r="AT371" s="51"/>
      <c r="AU371" s="51"/>
      <c r="AV371" s="51"/>
      <c r="AW371" s="51"/>
      <c r="AX371" s="51"/>
      <c r="AY371" s="51"/>
      <c r="AZ371" s="51"/>
      <c r="BA371" s="51"/>
      <c r="BB371" s="51"/>
      <c r="BC371" s="51"/>
      <c r="BD371" s="51"/>
    </row>
    <row r="372" spans="1:56" x14ac:dyDescent="0.2">
      <c r="A372" s="7"/>
      <c r="B372" s="7"/>
      <c r="C372" s="7"/>
      <c r="D372" s="7"/>
      <c r="E372" s="7"/>
      <c r="F372" s="7"/>
      <c r="G372" s="7"/>
      <c r="H372" s="7"/>
      <c r="I372" s="7"/>
      <c r="J372" s="7"/>
      <c r="K372" s="7"/>
      <c r="L372" s="51"/>
      <c r="M372" s="51"/>
      <c r="N372" s="51"/>
      <c r="O372" s="51"/>
      <c r="P372" s="51"/>
      <c r="Q372" s="51"/>
      <c r="R372" s="51"/>
      <c r="S372" s="51"/>
      <c r="T372" s="51"/>
      <c r="U372" s="51"/>
      <c r="V372" s="51"/>
      <c r="W372" s="51"/>
      <c r="X372" s="51"/>
      <c r="Y372" s="51"/>
      <c r="Z372" s="51"/>
      <c r="AA372" s="51"/>
      <c r="AB372" s="51"/>
      <c r="AC372" s="51"/>
      <c r="AD372" s="51"/>
      <c r="AE372" s="51"/>
      <c r="AF372" s="51"/>
      <c r="AG372" s="51"/>
      <c r="AH372" s="51"/>
      <c r="AI372" s="51"/>
      <c r="AJ372" s="51"/>
      <c r="AK372" s="51"/>
      <c r="AL372" s="51"/>
      <c r="AM372" s="51"/>
      <c r="AN372" s="51"/>
      <c r="AO372" s="51"/>
      <c r="AP372" s="51"/>
      <c r="AQ372" s="51"/>
      <c r="AR372" s="51"/>
      <c r="AS372" s="51"/>
      <c r="AT372" s="51"/>
      <c r="AU372" s="51"/>
      <c r="AV372" s="51"/>
      <c r="AW372" s="51"/>
      <c r="AX372" s="51"/>
      <c r="AY372" s="51"/>
      <c r="AZ372" s="51"/>
      <c r="BA372" s="51"/>
      <c r="BB372" s="51"/>
      <c r="BC372" s="51"/>
      <c r="BD372" s="51"/>
    </row>
    <row r="373" spans="1:56" x14ac:dyDescent="0.2">
      <c r="A373" s="7"/>
      <c r="B373" s="7"/>
      <c r="C373" s="7"/>
      <c r="D373" s="7"/>
      <c r="E373" s="7"/>
      <c r="F373" s="7"/>
      <c r="G373" s="7"/>
      <c r="H373" s="7"/>
      <c r="I373" s="7"/>
      <c r="J373" s="7"/>
      <c r="K373" s="7"/>
      <c r="L373" s="51"/>
      <c r="M373" s="51"/>
      <c r="N373" s="51"/>
      <c r="O373" s="51"/>
      <c r="P373" s="51"/>
      <c r="Q373" s="51"/>
      <c r="R373" s="51"/>
      <c r="S373" s="51"/>
      <c r="T373" s="51"/>
      <c r="U373" s="51"/>
      <c r="V373" s="51"/>
      <c r="W373" s="51"/>
      <c r="X373" s="51"/>
      <c r="Y373" s="51"/>
      <c r="Z373" s="51"/>
      <c r="AA373" s="51"/>
      <c r="AB373" s="51"/>
      <c r="AC373" s="51"/>
      <c r="AD373" s="51"/>
      <c r="AE373" s="51"/>
      <c r="AF373" s="51"/>
      <c r="AG373" s="51"/>
      <c r="AH373" s="51"/>
      <c r="AI373" s="51"/>
      <c r="AJ373" s="51"/>
      <c r="AK373" s="51"/>
      <c r="AL373" s="51"/>
      <c r="AM373" s="51"/>
      <c r="AN373" s="51"/>
      <c r="AO373" s="51"/>
      <c r="AP373" s="51"/>
      <c r="AQ373" s="51"/>
      <c r="AR373" s="51"/>
      <c r="AS373" s="51"/>
      <c r="AT373" s="51"/>
      <c r="AU373" s="51"/>
      <c r="AV373" s="51"/>
      <c r="AW373" s="51"/>
      <c r="AX373" s="51"/>
      <c r="AY373" s="51"/>
      <c r="AZ373" s="51"/>
      <c r="BA373" s="51"/>
      <c r="BB373" s="51"/>
      <c r="BC373" s="51"/>
      <c r="BD373" s="51"/>
    </row>
    <row r="374" spans="1:56" x14ac:dyDescent="0.2">
      <c r="A374" s="7"/>
      <c r="B374" s="7"/>
      <c r="C374" s="7"/>
      <c r="D374" s="7"/>
      <c r="E374" s="7"/>
      <c r="F374" s="7"/>
      <c r="G374" s="7"/>
      <c r="H374" s="7"/>
      <c r="I374" s="7"/>
      <c r="J374" s="7"/>
      <c r="K374" s="7"/>
      <c r="L374" s="51"/>
      <c r="M374" s="51"/>
      <c r="N374" s="51"/>
      <c r="O374" s="51"/>
      <c r="P374" s="51"/>
      <c r="Q374" s="51"/>
      <c r="R374" s="51"/>
      <c r="S374" s="51"/>
      <c r="T374" s="51"/>
      <c r="U374" s="51"/>
      <c r="V374" s="51"/>
      <c r="W374" s="51"/>
      <c r="X374" s="51"/>
      <c r="Y374" s="51"/>
      <c r="Z374" s="51"/>
      <c r="AA374" s="51"/>
      <c r="AB374" s="51"/>
      <c r="AC374" s="51"/>
      <c r="AD374" s="51"/>
      <c r="AE374" s="51"/>
      <c r="AF374" s="51"/>
      <c r="AG374" s="51"/>
      <c r="AH374" s="51"/>
      <c r="AI374" s="51"/>
      <c r="AJ374" s="51"/>
      <c r="AK374" s="51"/>
      <c r="AL374" s="51"/>
      <c r="AM374" s="51"/>
      <c r="AN374" s="51"/>
      <c r="AO374" s="51"/>
      <c r="AP374" s="51"/>
      <c r="AQ374" s="51"/>
      <c r="AR374" s="51"/>
      <c r="AS374" s="51"/>
      <c r="AT374" s="51"/>
      <c r="AU374" s="51"/>
      <c r="AV374" s="51"/>
      <c r="AW374" s="51"/>
      <c r="AX374" s="51"/>
      <c r="AY374" s="51"/>
      <c r="AZ374" s="51"/>
      <c r="BA374" s="51"/>
      <c r="BB374" s="51"/>
      <c r="BC374" s="51"/>
      <c r="BD374" s="51"/>
    </row>
    <row r="375" spans="1:56" x14ac:dyDescent="0.2">
      <c r="A375" s="7"/>
      <c r="B375" s="7"/>
      <c r="C375" s="7"/>
      <c r="D375" s="7"/>
      <c r="E375" s="7"/>
      <c r="F375" s="7"/>
      <c r="G375" s="7"/>
      <c r="H375" s="7"/>
      <c r="I375" s="7"/>
      <c r="J375" s="7"/>
      <c r="K375" s="7"/>
      <c r="L375" s="51"/>
      <c r="M375" s="51"/>
      <c r="N375" s="51"/>
      <c r="O375" s="51"/>
      <c r="P375" s="51"/>
      <c r="Q375" s="51"/>
      <c r="R375" s="51"/>
      <c r="S375" s="51"/>
      <c r="T375" s="51"/>
      <c r="U375" s="51"/>
      <c r="V375" s="51"/>
      <c r="W375" s="51"/>
      <c r="X375" s="51"/>
      <c r="Y375" s="51"/>
      <c r="Z375" s="51"/>
      <c r="AA375" s="51"/>
      <c r="AB375" s="51"/>
      <c r="AC375" s="51"/>
      <c r="AD375" s="51"/>
      <c r="AE375" s="51"/>
      <c r="AF375" s="51"/>
      <c r="AG375" s="51"/>
      <c r="AH375" s="51"/>
      <c r="AI375" s="51"/>
      <c r="AJ375" s="51"/>
      <c r="AK375" s="51"/>
      <c r="AL375" s="51"/>
      <c r="AM375" s="51"/>
      <c r="AN375" s="51"/>
      <c r="AO375" s="51"/>
      <c r="AP375" s="51"/>
      <c r="AQ375" s="51"/>
      <c r="AR375" s="51"/>
      <c r="AS375" s="51"/>
      <c r="AT375" s="51"/>
      <c r="AU375" s="51"/>
      <c r="AV375" s="51"/>
      <c r="AW375" s="51"/>
      <c r="AX375" s="51"/>
      <c r="AY375" s="51"/>
      <c r="AZ375" s="51"/>
      <c r="BA375" s="51"/>
      <c r="BB375" s="51"/>
      <c r="BC375" s="51"/>
      <c r="BD375" s="51"/>
    </row>
    <row r="376" spans="1:56" x14ac:dyDescent="0.2">
      <c r="A376" s="7"/>
      <c r="B376" s="7"/>
      <c r="C376" s="7"/>
      <c r="D376" s="7"/>
      <c r="E376" s="7"/>
      <c r="F376" s="7"/>
      <c r="G376" s="7"/>
      <c r="H376" s="7"/>
      <c r="I376" s="7"/>
      <c r="J376" s="7"/>
      <c r="K376" s="7"/>
      <c r="L376" s="51"/>
      <c r="M376" s="51"/>
      <c r="N376" s="51"/>
      <c r="O376" s="51"/>
      <c r="P376" s="51"/>
      <c r="Q376" s="51"/>
      <c r="R376" s="51"/>
      <c r="S376" s="51"/>
      <c r="T376" s="51"/>
      <c r="U376" s="51"/>
      <c r="V376" s="51"/>
      <c r="W376" s="51"/>
      <c r="X376" s="51"/>
      <c r="Y376" s="51"/>
      <c r="Z376" s="51"/>
      <c r="AA376" s="51"/>
      <c r="AB376" s="51"/>
      <c r="AC376" s="51"/>
      <c r="AD376" s="51"/>
      <c r="AE376" s="51"/>
      <c r="AF376" s="51"/>
      <c r="AG376" s="51"/>
      <c r="AH376" s="51"/>
      <c r="AI376" s="51"/>
      <c r="AJ376" s="51"/>
      <c r="AK376" s="51"/>
      <c r="AL376" s="51"/>
      <c r="AM376" s="51"/>
      <c r="AN376" s="51"/>
      <c r="AO376" s="51"/>
      <c r="AP376" s="51"/>
      <c r="AQ376" s="51"/>
      <c r="AR376" s="51"/>
      <c r="AS376" s="51"/>
      <c r="AT376" s="51"/>
      <c r="AU376" s="51"/>
      <c r="AV376" s="51"/>
      <c r="AW376" s="51"/>
      <c r="AX376" s="51"/>
      <c r="AY376" s="51"/>
      <c r="AZ376" s="51"/>
      <c r="BA376" s="51"/>
      <c r="BB376" s="51"/>
      <c r="BC376" s="51"/>
      <c r="BD376" s="51"/>
    </row>
    <row r="377" spans="1:56" x14ac:dyDescent="0.2">
      <c r="A377" s="7"/>
      <c r="B377" s="7"/>
      <c r="C377" s="7"/>
      <c r="D377" s="7"/>
      <c r="E377" s="7"/>
      <c r="F377" s="7"/>
      <c r="G377" s="7"/>
      <c r="H377" s="7"/>
      <c r="I377" s="7"/>
      <c r="J377" s="7"/>
      <c r="K377" s="7"/>
      <c r="L377" s="51"/>
      <c r="M377" s="51"/>
      <c r="N377" s="51"/>
      <c r="O377" s="51"/>
      <c r="P377" s="51"/>
      <c r="Q377" s="51"/>
      <c r="R377" s="51"/>
      <c r="S377" s="51"/>
      <c r="T377" s="51"/>
      <c r="U377" s="51"/>
      <c r="V377" s="51"/>
      <c r="W377" s="51"/>
      <c r="X377" s="51"/>
      <c r="Y377" s="51"/>
      <c r="Z377" s="51"/>
      <c r="AA377" s="51"/>
      <c r="AB377" s="51"/>
      <c r="AC377" s="51"/>
      <c r="AD377" s="51"/>
      <c r="AE377" s="51"/>
      <c r="AF377" s="51"/>
      <c r="AG377" s="51"/>
      <c r="AH377" s="51"/>
      <c r="AI377" s="51"/>
      <c r="AJ377" s="51"/>
      <c r="AK377" s="51"/>
      <c r="AL377" s="51"/>
      <c r="AM377" s="51"/>
      <c r="AN377" s="51"/>
      <c r="AO377" s="51"/>
      <c r="AP377" s="51"/>
      <c r="AQ377" s="51"/>
      <c r="AR377" s="51"/>
      <c r="AS377" s="51"/>
      <c r="AT377" s="51"/>
      <c r="AU377" s="51"/>
      <c r="AV377" s="51"/>
      <c r="AW377" s="51"/>
      <c r="AX377" s="51"/>
      <c r="AY377" s="51"/>
      <c r="AZ377" s="51"/>
      <c r="BA377" s="51"/>
      <c r="BB377" s="51"/>
      <c r="BC377" s="51"/>
      <c r="BD377" s="51"/>
    </row>
    <row r="378" spans="1:56" x14ac:dyDescent="0.2">
      <c r="A378" s="7"/>
      <c r="B378" s="7"/>
      <c r="C378" s="7"/>
      <c r="D378" s="7"/>
      <c r="E378" s="7"/>
      <c r="F378" s="7"/>
      <c r="G378" s="7"/>
      <c r="H378" s="7"/>
      <c r="I378" s="7"/>
      <c r="J378" s="7"/>
      <c r="K378" s="7"/>
      <c r="L378" s="51"/>
      <c r="M378" s="51"/>
      <c r="N378" s="51"/>
      <c r="O378" s="51"/>
      <c r="P378" s="51"/>
      <c r="Q378" s="51"/>
      <c r="R378" s="51"/>
      <c r="S378" s="51"/>
      <c r="T378" s="51"/>
      <c r="U378" s="51"/>
      <c r="V378" s="51"/>
      <c r="W378" s="51"/>
      <c r="X378" s="51"/>
      <c r="Y378" s="51"/>
      <c r="Z378" s="51"/>
      <c r="AA378" s="51"/>
      <c r="AB378" s="51"/>
      <c r="AC378" s="51"/>
      <c r="AD378" s="51"/>
      <c r="AE378" s="51"/>
      <c r="AF378" s="51"/>
      <c r="AG378" s="51"/>
      <c r="AH378" s="51"/>
      <c r="AI378" s="51"/>
      <c r="AJ378" s="51"/>
      <c r="AK378" s="51"/>
      <c r="AL378" s="51"/>
      <c r="AM378" s="51"/>
      <c r="AN378" s="51"/>
      <c r="AO378" s="51"/>
      <c r="AP378" s="51"/>
      <c r="AQ378" s="51"/>
      <c r="AR378" s="51"/>
      <c r="AS378" s="51"/>
      <c r="AT378" s="51"/>
      <c r="AU378" s="51"/>
      <c r="AV378" s="51"/>
      <c r="AW378" s="51"/>
      <c r="AX378" s="51"/>
      <c r="AY378" s="51"/>
      <c r="AZ378" s="51"/>
      <c r="BA378" s="51"/>
      <c r="BB378" s="51"/>
      <c r="BC378" s="51"/>
      <c r="BD378" s="51"/>
    </row>
    <row r="379" spans="1:56" x14ac:dyDescent="0.2">
      <c r="A379" s="7"/>
      <c r="B379" s="7"/>
      <c r="C379" s="7"/>
      <c r="D379" s="7"/>
      <c r="E379" s="7"/>
      <c r="F379" s="7"/>
      <c r="G379" s="7"/>
      <c r="H379" s="7"/>
      <c r="I379" s="7"/>
      <c r="J379" s="7"/>
      <c r="K379" s="7"/>
      <c r="L379" s="51"/>
      <c r="M379" s="51"/>
      <c r="N379" s="51"/>
      <c r="O379" s="51"/>
      <c r="P379" s="51"/>
      <c r="Q379" s="51"/>
      <c r="R379" s="51"/>
      <c r="S379" s="51"/>
      <c r="T379" s="51"/>
      <c r="U379" s="51"/>
      <c r="V379" s="51"/>
      <c r="W379" s="51"/>
      <c r="X379" s="51"/>
      <c r="Y379" s="51"/>
      <c r="Z379" s="51"/>
      <c r="AA379" s="51"/>
      <c r="AB379" s="51"/>
      <c r="AC379" s="51"/>
      <c r="AD379" s="51"/>
      <c r="AE379" s="51"/>
      <c r="AF379" s="51"/>
      <c r="AG379" s="51"/>
      <c r="AH379" s="51"/>
      <c r="AI379" s="51"/>
      <c r="AJ379" s="51"/>
      <c r="AK379" s="51"/>
      <c r="AL379" s="51"/>
      <c r="AM379" s="51"/>
      <c r="AN379" s="51"/>
      <c r="AO379" s="51"/>
      <c r="AP379" s="51"/>
      <c r="AQ379" s="51"/>
      <c r="AR379" s="51"/>
      <c r="AS379" s="51"/>
      <c r="AT379" s="51"/>
      <c r="AU379" s="51"/>
      <c r="AV379" s="51"/>
      <c r="AW379" s="51"/>
      <c r="AX379" s="51"/>
      <c r="AY379" s="51"/>
      <c r="AZ379" s="51"/>
      <c r="BA379" s="51"/>
      <c r="BB379" s="51"/>
      <c r="BC379" s="51"/>
      <c r="BD379" s="51"/>
    </row>
    <row r="380" spans="1:56" x14ac:dyDescent="0.2">
      <c r="A380" s="7"/>
      <c r="B380" s="7"/>
      <c r="C380" s="7"/>
      <c r="D380" s="7"/>
      <c r="E380" s="7"/>
      <c r="F380" s="7"/>
      <c r="G380" s="7"/>
      <c r="H380" s="7"/>
      <c r="I380" s="7"/>
      <c r="J380" s="7"/>
      <c r="K380" s="7"/>
      <c r="L380" s="51"/>
      <c r="M380" s="51"/>
      <c r="N380" s="51"/>
      <c r="O380" s="51"/>
      <c r="P380" s="51"/>
      <c r="Q380" s="51"/>
      <c r="R380" s="51"/>
      <c r="S380" s="51"/>
      <c r="T380" s="51"/>
      <c r="U380" s="51"/>
      <c r="V380" s="51"/>
      <c r="W380" s="51"/>
      <c r="X380" s="51"/>
      <c r="Y380" s="51"/>
      <c r="Z380" s="51"/>
      <c r="AA380" s="51"/>
      <c r="AB380" s="51"/>
      <c r="AC380" s="51"/>
      <c r="AD380" s="51"/>
      <c r="AE380" s="51"/>
      <c r="AF380" s="51"/>
      <c r="AG380" s="51"/>
      <c r="AH380" s="51"/>
      <c r="AI380" s="51"/>
      <c r="AJ380" s="51"/>
      <c r="AK380" s="51"/>
      <c r="AL380" s="51"/>
      <c r="AM380" s="51"/>
      <c r="AN380" s="51"/>
      <c r="AO380" s="51"/>
      <c r="AP380" s="51"/>
      <c r="AQ380" s="51"/>
      <c r="AR380" s="51"/>
      <c r="AS380" s="51"/>
      <c r="AT380" s="51"/>
      <c r="AU380" s="51"/>
      <c r="AV380" s="51"/>
      <c r="AW380" s="51"/>
      <c r="AX380" s="51"/>
      <c r="AY380" s="51"/>
      <c r="AZ380" s="51"/>
      <c r="BA380" s="51"/>
      <c r="BB380" s="51"/>
      <c r="BC380" s="51"/>
      <c r="BD380" s="51"/>
    </row>
    <row r="381" spans="1:56" x14ac:dyDescent="0.2">
      <c r="A381" s="7"/>
      <c r="B381" s="7"/>
      <c r="C381" s="7"/>
      <c r="D381" s="7"/>
      <c r="E381" s="7"/>
      <c r="F381" s="7"/>
      <c r="G381" s="7"/>
      <c r="H381" s="7"/>
      <c r="I381" s="7"/>
      <c r="J381" s="7"/>
      <c r="K381" s="7"/>
      <c r="L381" s="51"/>
      <c r="M381" s="51"/>
      <c r="N381" s="51"/>
      <c r="O381" s="51"/>
      <c r="P381" s="51"/>
      <c r="Q381" s="51"/>
      <c r="R381" s="51"/>
      <c r="S381" s="51"/>
      <c r="T381" s="51"/>
      <c r="U381" s="51"/>
      <c r="V381" s="51"/>
      <c r="W381" s="51"/>
      <c r="X381" s="51"/>
      <c r="Y381" s="51"/>
      <c r="Z381" s="51"/>
      <c r="AA381" s="51"/>
      <c r="AB381" s="51"/>
      <c r="AC381" s="51"/>
      <c r="AD381" s="51"/>
      <c r="AE381" s="51"/>
      <c r="AF381" s="51"/>
      <c r="AG381" s="51"/>
      <c r="AH381" s="51"/>
      <c r="AI381" s="51"/>
      <c r="AJ381" s="51"/>
      <c r="AK381" s="51"/>
      <c r="AL381" s="51"/>
      <c r="AM381" s="51"/>
      <c r="AN381" s="51"/>
      <c r="AO381" s="51"/>
      <c r="AP381" s="51"/>
      <c r="AQ381" s="51"/>
      <c r="AR381" s="51"/>
      <c r="AS381" s="51"/>
      <c r="AT381" s="51"/>
      <c r="AU381" s="51"/>
      <c r="AV381" s="51"/>
      <c r="AW381" s="51"/>
      <c r="AX381" s="51"/>
      <c r="AY381" s="51"/>
      <c r="AZ381" s="51"/>
      <c r="BA381" s="51"/>
      <c r="BB381" s="51"/>
      <c r="BC381" s="51"/>
      <c r="BD381" s="51"/>
    </row>
    <row r="382" spans="1:56" x14ac:dyDescent="0.2">
      <c r="A382" s="7"/>
      <c r="B382" s="7"/>
      <c r="C382" s="7"/>
      <c r="D382" s="7"/>
      <c r="E382" s="7"/>
      <c r="F382" s="7"/>
      <c r="G382" s="7"/>
      <c r="H382" s="7"/>
      <c r="I382" s="7"/>
      <c r="J382" s="7"/>
      <c r="K382" s="7"/>
      <c r="L382" s="51"/>
      <c r="M382" s="51"/>
      <c r="N382" s="51"/>
      <c r="O382" s="51"/>
      <c r="P382" s="51"/>
      <c r="Q382" s="51"/>
      <c r="R382" s="51"/>
      <c r="S382" s="51"/>
      <c r="T382" s="51"/>
      <c r="U382" s="51"/>
      <c r="V382" s="51"/>
      <c r="W382" s="51"/>
      <c r="X382" s="51"/>
      <c r="Y382" s="51"/>
      <c r="Z382" s="51"/>
      <c r="AA382" s="51"/>
      <c r="AB382" s="51"/>
      <c r="AC382" s="51"/>
      <c r="AD382" s="51"/>
      <c r="AE382" s="51"/>
      <c r="AF382" s="51"/>
      <c r="AG382" s="51"/>
      <c r="AH382" s="51"/>
      <c r="AI382" s="51"/>
      <c r="AJ382" s="51"/>
      <c r="AK382" s="51"/>
      <c r="AL382" s="51"/>
      <c r="AM382" s="51"/>
      <c r="AN382" s="51"/>
      <c r="AO382" s="51"/>
      <c r="AP382" s="51"/>
      <c r="AQ382" s="51"/>
      <c r="AR382" s="51"/>
      <c r="AS382" s="51"/>
      <c r="AT382" s="51"/>
      <c r="AU382" s="51"/>
      <c r="AV382" s="51"/>
      <c r="AW382" s="51"/>
      <c r="AX382" s="51"/>
      <c r="AY382" s="51"/>
      <c r="AZ382" s="51"/>
      <c r="BA382" s="51"/>
      <c r="BB382" s="51"/>
      <c r="BC382" s="51"/>
      <c r="BD382" s="51"/>
    </row>
    <row r="383" spans="1:56" x14ac:dyDescent="0.2">
      <c r="A383" s="7"/>
      <c r="B383" s="7"/>
      <c r="C383" s="7"/>
      <c r="D383" s="7"/>
      <c r="E383" s="7"/>
      <c r="F383" s="7"/>
      <c r="G383" s="7"/>
      <c r="H383" s="7"/>
      <c r="I383" s="7"/>
      <c r="J383" s="7"/>
      <c r="K383" s="7"/>
      <c r="L383" s="51"/>
      <c r="M383" s="51"/>
      <c r="N383" s="51"/>
      <c r="O383" s="51"/>
      <c r="P383" s="51"/>
      <c r="Q383" s="51"/>
      <c r="R383" s="51"/>
      <c r="S383" s="51"/>
      <c r="T383" s="51"/>
      <c r="U383" s="51"/>
      <c r="V383" s="51"/>
      <c r="W383" s="51"/>
      <c r="X383" s="51"/>
      <c r="Y383" s="51"/>
      <c r="Z383" s="51"/>
      <c r="AA383" s="51"/>
      <c r="AB383" s="51"/>
      <c r="AC383" s="51"/>
      <c r="AD383" s="51"/>
      <c r="AE383" s="51"/>
      <c r="AF383" s="51"/>
      <c r="AG383" s="51"/>
      <c r="AH383" s="51"/>
      <c r="AI383" s="51"/>
      <c r="AJ383" s="51"/>
      <c r="AK383" s="51"/>
      <c r="AL383" s="51"/>
      <c r="AM383" s="51"/>
      <c r="AN383" s="51"/>
      <c r="AO383" s="51"/>
      <c r="AP383" s="51"/>
      <c r="AQ383" s="51"/>
      <c r="AR383" s="51"/>
      <c r="AS383" s="51"/>
      <c r="AT383" s="51"/>
      <c r="AU383" s="51"/>
      <c r="AV383" s="51"/>
      <c r="AW383" s="51"/>
      <c r="AX383" s="51"/>
      <c r="AY383" s="51"/>
      <c r="AZ383" s="51"/>
      <c r="BA383" s="51"/>
      <c r="BB383" s="51"/>
      <c r="BC383" s="51"/>
      <c r="BD383" s="51"/>
    </row>
    <row r="384" spans="1:56" x14ac:dyDescent="0.2">
      <c r="A384" s="7"/>
      <c r="B384" s="7"/>
      <c r="C384" s="7"/>
      <c r="D384" s="7"/>
      <c r="E384" s="7"/>
      <c r="F384" s="7"/>
      <c r="G384" s="7"/>
      <c r="H384" s="7"/>
      <c r="I384" s="7"/>
      <c r="J384" s="7"/>
      <c r="K384" s="7"/>
      <c r="L384" s="51"/>
      <c r="M384" s="51"/>
      <c r="N384" s="51"/>
      <c r="O384" s="51"/>
      <c r="P384" s="51"/>
      <c r="Q384" s="51"/>
      <c r="R384" s="51"/>
      <c r="S384" s="51"/>
      <c r="T384" s="51"/>
      <c r="U384" s="51"/>
      <c r="V384" s="51"/>
      <c r="W384" s="51"/>
      <c r="X384" s="51"/>
      <c r="Y384" s="51"/>
      <c r="Z384" s="51"/>
      <c r="AA384" s="51"/>
      <c r="AB384" s="51"/>
      <c r="AC384" s="51"/>
      <c r="AD384" s="51"/>
      <c r="AE384" s="51"/>
      <c r="AF384" s="51"/>
      <c r="AG384" s="51"/>
      <c r="AH384" s="51"/>
      <c r="AI384" s="51"/>
      <c r="AJ384" s="51"/>
      <c r="AK384" s="51"/>
      <c r="AL384" s="51"/>
      <c r="AM384" s="51"/>
      <c r="AN384" s="51"/>
      <c r="AO384" s="51"/>
      <c r="AP384" s="51"/>
      <c r="AQ384" s="51"/>
      <c r="AR384" s="51"/>
      <c r="AS384" s="51"/>
      <c r="AT384" s="51"/>
      <c r="AU384" s="51"/>
      <c r="AV384" s="51"/>
      <c r="AW384" s="51"/>
      <c r="AX384" s="51"/>
      <c r="AY384" s="51"/>
      <c r="AZ384" s="51"/>
      <c r="BA384" s="51"/>
      <c r="BB384" s="51"/>
      <c r="BC384" s="51"/>
      <c r="BD384" s="51"/>
    </row>
    <row r="385" spans="1:56" x14ac:dyDescent="0.2">
      <c r="A385" s="7"/>
      <c r="B385" s="7"/>
      <c r="C385" s="7"/>
      <c r="D385" s="7"/>
      <c r="E385" s="7"/>
      <c r="F385" s="7"/>
      <c r="G385" s="7"/>
      <c r="H385" s="7"/>
      <c r="I385" s="7"/>
      <c r="J385" s="7"/>
      <c r="K385" s="7"/>
      <c r="L385" s="51"/>
      <c r="M385" s="51"/>
      <c r="N385" s="51"/>
      <c r="O385" s="51"/>
      <c r="P385" s="51"/>
      <c r="Q385" s="51"/>
      <c r="R385" s="51"/>
      <c r="S385" s="51"/>
      <c r="T385" s="51"/>
      <c r="U385" s="51"/>
      <c r="V385" s="51"/>
      <c r="W385" s="51"/>
      <c r="X385" s="51"/>
      <c r="Y385" s="51"/>
      <c r="Z385" s="51"/>
      <c r="AA385" s="51"/>
      <c r="AB385" s="51"/>
      <c r="AC385" s="51"/>
      <c r="AD385" s="51"/>
      <c r="AE385" s="51"/>
      <c r="AF385" s="51"/>
      <c r="AG385" s="51"/>
      <c r="AH385" s="51"/>
      <c r="AI385" s="51"/>
      <c r="AJ385" s="51"/>
      <c r="AK385" s="51"/>
      <c r="AL385" s="51"/>
      <c r="AM385" s="51"/>
      <c r="AN385" s="51"/>
      <c r="AO385" s="51"/>
      <c r="AP385" s="51"/>
      <c r="AQ385" s="51"/>
      <c r="AR385" s="51"/>
      <c r="AS385" s="51"/>
      <c r="AT385" s="51"/>
      <c r="AU385" s="51"/>
      <c r="AV385" s="51"/>
      <c r="AW385" s="51"/>
      <c r="AX385" s="51"/>
      <c r="AY385" s="51"/>
      <c r="AZ385" s="51"/>
      <c r="BA385" s="51"/>
      <c r="BB385" s="51"/>
      <c r="BC385" s="51"/>
      <c r="BD385" s="51"/>
    </row>
    <row r="386" spans="1:56" x14ac:dyDescent="0.2">
      <c r="A386" s="7"/>
      <c r="B386" s="7"/>
      <c r="C386" s="7"/>
      <c r="D386" s="7"/>
      <c r="E386" s="7"/>
      <c r="F386" s="7"/>
      <c r="G386" s="7"/>
      <c r="H386" s="7"/>
      <c r="I386" s="7"/>
      <c r="J386" s="7"/>
      <c r="K386" s="7"/>
      <c r="L386" s="51"/>
      <c r="M386" s="51"/>
      <c r="N386" s="51"/>
      <c r="O386" s="51"/>
      <c r="P386" s="51"/>
      <c r="Q386" s="51"/>
      <c r="R386" s="51"/>
      <c r="S386" s="51"/>
      <c r="T386" s="51"/>
      <c r="U386" s="51"/>
      <c r="V386" s="51"/>
      <c r="W386" s="51"/>
      <c r="X386" s="51"/>
      <c r="Y386" s="51"/>
      <c r="Z386" s="51"/>
      <c r="AA386" s="51"/>
      <c r="AB386" s="51"/>
      <c r="AC386" s="51"/>
      <c r="AD386" s="51"/>
      <c r="AE386" s="51"/>
      <c r="AF386" s="51"/>
      <c r="AG386" s="51"/>
      <c r="AH386" s="51"/>
      <c r="AI386" s="51"/>
      <c r="AJ386" s="51"/>
      <c r="AK386" s="51"/>
      <c r="AL386" s="51"/>
      <c r="AM386" s="51"/>
      <c r="AN386" s="51"/>
      <c r="AO386" s="51"/>
      <c r="AP386" s="51"/>
      <c r="AQ386" s="51"/>
      <c r="AR386" s="51"/>
      <c r="AS386" s="51"/>
      <c r="AT386" s="51"/>
      <c r="AU386" s="51"/>
      <c r="AV386" s="51"/>
      <c r="AW386" s="51"/>
      <c r="AX386" s="51"/>
      <c r="AY386" s="51"/>
      <c r="AZ386" s="51"/>
      <c r="BA386" s="51"/>
      <c r="BB386" s="51"/>
      <c r="BC386" s="51"/>
      <c r="BD386" s="51"/>
    </row>
    <row r="387" spans="1:56" x14ac:dyDescent="0.2">
      <c r="A387" s="7"/>
      <c r="B387" s="7"/>
      <c r="C387" s="7"/>
      <c r="D387" s="7"/>
      <c r="E387" s="7"/>
      <c r="F387" s="7"/>
      <c r="G387" s="7"/>
      <c r="H387" s="7"/>
      <c r="I387" s="7"/>
      <c r="J387" s="7"/>
      <c r="K387" s="7"/>
      <c r="L387" s="51"/>
      <c r="M387" s="51"/>
      <c r="N387" s="51"/>
      <c r="O387" s="51"/>
      <c r="P387" s="51"/>
      <c r="Q387" s="51"/>
      <c r="R387" s="51"/>
      <c r="S387" s="51"/>
      <c r="T387" s="51"/>
      <c r="U387" s="51"/>
      <c r="V387" s="51"/>
      <c r="W387" s="51"/>
      <c r="X387" s="51"/>
      <c r="Y387" s="51"/>
      <c r="Z387" s="51"/>
      <c r="AA387" s="51"/>
      <c r="AB387" s="51"/>
      <c r="AC387" s="51"/>
      <c r="AD387" s="51"/>
      <c r="AE387" s="51"/>
      <c r="AF387" s="51"/>
      <c r="AG387" s="51"/>
      <c r="AH387" s="51"/>
      <c r="AI387" s="51"/>
      <c r="AJ387" s="51"/>
      <c r="AK387" s="51"/>
      <c r="AL387" s="51"/>
      <c r="AM387" s="51"/>
      <c r="AN387" s="51"/>
      <c r="AO387" s="51"/>
      <c r="AP387" s="51"/>
      <c r="AQ387" s="51"/>
      <c r="AR387" s="51"/>
      <c r="AS387" s="51"/>
      <c r="AT387" s="51"/>
      <c r="AU387" s="51"/>
      <c r="AV387" s="51"/>
      <c r="AW387" s="51"/>
      <c r="AX387" s="51"/>
      <c r="AY387" s="51"/>
      <c r="AZ387" s="51"/>
      <c r="BA387" s="51"/>
      <c r="BB387" s="51"/>
      <c r="BC387" s="51"/>
      <c r="BD387" s="51"/>
    </row>
    <row r="388" spans="1:56" x14ac:dyDescent="0.2">
      <c r="A388" s="7"/>
      <c r="B388" s="7"/>
      <c r="C388" s="7"/>
      <c r="D388" s="7"/>
      <c r="E388" s="7"/>
      <c r="F388" s="7"/>
      <c r="G388" s="7"/>
      <c r="H388" s="7"/>
      <c r="I388" s="7"/>
      <c r="J388" s="7"/>
      <c r="K388" s="7"/>
      <c r="L388" s="51"/>
      <c r="M388" s="51"/>
      <c r="N388" s="51"/>
      <c r="O388" s="51"/>
      <c r="P388" s="51"/>
      <c r="Q388" s="51"/>
      <c r="R388" s="51"/>
      <c r="S388" s="51"/>
      <c r="T388" s="51"/>
      <c r="U388" s="51"/>
      <c r="V388" s="51"/>
      <c r="W388" s="51"/>
      <c r="X388" s="51"/>
      <c r="Y388" s="51"/>
      <c r="Z388" s="51"/>
      <c r="AA388" s="51"/>
      <c r="AB388" s="51"/>
      <c r="AC388" s="51"/>
      <c r="AD388" s="51"/>
      <c r="AE388" s="51"/>
      <c r="AF388" s="51"/>
      <c r="AG388" s="51"/>
      <c r="AH388" s="51"/>
      <c r="AI388" s="51"/>
      <c r="AJ388" s="51"/>
      <c r="AK388" s="51"/>
      <c r="AL388" s="51"/>
      <c r="AM388" s="51"/>
      <c r="AN388" s="51"/>
      <c r="AO388" s="51"/>
      <c r="AP388" s="51"/>
      <c r="AQ388" s="51"/>
      <c r="AR388" s="51"/>
      <c r="AS388" s="51"/>
      <c r="AT388" s="51"/>
      <c r="AU388" s="51"/>
      <c r="AV388" s="51"/>
      <c r="AW388" s="51"/>
      <c r="AX388" s="51"/>
      <c r="AY388" s="51"/>
      <c r="AZ388" s="51"/>
      <c r="BA388" s="51"/>
      <c r="BB388" s="51"/>
      <c r="BC388" s="51"/>
      <c r="BD388" s="51"/>
    </row>
    <row r="389" spans="1:56" x14ac:dyDescent="0.2">
      <c r="A389" s="7"/>
      <c r="B389" s="7"/>
      <c r="C389" s="7"/>
      <c r="D389" s="7"/>
      <c r="E389" s="7"/>
      <c r="F389" s="7"/>
      <c r="G389" s="7"/>
      <c r="H389" s="7"/>
      <c r="I389" s="7"/>
      <c r="J389" s="7"/>
      <c r="K389" s="7"/>
      <c r="L389" s="51"/>
      <c r="M389" s="51"/>
      <c r="N389" s="51"/>
      <c r="O389" s="51"/>
      <c r="P389" s="51"/>
      <c r="Q389" s="51"/>
      <c r="R389" s="51"/>
      <c r="S389" s="51"/>
      <c r="T389" s="51"/>
      <c r="U389" s="51"/>
      <c r="V389" s="51"/>
      <c r="W389" s="51"/>
      <c r="X389" s="51"/>
      <c r="Y389" s="51"/>
      <c r="Z389" s="51"/>
      <c r="AA389" s="51"/>
      <c r="AB389" s="51"/>
      <c r="AC389" s="51"/>
      <c r="AD389" s="51"/>
      <c r="AE389" s="51"/>
      <c r="AF389" s="51"/>
      <c r="AG389" s="51"/>
      <c r="AH389" s="51"/>
      <c r="AI389" s="51"/>
      <c r="AJ389" s="51"/>
      <c r="AK389" s="51"/>
      <c r="AL389" s="51"/>
      <c r="AM389" s="51"/>
      <c r="AN389" s="51"/>
      <c r="AO389" s="51"/>
      <c r="AP389" s="51"/>
      <c r="AQ389" s="51"/>
      <c r="AR389" s="51"/>
      <c r="AS389" s="51"/>
      <c r="AT389" s="51"/>
      <c r="AU389" s="51"/>
      <c r="AV389" s="51"/>
      <c r="AW389" s="51"/>
      <c r="AX389" s="51"/>
      <c r="AY389" s="51"/>
      <c r="AZ389" s="51"/>
      <c r="BA389" s="51"/>
      <c r="BB389" s="51"/>
      <c r="BC389" s="51"/>
      <c r="BD389" s="51"/>
    </row>
    <row r="390" spans="1:56" x14ac:dyDescent="0.2">
      <c r="A390" s="7"/>
      <c r="B390" s="7"/>
      <c r="C390" s="7"/>
      <c r="D390" s="7"/>
      <c r="E390" s="7"/>
      <c r="F390" s="7"/>
      <c r="G390" s="7"/>
      <c r="H390" s="7"/>
      <c r="I390" s="7"/>
      <c r="J390" s="7"/>
      <c r="K390" s="7"/>
      <c r="L390" s="51"/>
      <c r="M390" s="51"/>
      <c r="N390" s="51"/>
      <c r="O390" s="51"/>
      <c r="P390" s="51"/>
      <c r="Q390" s="51"/>
      <c r="R390" s="51"/>
      <c r="S390" s="51"/>
      <c r="T390" s="51"/>
      <c r="U390" s="51"/>
      <c r="V390" s="51"/>
      <c r="W390" s="51"/>
      <c r="X390" s="51"/>
      <c r="Y390" s="51"/>
      <c r="Z390" s="51"/>
      <c r="AA390" s="51"/>
      <c r="AB390" s="51"/>
      <c r="AC390" s="51"/>
      <c r="AD390" s="51"/>
      <c r="AE390" s="51"/>
      <c r="AF390" s="51"/>
      <c r="AG390" s="51"/>
      <c r="AH390" s="51"/>
      <c r="AI390" s="51"/>
      <c r="AJ390" s="51"/>
      <c r="AK390" s="51"/>
      <c r="AL390" s="51"/>
      <c r="AM390" s="51"/>
      <c r="AN390" s="51"/>
      <c r="AO390" s="51"/>
      <c r="AP390" s="51"/>
      <c r="AQ390" s="51"/>
      <c r="AR390" s="51"/>
      <c r="AS390" s="51"/>
      <c r="AT390" s="51"/>
      <c r="AU390" s="51"/>
      <c r="AV390" s="51"/>
      <c r="AW390" s="51"/>
      <c r="AX390" s="51"/>
      <c r="AY390" s="51"/>
      <c r="AZ390" s="51"/>
      <c r="BA390" s="51"/>
      <c r="BB390" s="51"/>
      <c r="BC390" s="51"/>
      <c r="BD390" s="51"/>
    </row>
    <row r="391" spans="1:56" x14ac:dyDescent="0.2">
      <c r="A391" s="7"/>
      <c r="B391" s="7"/>
      <c r="C391" s="7"/>
      <c r="D391" s="7"/>
      <c r="E391" s="7"/>
      <c r="F391" s="7"/>
      <c r="G391" s="7"/>
      <c r="H391" s="7"/>
      <c r="I391" s="7"/>
      <c r="J391" s="7"/>
      <c r="K391" s="7"/>
      <c r="L391" s="51"/>
      <c r="M391" s="51"/>
      <c r="N391" s="51"/>
      <c r="O391" s="51"/>
      <c r="P391" s="51"/>
      <c r="Q391" s="51"/>
      <c r="R391" s="51"/>
      <c r="S391" s="51"/>
      <c r="T391" s="51"/>
      <c r="U391" s="51"/>
      <c r="V391" s="51"/>
      <c r="W391" s="51"/>
      <c r="X391" s="51"/>
      <c r="Y391" s="51"/>
      <c r="Z391" s="51"/>
      <c r="AA391" s="51"/>
      <c r="AB391" s="51"/>
      <c r="AC391" s="51"/>
      <c r="AD391" s="51"/>
      <c r="AE391" s="51"/>
      <c r="AF391" s="51"/>
      <c r="AG391" s="51"/>
      <c r="AH391" s="51"/>
      <c r="AI391" s="51"/>
      <c r="AJ391" s="51"/>
      <c r="AK391" s="51"/>
      <c r="AL391" s="51"/>
      <c r="AM391" s="51"/>
      <c r="AN391" s="51"/>
      <c r="AO391" s="51"/>
      <c r="AP391" s="51"/>
      <c r="AQ391" s="51"/>
      <c r="AR391" s="51"/>
      <c r="AS391" s="51"/>
      <c r="AT391" s="51"/>
      <c r="AU391" s="51"/>
      <c r="AV391" s="51"/>
      <c r="AW391" s="51"/>
      <c r="AX391" s="51"/>
      <c r="AY391" s="51"/>
      <c r="AZ391" s="51"/>
      <c r="BA391" s="51"/>
      <c r="BB391" s="51"/>
      <c r="BC391" s="51"/>
      <c r="BD391" s="51"/>
    </row>
    <row r="392" spans="1:56" x14ac:dyDescent="0.2">
      <c r="A392" s="7"/>
      <c r="B392" s="7"/>
      <c r="C392" s="7"/>
      <c r="D392" s="7"/>
      <c r="E392" s="7"/>
      <c r="F392" s="7"/>
      <c r="G392" s="7"/>
      <c r="H392" s="7"/>
      <c r="I392" s="7"/>
      <c r="J392" s="7"/>
      <c r="K392" s="7"/>
      <c r="L392" s="51"/>
      <c r="M392" s="51"/>
      <c r="N392" s="51"/>
      <c r="O392" s="51"/>
      <c r="P392" s="51"/>
      <c r="Q392" s="51"/>
      <c r="R392" s="51"/>
      <c r="S392" s="51"/>
      <c r="T392" s="51"/>
      <c r="U392" s="51"/>
      <c r="V392" s="51"/>
      <c r="W392" s="51"/>
      <c r="X392" s="51"/>
      <c r="Y392" s="51"/>
      <c r="Z392" s="51"/>
      <c r="AA392" s="51"/>
      <c r="AB392" s="51"/>
      <c r="AC392" s="51"/>
      <c r="AD392" s="51"/>
      <c r="AE392" s="51"/>
      <c r="AF392" s="51"/>
      <c r="AG392" s="51"/>
      <c r="AH392" s="51"/>
      <c r="AI392" s="51"/>
      <c r="AJ392" s="51"/>
      <c r="AK392" s="51"/>
      <c r="AL392" s="51"/>
      <c r="AM392" s="51"/>
      <c r="AN392" s="51"/>
      <c r="AO392" s="51"/>
      <c r="AP392" s="51"/>
      <c r="AQ392" s="51"/>
      <c r="AR392" s="51"/>
      <c r="AS392" s="51"/>
      <c r="AT392" s="51"/>
      <c r="AU392" s="51"/>
      <c r="AV392" s="51"/>
      <c r="AW392" s="51"/>
      <c r="AX392" s="51"/>
      <c r="AY392" s="51"/>
      <c r="AZ392" s="51"/>
      <c r="BA392" s="51"/>
      <c r="BB392" s="51"/>
      <c r="BC392" s="51"/>
      <c r="BD392" s="51"/>
    </row>
    <row r="393" spans="1:56" x14ac:dyDescent="0.2">
      <c r="A393" s="7"/>
      <c r="B393" s="7"/>
      <c r="C393" s="7"/>
      <c r="D393" s="7"/>
      <c r="E393" s="7"/>
      <c r="F393" s="7"/>
      <c r="G393" s="7"/>
      <c r="H393" s="7"/>
      <c r="I393" s="7"/>
      <c r="J393" s="7"/>
      <c r="K393" s="7"/>
      <c r="L393" s="51"/>
      <c r="M393" s="51"/>
      <c r="N393" s="51"/>
      <c r="O393" s="51"/>
      <c r="P393" s="51"/>
      <c r="Q393" s="51"/>
      <c r="R393" s="51"/>
      <c r="S393" s="51"/>
      <c r="T393" s="51"/>
      <c r="U393" s="51"/>
      <c r="V393" s="51"/>
      <c r="W393" s="51"/>
      <c r="X393" s="51"/>
      <c r="Y393" s="51"/>
      <c r="Z393" s="51"/>
      <c r="AA393" s="51"/>
      <c r="AB393" s="51"/>
      <c r="AC393" s="51"/>
      <c r="AD393" s="51"/>
      <c r="AE393" s="51"/>
      <c r="AF393" s="51"/>
      <c r="AG393" s="51"/>
      <c r="AH393" s="51"/>
      <c r="AI393" s="51"/>
      <c r="AJ393" s="51"/>
      <c r="AK393" s="51"/>
      <c r="AL393" s="51"/>
      <c r="AM393" s="51"/>
      <c r="AN393" s="51"/>
      <c r="AO393" s="51"/>
      <c r="AP393" s="51"/>
      <c r="AQ393" s="51"/>
      <c r="AR393" s="51"/>
      <c r="AS393" s="51"/>
      <c r="AT393" s="51"/>
      <c r="AU393" s="51"/>
      <c r="AV393" s="51"/>
      <c r="AW393" s="51"/>
      <c r="AX393" s="51"/>
      <c r="AY393" s="51"/>
      <c r="AZ393" s="51"/>
      <c r="BA393" s="51"/>
      <c r="BB393" s="51"/>
      <c r="BC393" s="51"/>
      <c r="BD393" s="51"/>
    </row>
    <row r="394" spans="1:56" x14ac:dyDescent="0.2">
      <c r="A394" s="7"/>
      <c r="B394" s="7"/>
      <c r="C394" s="7"/>
      <c r="D394" s="7"/>
      <c r="E394" s="7"/>
      <c r="F394" s="7"/>
      <c r="G394" s="7"/>
      <c r="H394" s="7"/>
      <c r="I394" s="7"/>
      <c r="J394" s="7"/>
      <c r="K394" s="7"/>
      <c r="L394" s="51"/>
      <c r="M394" s="51"/>
      <c r="N394" s="51"/>
      <c r="O394" s="51"/>
      <c r="P394" s="51"/>
      <c r="Q394" s="51"/>
      <c r="R394" s="51"/>
      <c r="S394" s="51"/>
      <c r="T394" s="51"/>
      <c r="U394" s="51"/>
      <c r="V394" s="51"/>
      <c r="W394" s="51"/>
      <c r="X394" s="51"/>
      <c r="Y394" s="51"/>
      <c r="Z394" s="51"/>
      <c r="AA394" s="51"/>
      <c r="AB394" s="51"/>
      <c r="AC394" s="51"/>
      <c r="AD394" s="51"/>
      <c r="AE394" s="51"/>
      <c r="AF394" s="51"/>
      <c r="AG394" s="51"/>
      <c r="AH394" s="51"/>
      <c r="AI394" s="51"/>
      <c r="AJ394" s="51"/>
      <c r="AK394" s="51"/>
      <c r="AL394" s="51"/>
      <c r="AM394" s="51"/>
      <c r="AN394" s="51"/>
      <c r="AO394" s="51"/>
      <c r="AP394" s="51"/>
      <c r="AQ394" s="51"/>
      <c r="AR394" s="51"/>
      <c r="AS394" s="51"/>
      <c r="AT394" s="51"/>
      <c r="AU394" s="51"/>
      <c r="AV394" s="51"/>
      <c r="AW394" s="51"/>
      <c r="AX394" s="51"/>
      <c r="AY394" s="51"/>
      <c r="AZ394" s="51"/>
      <c r="BA394" s="51"/>
      <c r="BB394" s="51"/>
      <c r="BC394" s="51"/>
      <c r="BD394" s="51"/>
    </row>
    <row r="395" spans="1:56" x14ac:dyDescent="0.2">
      <c r="A395" s="7"/>
      <c r="B395" s="7"/>
      <c r="C395" s="7"/>
      <c r="D395" s="7"/>
      <c r="E395" s="7"/>
      <c r="F395" s="7"/>
      <c r="G395" s="7"/>
      <c r="H395" s="7"/>
      <c r="I395" s="7"/>
      <c r="J395" s="7"/>
      <c r="K395" s="7"/>
      <c r="L395" s="51"/>
      <c r="M395" s="51"/>
      <c r="N395" s="51"/>
      <c r="O395" s="51"/>
      <c r="P395" s="51"/>
      <c r="Q395" s="51"/>
      <c r="R395" s="51"/>
      <c r="S395" s="51"/>
      <c r="T395" s="51"/>
      <c r="U395" s="51"/>
      <c r="V395" s="51"/>
      <c r="W395" s="51"/>
      <c r="X395" s="51"/>
      <c r="Y395" s="51"/>
      <c r="Z395" s="51"/>
      <c r="AA395" s="51"/>
      <c r="AB395" s="51"/>
      <c r="AC395" s="51"/>
      <c r="AD395" s="51"/>
      <c r="AE395" s="51"/>
      <c r="AF395" s="51"/>
      <c r="AG395" s="51"/>
      <c r="AH395" s="51"/>
      <c r="AI395" s="51"/>
      <c r="AJ395" s="51"/>
      <c r="AK395" s="51"/>
      <c r="AL395" s="51"/>
      <c r="AM395" s="51"/>
      <c r="AN395" s="51"/>
      <c r="AO395" s="51"/>
      <c r="AP395" s="51"/>
      <c r="AQ395" s="51"/>
      <c r="AR395" s="51"/>
      <c r="AS395" s="51"/>
      <c r="AT395" s="51"/>
      <c r="AU395" s="51"/>
      <c r="AV395" s="51"/>
      <c r="AW395" s="51"/>
      <c r="AX395" s="51"/>
      <c r="AY395" s="51"/>
      <c r="AZ395" s="51"/>
      <c r="BA395" s="51"/>
      <c r="BB395" s="51"/>
      <c r="BC395" s="51"/>
      <c r="BD395" s="51"/>
    </row>
    <row r="396" spans="1:56" x14ac:dyDescent="0.2">
      <c r="A396" s="7"/>
      <c r="B396" s="7"/>
      <c r="C396" s="7"/>
      <c r="D396" s="7"/>
      <c r="E396" s="7"/>
      <c r="F396" s="7"/>
      <c r="G396" s="7"/>
      <c r="H396" s="7"/>
      <c r="I396" s="7"/>
      <c r="J396" s="7"/>
      <c r="K396" s="7"/>
      <c r="L396" s="51"/>
      <c r="M396" s="51"/>
      <c r="N396" s="51"/>
      <c r="O396" s="51"/>
      <c r="P396" s="51"/>
      <c r="Q396" s="51"/>
      <c r="R396" s="51"/>
      <c r="S396" s="51"/>
      <c r="T396" s="51"/>
      <c r="U396" s="51"/>
      <c r="V396" s="51"/>
      <c r="W396" s="51"/>
      <c r="X396" s="51"/>
      <c r="Y396" s="51"/>
      <c r="Z396" s="51"/>
      <c r="AA396" s="51"/>
      <c r="AB396" s="51"/>
      <c r="AC396" s="51"/>
      <c r="AD396" s="51"/>
      <c r="AE396" s="51"/>
      <c r="AF396" s="51"/>
      <c r="AG396" s="51"/>
      <c r="AH396" s="51"/>
      <c r="AI396" s="51"/>
      <c r="AJ396" s="51"/>
      <c r="AK396" s="51"/>
      <c r="AL396" s="51"/>
      <c r="AM396" s="51"/>
      <c r="AN396" s="51"/>
      <c r="AO396" s="51"/>
      <c r="AP396" s="51"/>
      <c r="AQ396" s="51"/>
      <c r="AR396" s="51"/>
      <c r="AS396" s="51"/>
      <c r="AT396" s="51"/>
      <c r="AU396" s="51"/>
      <c r="AV396" s="51"/>
      <c r="AW396" s="51"/>
      <c r="AX396" s="51"/>
      <c r="AY396" s="51"/>
      <c r="AZ396" s="51"/>
      <c r="BA396" s="51"/>
      <c r="BB396" s="51"/>
      <c r="BC396" s="51"/>
      <c r="BD396" s="51"/>
    </row>
    <row r="397" spans="1:56" x14ac:dyDescent="0.2">
      <c r="A397" s="7"/>
      <c r="B397" s="7"/>
      <c r="C397" s="7"/>
      <c r="D397" s="7"/>
      <c r="E397" s="7"/>
      <c r="F397" s="7"/>
      <c r="G397" s="7"/>
      <c r="H397" s="7"/>
      <c r="I397" s="7"/>
      <c r="J397" s="7"/>
      <c r="K397" s="7"/>
      <c r="L397" s="51"/>
      <c r="M397" s="51"/>
      <c r="N397" s="51"/>
      <c r="O397" s="51"/>
      <c r="P397" s="51"/>
      <c r="Q397" s="51"/>
      <c r="R397" s="51"/>
      <c r="S397" s="51"/>
      <c r="T397" s="51"/>
      <c r="U397" s="51"/>
      <c r="V397" s="51"/>
      <c r="W397" s="51"/>
      <c r="X397" s="51"/>
      <c r="Y397" s="51"/>
      <c r="Z397" s="51"/>
      <c r="AA397" s="51"/>
      <c r="AB397" s="51"/>
      <c r="AC397" s="51"/>
      <c r="AD397" s="51"/>
      <c r="AE397" s="51"/>
      <c r="AF397" s="51"/>
      <c r="AG397" s="51"/>
      <c r="AH397" s="51"/>
      <c r="AI397" s="51"/>
      <c r="AJ397" s="51"/>
      <c r="AK397" s="51"/>
      <c r="AL397" s="51"/>
      <c r="AM397" s="51"/>
      <c r="AN397" s="51"/>
      <c r="AO397" s="51"/>
      <c r="AP397" s="51"/>
      <c r="AQ397" s="51"/>
      <c r="AR397" s="51"/>
      <c r="AS397" s="51"/>
      <c r="AT397" s="51"/>
      <c r="AU397" s="51"/>
      <c r="AV397" s="51"/>
      <c r="AW397" s="51"/>
      <c r="AX397" s="51"/>
      <c r="AY397" s="51"/>
      <c r="AZ397" s="51"/>
      <c r="BA397" s="51"/>
      <c r="BB397" s="51"/>
      <c r="BC397" s="51"/>
      <c r="BD397" s="51"/>
    </row>
    <row r="398" spans="1:56" x14ac:dyDescent="0.2">
      <c r="A398" s="7"/>
      <c r="B398" s="7"/>
      <c r="C398" s="7"/>
      <c r="D398" s="7"/>
      <c r="E398" s="7"/>
      <c r="F398" s="7"/>
      <c r="G398" s="7"/>
      <c r="H398" s="7"/>
      <c r="I398" s="7"/>
      <c r="J398" s="7"/>
      <c r="K398" s="7"/>
      <c r="L398" s="51"/>
      <c r="M398" s="51"/>
      <c r="N398" s="51"/>
      <c r="O398" s="51"/>
      <c r="P398" s="51"/>
      <c r="Q398" s="51"/>
      <c r="R398" s="51"/>
      <c r="S398" s="51"/>
      <c r="T398" s="51"/>
      <c r="U398" s="51"/>
      <c r="V398" s="51"/>
      <c r="W398" s="51"/>
      <c r="X398" s="51"/>
      <c r="Y398" s="51"/>
      <c r="Z398" s="51"/>
      <c r="AA398" s="51"/>
      <c r="AB398" s="51"/>
      <c r="AC398" s="51"/>
      <c r="AD398" s="51"/>
      <c r="AE398" s="51"/>
      <c r="AF398" s="51"/>
      <c r="AG398" s="51"/>
      <c r="AH398" s="51"/>
      <c r="AI398" s="51"/>
      <c r="AJ398" s="51"/>
      <c r="AK398" s="51"/>
      <c r="AL398" s="51"/>
      <c r="AM398" s="51"/>
      <c r="AN398" s="51"/>
      <c r="AO398" s="51"/>
      <c r="AP398" s="51"/>
      <c r="AQ398" s="51"/>
      <c r="AR398" s="51"/>
      <c r="AS398" s="51"/>
      <c r="AT398" s="51"/>
      <c r="AU398" s="51"/>
      <c r="AV398" s="51"/>
      <c r="AW398" s="51"/>
      <c r="AX398" s="51"/>
      <c r="AY398" s="51"/>
      <c r="AZ398" s="51"/>
      <c r="BA398" s="51"/>
      <c r="BB398" s="51"/>
      <c r="BC398" s="51"/>
      <c r="BD398" s="51"/>
    </row>
    <row r="399" spans="1:56" x14ac:dyDescent="0.2">
      <c r="A399" s="7"/>
      <c r="B399" s="7"/>
      <c r="C399" s="7"/>
      <c r="D399" s="7"/>
      <c r="E399" s="7"/>
      <c r="F399" s="7"/>
      <c r="G399" s="7"/>
      <c r="H399" s="7"/>
      <c r="I399" s="7"/>
      <c r="J399" s="7"/>
      <c r="K399" s="7"/>
      <c r="L399" s="51"/>
      <c r="M399" s="51"/>
      <c r="N399" s="51"/>
      <c r="O399" s="51"/>
      <c r="P399" s="51"/>
      <c r="Q399" s="51"/>
      <c r="R399" s="51"/>
      <c r="S399" s="51"/>
      <c r="T399" s="51"/>
      <c r="U399" s="51"/>
      <c r="V399" s="51"/>
      <c r="W399" s="51"/>
      <c r="X399" s="51"/>
      <c r="Y399" s="51"/>
      <c r="Z399" s="51"/>
      <c r="AA399" s="51"/>
      <c r="AB399" s="51"/>
      <c r="AC399" s="51"/>
      <c r="AD399" s="51"/>
      <c r="AE399" s="51"/>
      <c r="AF399" s="51"/>
      <c r="AG399" s="51"/>
      <c r="AH399" s="51"/>
      <c r="AI399" s="51"/>
      <c r="AJ399" s="51"/>
      <c r="AK399" s="51"/>
      <c r="AL399" s="51"/>
      <c r="AM399" s="51"/>
      <c r="AN399" s="51"/>
      <c r="AO399" s="51"/>
      <c r="AP399" s="51"/>
      <c r="AQ399" s="51"/>
      <c r="AR399" s="51"/>
      <c r="AS399" s="51"/>
      <c r="AT399" s="51"/>
      <c r="AU399" s="51"/>
      <c r="AV399" s="51"/>
      <c r="AW399" s="51"/>
      <c r="AX399" s="51"/>
      <c r="AY399" s="51"/>
      <c r="AZ399" s="51"/>
      <c r="BA399" s="51"/>
      <c r="BB399" s="51"/>
      <c r="BC399" s="51"/>
      <c r="BD399" s="51"/>
    </row>
    <row r="400" spans="1:56" x14ac:dyDescent="0.2">
      <c r="A400" s="7"/>
      <c r="B400" s="7"/>
      <c r="C400" s="7"/>
      <c r="D400" s="7"/>
      <c r="E400" s="7"/>
      <c r="F400" s="7"/>
      <c r="G400" s="7"/>
      <c r="H400" s="7"/>
      <c r="I400" s="7"/>
      <c r="J400" s="7"/>
      <c r="K400" s="7"/>
      <c r="L400" s="51"/>
      <c r="M400" s="51"/>
      <c r="N400" s="51"/>
      <c r="O400" s="51"/>
      <c r="P400" s="51"/>
      <c r="Q400" s="51"/>
      <c r="R400" s="51"/>
      <c r="S400" s="51"/>
      <c r="T400" s="51"/>
      <c r="U400" s="51"/>
      <c r="V400" s="51"/>
      <c r="W400" s="51"/>
      <c r="X400" s="51"/>
      <c r="Y400" s="51"/>
      <c r="Z400" s="51"/>
      <c r="AA400" s="51"/>
      <c r="AB400" s="51"/>
      <c r="AC400" s="51"/>
      <c r="AD400" s="51"/>
      <c r="AE400" s="51"/>
      <c r="AF400" s="51"/>
      <c r="AG400" s="51"/>
      <c r="AH400" s="51"/>
      <c r="AI400" s="51"/>
      <c r="AJ400" s="51"/>
      <c r="AK400" s="51"/>
      <c r="AL400" s="51"/>
      <c r="AM400" s="51"/>
      <c r="AN400" s="51"/>
      <c r="AO400" s="51"/>
      <c r="AP400" s="51"/>
      <c r="AQ400" s="51"/>
      <c r="AR400" s="51"/>
      <c r="AS400" s="51"/>
      <c r="AT400" s="51"/>
      <c r="AU400" s="51"/>
      <c r="AV400" s="51"/>
      <c r="AW400" s="51"/>
      <c r="AX400" s="51"/>
      <c r="AY400" s="51"/>
      <c r="AZ400" s="51"/>
      <c r="BA400" s="51"/>
      <c r="BB400" s="51"/>
      <c r="BC400" s="51"/>
      <c r="BD400" s="51"/>
    </row>
    <row r="401" spans="1:56" x14ac:dyDescent="0.2">
      <c r="A401" s="7"/>
      <c r="B401" s="7"/>
      <c r="C401" s="7"/>
      <c r="D401" s="7"/>
      <c r="E401" s="7"/>
      <c r="F401" s="7"/>
      <c r="G401" s="7"/>
      <c r="H401" s="7"/>
      <c r="I401" s="7"/>
      <c r="J401" s="7"/>
      <c r="K401" s="7"/>
      <c r="L401" s="51"/>
      <c r="M401" s="51"/>
      <c r="N401" s="51"/>
      <c r="O401" s="51"/>
      <c r="P401" s="51"/>
      <c r="Q401" s="51"/>
      <c r="R401" s="51"/>
      <c r="S401" s="51"/>
      <c r="T401" s="51"/>
      <c r="U401" s="51"/>
      <c r="V401" s="51"/>
      <c r="W401" s="51"/>
      <c r="X401" s="51"/>
      <c r="Y401" s="51"/>
      <c r="Z401" s="51"/>
      <c r="AA401" s="51"/>
      <c r="AB401" s="51"/>
      <c r="AC401" s="51"/>
      <c r="AD401" s="51"/>
      <c r="AE401" s="51"/>
      <c r="AF401" s="51"/>
      <c r="AG401" s="51"/>
      <c r="AH401" s="51"/>
      <c r="AI401" s="51"/>
      <c r="AJ401" s="51"/>
      <c r="AK401" s="51"/>
      <c r="AL401" s="51"/>
      <c r="AM401" s="51"/>
      <c r="AN401" s="51"/>
      <c r="AO401" s="51"/>
      <c r="AP401" s="51"/>
      <c r="AQ401" s="51"/>
      <c r="AR401" s="51"/>
      <c r="AS401" s="51"/>
      <c r="AT401" s="51"/>
      <c r="AU401" s="51"/>
      <c r="AV401" s="51"/>
      <c r="AW401" s="51"/>
      <c r="AX401" s="51"/>
      <c r="AY401" s="51"/>
      <c r="AZ401" s="51"/>
      <c r="BA401" s="51"/>
      <c r="BB401" s="51"/>
      <c r="BC401" s="51"/>
      <c r="BD401" s="51"/>
    </row>
    <row r="402" spans="1:56" x14ac:dyDescent="0.2">
      <c r="A402" s="7"/>
      <c r="B402" s="7"/>
      <c r="C402" s="7"/>
      <c r="D402" s="7"/>
      <c r="E402" s="7"/>
      <c r="F402" s="7"/>
      <c r="G402" s="7"/>
      <c r="H402" s="7"/>
      <c r="I402" s="7"/>
      <c r="J402" s="7"/>
      <c r="K402" s="7"/>
      <c r="L402" s="51"/>
      <c r="M402" s="51"/>
      <c r="N402" s="51"/>
      <c r="O402" s="51"/>
      <c r="P402" s="51"/>
      <c r="Q402" s="51"/>
      <c r="R402" s="51"/>
      <c r="S402" s="51"/>
      <c r="T402" s="51"/>
      <c r="U402" s="51"/>
      <c r="V402" s="51"/>
      <c r="W402" s="51"/>
      <c r="X402" s="51"/>
      <c r="Y402" s="51"/>
      <c r="Z402" s="51"/>
      <c r="AA402" s="51"/>
      <c r="AB402" s="51"/>
      <c r="AC402" s="51"/>
      <c r="AD402" s="51"/>
      <c r="AE402" s="51"/>
      <c r="AF402" s="51"/>
      <c r="AG402" s="51"/>
      <c r="AH402" s="51"/>
      <c r="AI402" s="51"/>
      <c r="AJ402" s="51"/>
      <c r="AK402" s="51"/>
      <c r="AL402" s="51"/>
      <c r="AM402" s="51"/>
      <c r="AN402" s="51"/>
      <c r="AO402" s="51"/>
      <c r="AP402" s="51"/>
      <c r="AQ402" s="51"/>
      <c r="AR402" s="51"/>
      <c r="AS402" s="51"/>
      <c r="AT402" s="51"/>
      <c r="AU402" s="51"/>
      <c r="AV402" s="51"/>
      <c r="AW402" s="51"/>
      <c r="AX402" s="51"/>
      <c r="AY402" s="51"/>
      <c r="AZ402" s="51"/>
      <c r="BA402" s="51"/>
      <c r="BB402" s="51"/>
      <c r="BC402" s="51"/>
      <c r="BD402" s="51"/>
    </row>
    <row r="403" spans="1:56" x14ac:dyDescent="0.2">
      <c r="A403" s="7"/>
      <c r="B403" s="7"/>
      <c r="C403" s="7"/>
      <c r="D403" s="7"/>
      <c r="E403" s="7"/>
      <c r="F403" s="7"/>
      <c r="G403" s="7"/>
      <c r="H403" s="7"/>
      <c r="I403" s="7"/>
      <c r="J403" s="7"/>
      <c r="K403" s="7"/>
      <c r="L403" s="51"/>
      <c r="M403" s="51"/>
      <c r="N403" s="51"/>
      <c r="O403" s="51"/>
      <c r="P403" s="51"/>
      <c r="Q403" s="51"/>
      <c r="R403" s="51"/>
      <c r="S403" s="51"/>
      <c r="T403" s="51"/>
      <c r="U403" s="51"/>
      <c r="V403" s="51"/>
      <c r="W403" s="51"/>
      <c r="X403" s="51"/>
      <c r="Y403" s="51"/>
      <c r="Z403" s="51"/>
      <c r="AA403" s="51"/>
      <c r="AB403" s="51"/>
      <c r="AC403" s="51"/>
      <c r="AD403" s="51"/>
      <c r="AE403" s="51"/>
      <c r="AF403" s="51"/>
      <c r="AG403" s="51"/>
      <c r="AH403" s="51"/>
      <c r="AI403" s="51"/>
      <c r="AJ403" s="51"/>
      <c r="AK403" s="51"/>
      <c r="AL403" s="51"/>
      <c r="AM403" s="51"/>
      <c r="AN403" s="51"/>
      <c r="AO403" s="51"/>
      <c r="AP403" s="51"/>
      <c r="AQ403" s="51"/>
      <c r="AR403" s="51"/>
      <c r="AS403" s="51"/>
      <c r="AT403" s="51"/>
      <c r="AU403" s="51"/>
      <c r="AV403" s="51"/>
      <c r="AW403" s="51"/>
      <c r="AX403" s="51"/>
      <c r="AY403" s="51"/>
      <c r="AZ403" s="51"/>
      <c r="BA403" s="51"/>
      <c r="BB403" s="51"/>
      <c r="BC403" s="51"/>
      <c r="BD403" s="51"/>
    </row>
    <row r="404" spans="1:56" x14ac:dyDescent="0.2">
      <c r="A404" s="7"/>
      <c r="B404" s="7"/>
      <c r="C404" s="7"/>
      <c r="D404" s="7"/>
      <c r="E404" s="7"/>
      <c r="F404" s="7"/>
      <c r="G404" s="7"/>
      <c r="H404" s="7"/>
      <c r="I404" s="7"/>
      <c r="J404" s="7"/>
      <c r="K404" s="7"/>
      <c r="L404" s="51"/>
      <c r="M404" s="51"/>
      <c r="N404" s="51"/>
      <c r="O404" s="51"/>
      <c r="P404" s="51"/>
      <c r="Q404" s="51"/>
      <c r="R404" s="51"/>
      <c r="S404" s="51"/>
      <c r="T404" s="51"/>
      <c r="U404" s="51"/>
      <c r="V404" s="51"/>
      <c r="W404" s="51"/>
      <c r="X404" s="51"/>
      <c r="Y404" s="51"/>
      <c r="Z404" s="51"/>
      <c r="AA404" s="51"/>
      <c r="AB404" s="51"/>
      <c r="AC404" s="51"/>
      <c r="AD404" s="51"/>
      <c r="AE404" s="51"/>
      <c r="AF404" s="51"/>
      <c r="AG404" s="51"/>
      <c r="AH404" s="51"/>
      <c r="AI404" s="51"/>
      <c r="AJ404" s="51"/>
      <c r="AK404" s="51"/>
      <c r="AL404" s="51"/>
      <c r="AM404" s="51"/>
      <c r="AN404" s="51"/>
      <c r="AO404" s="51"/>
      <c r="AP404" s="51"/>
      <c r="AQ404" s="51"/>
      <c r="AR404" s="51"/>
      <c r="AS404" s="51"/>
      <c r="AT404" s="51"/>
      <c r="AU404" s="51"/>
      <c r="AV404" s="51"/>
      <c r="AW404" s="51"/>
      <c r="AX404" s="51"/>
      <c r="AY404" s="51"/>
      <c r="AZ404" s="51"/>
      <c r="BA404" s="51"/>
      <c r="BB404" s="51"/>
      <c r="BC404" s="51"/>
      <c r="BD404" s="51"/>
    </row>
    <row r="405" spans="1:56" x14ac:dyDescent="0.2">
      <c r="A405" s="7"/>
      <c r="B405" s="7"/>
      <c r="C405" s="7"/>
      <c r="D405" s="7"/>
      <c r="E405" s="7"/>
      <c r="F405" s="7"/>
      <c r="G405" s="7"/>
      <c r="H405" s="7"/>
      <c r="I405" s="7"/>
      <c r="J405" s="7"/>
      <c r="K405" s="7"/>
      <c r="L405" s="51"/>
      <c r="M405" s="51"/>
      <c r="N405" s="51"/>
      <c r="O405" s="51"/>
      <c r="P405" s="51"/>
      <c r="Q405" s="51"/>
      <c r="R405" s="51"/>
      <c r="S405" s="51"/>
      <c r="T405" s="51"/>
      <c r="U405" s="51"/>
      <c r="V405" s="51"/>
      <c r="W405" s="51"/>
      <c r="X405" s="51"/>
      <c r="Y405" s="51"/>
      <c r="Z405" s="51"/>
      <c r="AA405" s="51"/>
      <c r="AB405" s="51"/>
      <c r="AC405" s="51"/>
      <c r="AD405" s="51"/>
      <c r="AE405" s="51"/>
      <c r="AF405" s="51"/>
      <c r="AG405" s="51"/>
      <c r="AH405" s="51"/>
      <c r="AI405" s="51"/>
      <c r="AJ405" s="51"/>
      <c r="AK405" s="51"/>
      <c r="AL405" s="51"/>
      <c r="AM405" s="51"/>
      <c r="AN405" s="51"/>
      <c r="AO405" s="51"/>
      <c r="AP405" s="51"/>
      <c r="AQ405" s="51"/>
      <c r="AR405" s="51"/>
      <c r="AS405" s="51"/>
      <c r="AT405" s="51"/>
      <c r="AU405" s="51"/>
      <c r="AV405" s="51"/>
      <c r="AW405" s="51"/>
      <c r="AX405" s="51"/>
      <c r="AY405" s="51"/>
      <c r="AZ405" s="51"/>
      <c r="BA405" s="51"/>
      <c r="BB405" s="51"/>
      <c r="BC405" s="51"/>
      <c r="BD405" s="51"/>
    </row>
    <row r="406" spans="1:56" x14ac:dyDescent="0.2">
      <c r="A406" s="7"/>
      <c r="B406" s="7"/>
      <c r="C406" s="7"/>
      <c r="D406" s="7"/>
      <c r="E406" s="7"/>
      <c r="F406" s="7"/>
      <c r="G406" s="7"/>
      <c r="H406" s="7"/>
      <c r="I406" s="7"/>
      <c r="J406" s="7"/>
      <c r="K406" s="7"/>
      <c r="L406" s="51"/>
      <c r="M406" s="51"/>
      <c r="N406" s="51"/>
      <c r="O406" s="51"/>
      <c r="P406" s="51"/>
      <c r="Q406" s="51"/>
      <c r="R406" s="51"/>
      <c r="S406" s="51"/>
      <c r="T406" s="51"/>
      <c r="U406" s="51"/>
      <c r="V406" s="51"/>
      <c r="W406" s="51"/>
      <c r="X406" s="51"/>
      <c r="Y406" s="51"/>
      <c r="Z406" s="51"/>
      <c r="AA406" s="51"/>
      <c r="AB406" s="51"/>
      <c r="AC406" s="51"/>
      <c r="AD406" s="51"/>
      <c r="AE406" s="51"/>
      <c r="AF406" s="51"/>
      <c r="AG406" s="51"/>
      <c r="AH406" s="51"/>
      <c r="AI406" s="51"/>
      <c r="AJ406" s="51"/>
      <c r="AK406" s="51"/>
      <c r="AL406" s="51"/>
      <c r="AM406" s="51"/>
      <c r="AN406" s="51"/>
      <c r="AO406" s="51"/>
      <c r="AP406" s="51"/>
      <c r="AQ406" s="51"/>
      <c r="AR406" s="51"/>
      <c r="AS406" s="51"/>
      <c r="AT406" s="51"/>
      <c r="AU406" s="51"/>
      <c r="AV406" s="51"/>
      <c r="AW406" s="51"/>
      <c r="AX406" s="51"/>
      <c r="AY406" s="51"/>
      <c r="AZ406" s="51"/>
      <c r="BA406" s="51"/>
      <c r="BB406" s="51"/>
      <c r="BC406" s="51"/>
      <c r="BD406" s="51"/>
    </row>
    <row r="407" spans="1:56" x14ac:dyDescent="0.2">
      <c r="A407" s="7"/>
      <c r="B407" s="7"/>
      <c r="C407" s="7"/>
      <c r="D407" s="7"/>
      <c r="E407" s="7"/>
      <c r="F407" s="7"/>
      <c r="G407" s="7"/>
      <c r="H407" s="7"/>
      <c r="I407" s="7"/>
      <c r="J407" s="7"/>
      <c r="K407" s="7"/>
      <c r="L407" s="51"/>
      <c r="M407" s="51"/>
      <c r="N407" s="51"/>
      <c r="O407" s="51"/>
      <c r="P407" s="51"/>
      <c r="Q407" s="51"/>
      <c r="R407" s="51"/>
      <c r="S407" s="51"/>
      <c r="T407" s="51"/>
      <c r="U407" s="51"/>
      <c r="V407" s="51"/>
      <c r="W407" s="51"/>
      <c r="X407" s="51"/>
      <c r="Y407" s="51"/>
      <c r="Z407" s="51"/>
      <c r="AA407" s="51"/>
      <c r="AB407" s="51"/>
      <c r="AC407" s="51"/>
      <c r="AD407" s="51"/>
      <c r="AE407" s="51"/>
      <c r="AF407" s="51"/>
      <c r="AG407" s="51"/>
      <c r="AH407" s="51"/>
      <c r="AI407" s="51"/>
      <c r="AJ407" s="51"/>
      <c r="AK407" s="51"/>
      <c r="AL407" s="51"/>
      <c r="AM407" s="51"/>
      <c r="AN407" s="51"/>
      <c r="AO407" s="51"/>
      <c r="AP407" s="51"/>
      <c r="AQ407" s="51"/>
      <c r="AR407" s="51"/>
      <c r="AS407" s="51"/>
      <c r="AT407" s="51"/>
      <c r="AU407" s="51"/>
      <c r="AV407" s="51"/>
      <c r="AW407" s="51"/>
      <c r="AX407" s="51"/>
      <c r="AY407" s="51"/>
      <c r="AZ407" s="51"/>
      <c r="BA407" s="51"/>
      <c r="BB407" s="51"/>
      <c r="BC407" s="51"/>
      <c r="BD407" s="51"/>
    </row>
    <row r="408" spans="1:56" x14ac:dyDescent="0.2">
      <c r="A408" s="7"/>
      <c r="B408" s="7"/>
      <c r="C408" s="7"/>
      <c r="D408" s="7"/>
      <c r="E408" s="7"/>
      <c r="F408" s="7"/>
      <c r="G408" s="7"/>
      <c r="H408" s="7"/>
      <c r="I408" s="7"/>
      <c r="J408" s="7"/>
      <c r="K408" s="7"/>
      <c r="L408" s="51"/>
      <c r="M408" s="51"/>
      <c r="N408" s="51"/>
      <c r="O408" s="51"/>
      <c r="P408" s="51"/>
      <c r="Q408" s="51"/>
      <c r="R408" s="51"/>
      <c r="S408" s="51"/>
      <c r="T408" s="51"/>
      <c r="U408" s="51"/>
      <c r="V408" s="51"/>
      <c r="W408" s="51"/>
      <c r="X408" s="51"/>
      <c r="Y408" s="51"/>
      <c r="Z408" s="51"/>
      <c r="AA408" s="51"/>
      <c r="AB408" s="51"/>
      <c r="AC408" s="51"/>
      <c r="AD408" s="51"/>
      <c r="AE408" s="51"/>
      <c r="AF408" s="51"/>
      <c r="AG408" s="51"/>
      <c r="AH408" s="51"/>
      <c r="AI408" s="51"/>
      <c r="AJ408" s="51"/>
      <c r="AK408" s="51"/>
      <c r="AL408" s="51"/>
      <c r="AM408" s="51"/>
      <c r="AN408" s="51"/>
      <c r="AO408" s="51"/>
      <c r="AP408" s="51"/>
      <c r="AQ408" s="51"/>
      <c r="AR408" s="51"/>
      <c r="AS408" s="51"/>
      <c r="AT408" s="51"/>
      <c r="AU408" s="51"/>
      <c r="AV408" s="51"/>
      <c r="AW408" s="51"/>
      <c r="AX408" s="51"/>
      <c r="AY408" s="51"/>
      <c r="AZ408" s="51"/>
      <c r="BA408" s="51"/>
      <c r="BB408" s="51"/>
      <c r="BC408" s="51"/>
      <c r="BD408" s="51"/>
    </row>
    <row r="409" spans="1:56" x14ac:dyDescent="0.2">
      <c r="A409" s="7"/>
      <c r="B409" s="7"/>
      <c r="C409" s="7"/>
      <c r="D409" s="7"/>
      <c r="E409" s="7"/>
      <c r="F409" s="7"/>
      <c r="G409" s="7"/>
      <c r="H409" s="7"/>
      <c r="I409" s="7"/>
      <c r="J409" s="7"/>
      <c r="K409" s="7"/>
      <c r="L409" s="51"/>
      <c r="M409" s="51"/>
      <c r="N409" s="51"/>
      <c r="O409" s="51"/>
      <c r="P409" s="51"/>
      <c r="Q409" s="51"/>
      <c r="R409" s="51"/>
      <c r="S409" s="51"/>
      <c r="T409" s="51"/>
      <c r="U409" s="51"/>
      <c r="V409" s="51"/>
      <c r="W409" s="51"/>
      <c r="X409" s="51"/>
      <c r="Y409" s="51"/>
      <c r="Z409" s="51"/>
      <c r="AA409" s="51"/>
      <c r="AB409" s="51"/>
      <c r="AC409" s="51"/>
      <c r="AD409" s="51"/>
      <c r="AE409" s="51"/>
      <c r="AF409" s="51"/>
      <c r="AG409" s="51"/>
      <c r="AH409" s="51"/>
      <c r="AI409" s="51"/>
      <c r="AJ409" s="51"/>
      <c r="AK409" s="51"/>
      <c r="AL409" s="51"/>
      <c r="AM409" s="51"/>
      <c r="AN409" s="51"/>
      <c r="AO409" s="51"/>
      <c r="AP409" s="51"/>
      <c r="AQ409" s="51"/>
      <c r="AR409" s="51"/>
      <c r="AS409" s="51"/>
      <c r="AT409" s="51"/>
      <c r="AU409" s="51"/>
      <c r="AV409" s="51"/>
      <c r="AW409" s="51"/>
      <c r="AX409" s="51"/>
      <c r="AY409" s="51"/>
      <c r="AZ409" s="51"/>
      <c r="BA409" s="51"/>
      <c r="BB409" s="51"/>
      <c r="BC409" s="51"/>
      <c r="BD409" s="51"/>
    </row>
    <row r="410" spans="1:56" x14ac:dyDescent="0.2">
      <c r="A410" s="7"/>
      <c r="B410" s="7"/>
      <c r="C410" s="7"/>
      <c r="D410" s="7"/>
      <c r="E410" s="7"/>
      <c r="F410" s="7"/>
      <c r="G410" s="7"/>
      <c r="H410" s="7"/>
      <c r="I410" s="7"/>
      <c r="J410" s="7"/>
      <c r="K410" s="7"/>
      <c r="L410" s="51"/>
      <c r="M410" s="51"/>
      <c r="N410" s="51"/>
      <c r="O410" s="51"/>
      <c r="P410" s="51"/>
      <c r="Q410" s="51"/>
      <c r="R410" s="51"/>
      <c r="S410" s="51"/>
      <c r="T410" s="51"/>
      <c r="U410" s="51"/>
      <c r="V410" s="51"/>
      <c r="W410" s="51"/>
      <c r="X410" s="51"/>
      <c r="Y410" s="51"/>
      <c r="Z410" s="51"/>
      <c r="AA410" s="51"/>
      <c r="AB410" s="51"/>
      <c r="AC410" s="51"/>
      <c r="AD410" s="51"/>
      <c r="AE410" s="51"/>
      <c r="AF410" s="51"/>
      <c r="AG410" s="51"/>
      <c r="AH410" s="51"/>
      <c r="AI410" s="51"/>
      <c r="AJ410" s="51"/>
      <c r="AK410" s="51"/>
      <c r="AL410" s="51"/>
      <c r="AM410" s="51"/>
      <c r="AN410" s="51"/>
      <c r="AO410" s="51"/>
      <c r="AP410" s="51"/>
      <c r="AQ410" s="51"/>
      <c r="AR410" s="51"/>
      <c r="AS410" s="51"/>
      <c r="AT410" s="51"/>
      <c r="AU410" s="51"/>
      <c r="AV410" s="51"/>
      <c r="AW410" s="51"/>
      <c r="AX410" s="51"/>
      <c r="AY410" s="51"/>
      <c r="AZ410" s="51"/>
      <c r="BA410" s="51"/>
      <c r="BB410" s="51"/>
      <c r="BC410" s="51"/>
      <c r="BD410" s="51"/>
    </row>
    <row r="411" spans="1:56" x14ac:dyDescent="0.2">
      <c r="A411" s="7"/>
      <c r="B411" s="7"/>
      <c r="C411" s="7"/>
      <c r="D411" s="7"/>
      <c r="E411" s="7"/>
      <c r="F411" s="7"/>
      <c r="G411" s="7"/>
      <c r="H411" s="7"/>
      <c r="I411" s="7"/>
      <c r="J411" s="7"/>
      <c r="K411" s="7"/>
      <c r="L411" s="51"/>
      <c r="M411" s="51"/>
      <c r="N411" s="51"/>
      <c r="O411" s="51"/>
      <c r="P411" s="51"/>
      <c r="Q411" s="51"/>
      <c r="R411" s="51"/>
      <c r="S411" s="51"/>
      <c r="T411" s="51"/>
      <c r="U411" s="51"/>
      <c r="V411" s="51"/>
      <c r="W411" s="51"/>
      <c r="X411" s="51"/>
      <c r="Y411" s="51"/>
      <c r="Z411" s="51"/>
      <c r="AA411" s="51"/>
      <c r="AB411" s="51"/>
      <c r="AC411" s="51"/>
      <c r="AD411" s="51"/>
      <c r="AE411" s="51"/>
      <c r="AF411" s="51"/>
      <c r="AG411" s="51"/>
      <c r="AH411" s="51"/>
      <c r="AI411" s="51"/>
      <c r="AJ411" s="51"/>
      <c r="AK411" s="51"/>
      <c r="AL411" s="51"/>
      <c r="AM411" s="51"/>
      <c r="AN411" s="51"/>
      <c r="AO411" s="51"/>
      <c r="AP411" s="51"/>
      <c r="AQ411" s="51"/>
      <c r="AR411" s="51"/>
      <c r="AS411" s="51"/>
      <c r="AT411" s="51"/>
      <c r="AU411" s="51"/>
      <c r="AV411" s="51"/>
      <c r="AW411" s="51"/>
      <c r="AX411" s="51"/>
      <c r="AY411" s="51"/>
      <c r="AZ411" s="51"/>
      <c r="BA411" s="51"/>
      <c r="BB411" s="51"/>
      <c r="BC411" s="51"/>
      <c r="BD411" s="51"/>
    </row>
    <row r="412" spans="1:56" x14ac:dyDescent="0.2">
      <c r="A412" s="7"/>
      <c r="B412" s="7"/>
      <c r="C412" s="7"/>
      <c r="D412" s="7"/>
      <c r="E412" s="7"/>
      <c r="F412" s="7"/>
      <c r="G412" s="7"/>
      <c r="H412" s="7"/>
      <c r="I412" s="7"/>
      <c r="J412" s="7"/>
      <c r="K412" s="7"/>
      <c r="L412" s="51"/>
      <c r="M412" s="51"/>
      <c r="N412" s="51"/>
      <c r="O412" s="51"/>
      <c r="P412" s="51"/>
      <c r="Q412" s="51"/>
      <c r="R412" s="51"/>
      <c r="S412" s="51"/>
      <c r="T412" s="51"/>
      <c r="U412" s="51"/>
      <c r="V412" s="51"/>
      <c r="W412" s="51"/>
      <c r="X412" s="51"/>
      <c r="Y412" s="51"/>
      <c r="Z412" s="51"/>
      <c r="AA412" s="51"/>
      <c r="AB412" s="51"/>
      <c r="AC412" s="51"/>
      <c r="AD412" s="51"/>
      <c r="AE412" s="51"/>
      <c r="AF412" s="51"/>
      <c r="AG412" s="51"/>
      <c r="AH412" s="51"/>
      <c r="AI412" s="51"/>
      <c r="AJ412" s="51"/>
      <c r="AK412" s="51"/>
      <c r="AL412" s="51"/>
      <c r="AM412" s="51"/>
      <c r="AN412" s="51"/>
      <c r="AO412" s="51"/>
      <c r="AP412" s="51"/>
      <c r="AQ412" s="51"/>
      <c r="AR412" s="51"/>
      <c r="AS412" s="51"/>
      <c r="AT412" s="51"/>
      <c r="AU412" s="51"/>
      <c r="AV412" s="51"/>
      <c r="AW412" s="51"/>
      <c r="AX412" s="51"/>
      <c r="AY412" s="51"/>
      <c r="AZ412" s="51"/>
      <c r="BA412" s="51"/>
      <c r="BB412" s="51"/>
      <c r="BC412" s="51"/>
      <c r="BD412" s="51"/>
    </row>
    <row r="413" spans="1:56" x14ac:dyDescent="0.2">
      <c r="A413" s="7"/>
      <c r="B413" s="7"/>
      <c r="C413" s="7"/>
      <c r="D413" s="7"/>
      <c r="E413" s="7"/>
      <c r="F413" s="7"/>
      <c r="G413" s="7"/>
      <c r="H413" s="7"/>
      <c r="I413" s="7"/>
      <c r="J413" s="7"/>
      <c r="K413" s="7"/>
      <c r="L413" s="51"/>
      <c r="M413" s="51"/>
      <c r="N413" s="51"/>
      <c r="O413" s="51"/>
      <c r="P413" s="51"/>
      <c r="Q413" s="51"/>
      <c r="R413" s="51"/>
      <c r="S413" s="51"/>
      <c r="T413" s="51"/>
      <c r="U413" s="51"/>
      <c r="V413" s="51"/>
      <c r="W413" s="51"/>
      <c r="X413" s="51"/>
      <c r="Y413" s="51"/>
      <c r="Z413" s="51"/>
      <c r="AA413" s="51"/>
      <c r="AB413" s="51"/>
      <c r="AC413" s="51"/>
      <c r="AD413" s="51"/>
      <c r="AE413" s="51"/>
      <c r="AF413" s="51"/>
      <c r="AG413" s="51"/>
      <c r="AH413" s="51"/>
      <c r="AI413" s="51"/>
      <c r="AJ413" s="51"/>
      <c r="AK413" s="51"/>
      <c r="AL413" s="51"/>
      <c r="AM413" s="51"/>
      <c r="AN413" s="51"/>
      <c r="AO413" s="51"/>
      <c r="AP413" s="51"/>
      <c r="AQ413" s="51"/>
      <c r="AR413" s="51"/>
      <c r="AS413" s="51"/>
      <c r="AT413" s="51"/>
      <c r="AU413" s="51"/>
      <c r="AV413" s="51"/>
      <c r="AW413" s="51"/>
      <c r="AX413" s="51"/>
      <c r="AY413" s="51"/>
      <c r="AZ413" s="51"/>
      <c r="BA413" s="51"/>
      <c r="BB413" s="51"/>
      <c r="BC413" s="51"/>
      <c r="BD413" s="51"/>
    </row>
    <row r="414" spans="1:56" x14ac:dyDescent="0.2">
      <c r="A414" s="7"/>
      <c r="B414" s="7"/>
      <c r="C414" s="7"/>
      <c r="D414" s="7"/>
      <c r="E414" s="7"/>
      <c r="F414" s="7"/>
      <c r="G414" s="7"/>
      <c r="H414" s="7"/>
      <c r="I414" s="7"/>
      <c r="J414" s="7"/>
      <c r="K414" s="7"/>
      <c r="L414" s="51"/>
      <c r="M414" s="51"/>
      <c r="N414" s="51"/>
      <c r="O414" s="51"/>
      <c r="P414" s="51"/>
      <c r="Q414" s="51"/>
      <c r="R414" s="51"/>
      <c r="S414" s="51"/>
      <c r="T414" s="51"/>
      <c r="U414" s="51"/>
      <c r="V414" s="51"/>
      <c r="W414" s="51"/>
      <c r="X414" s="51"/>
      <c r="Y414" s="51"/>
      <c r="Z414" s="51"/>
      <c r="AA414" s="51"/>
      <c r="AB414" s="51"/>
      <c r="AC414" s="51"/>
      <c r="AD414" s="51"/>
      <c r="AE414" s="51"/>
      <c r="AF414" s="51"/>
      <c r="AG414" s="51"/>
      <c r="AH414" s="51"/>
      <c r="AI414" s="51"/>
      <c r="AJ414" s="51"/>
      <c r="AK414" s="51"/>
      <c r="AL414" s="51"/>
      <c r="AM414" s="51"/>
      <c r="AN414" s="51"/>
      <c r="AO414" s="51"/>
      <c r="AP414" s="51"/>
      <c r="AQ414" s="51"/>
      <c r="AR414" s="51"/>
      <c r="AS414" s="51"/>
      <c r="AT414" s="51"/>
      <c r="AU414" s="51"/>
      <c r="AV414" s="51"/>
      <c r="AW414" s="51"/>
      <c r="AX414" s="51"/>
      <c r="AY414" s="51"/>
      <c r="AZ414" s="51"/>
      <c r="BA414" s="51"/>
      <c r="BB414" s="51"/>
      <c r="BC414" s="51"/>
      <c r="BD414" s="51"/>
    </row>
    <row r="415" spans="1:56" x14ac:dyDescent="0.2">
      <c r="A415" s="7"/>
      <c r="B415" s="7"/>
      <c r="C415" s="7"/>
      <c r="D415" s="7"/>
      <c r="E415" s="7"/>
      <c r="F415" s="7"/>
      <c r="G415" s="7"/>
      <c r="H415" s="7"/>
      <c r="I415" s="7"/>
      <c r="J415" s="7"/>
      <c r="K415" s="7"/>
      <c r="L415" s="51"/>
      <c r="M415" s="51"/>
      <c r="N415" s="51"/>
      <c r="O415" s="51"/>
      <c r="P415" s="51"/>
      <c r="Q415" s="51"/>
      <c r="R415" s="51"/>
      <c r="S415" s="51"/>
      <c r="T415" s="51"/>
      <c r="U415" s="51"/>
      <c r="V415" s="51"/>
      <c r="W415" s="51"/>
      <c r="X415" s="51"/>
      <c r="Y415" s="51"/>
      <c r="Z415" s="51"/>
      <c r="AA415" s="51"/>
      <c r="AB415" s="51"/>
      <c r="AC415" s="51"/>
      <c r="AD415" s="51"/>
      <c r="AE415" s="51"/>
      <c r="AF415" s="51"/>
      <c r="AG415" s="51"/>
      <c r="AH415" s="51"/>
      <c r="AI415" s="51"/>
      <c r="AJ415" s="51"/>
      <c r="AK415" s="51"/>
      <c r="AL415" s="51"/>
      <c r="AM415" s="51"/>
      <c r="AN415" s="51"/>
      <c r="AO415" s="51"/>
      <c r="AP415" s="51"/>
      <c r="AQ415" s="51"/>
      <c r="AR415" s="51"/>
      <c r="AS415" s="51"/>
      <c r="AT415" s="51"/>
      <c r="AU415" s="51"/>
      <c r="AV415" s="51"/>
      <c r="AW415" s="51"/>
      <c r="AX415" s="51"/>
      <c r="AY415" s="51"/>
      <c r="AZ415" s="51"/>
      <c r="BA415" s="51"/>
      <c r="BB415" s="51"/>
      <c r="BC415" s="51"/>
      <c r="BD415" s="51"/>
    </row>
    <row r="416" spans="1:56" x14ac:dyDescent="0.2">
      <c r="A416" s="7"/>
      <c r="B416" s="7"/>
      <c r="C416" s="7"/>
      <c r="D416" s="7"/>
      <c r="E416" s="7"/>
      <c r="F416" s="7"/>
      <c r="G416" s="7"/>
      <c r="H416" s="7"/>
      <c r="I416" s="7"/>
      <c r="J416" s="7"/>
      <c r="K416" s="7"/>
      <c r="L416" s="51"/>
      <c r="M416" s="51"/>
      <c r="N416" s="51"/>
      <c r="O416" s="51"/>
      <c r="P416" s="51"/>
      <c r="Q416" s="51"/>
      <c r="R416" s="51"/>
      <c r="S416" s="51"/>
      <c r="T416" s="51"/>
      <c r="U416" s="51"/>
      <c r="V416" s="51"/>
      <c r="W416" s="51"/>
      <c r="X416" s="51"/>
      <c r="Y416" s="51"/>
      <c r="Z416" s="51"/>
      <c r="AA416" s="51"/>
      <c r="AB416" s="51"/>
      <c r="AC416" s="51"/>
      <c r="AD416" s="51"/>
      <c r="AE416" s="51"/>
      <c r="AF416" s="51"/>
      <c r="AG416" s="51"/>
      <c r="AH416" s="51"/>
      <c r="AI416" s="51"/>
      <c r="AJ416" s="51"/>
      <c r="AK416" s="51"/>
      <c r="AL416" s="51"/>
      <c r="AM416" s="51"/>
      <c r="AN416" s="51"/>
      <c r="AO416" s="51"/>
      <c r="AP416" s="51"/>
      <c r="AQ416" s="51"/>
      <c r="AR416" s="51"/>
      <c r="AS416" s="51"/>
      <c r="AT416" s="51"/>
      <c r="AU416" s="51"/>
      <c r="AV416" s="51"/>
      <c r="AW416" s="51"/>
      <c r="AX416" s="51"/>
      <c r="AY416" s="51"/>
      <c r="AZ416" s="51"/>
      <c r="BA416" s="51"/>
      <c r="BB416" s="51"/>
      <c r="BC416" s="51"/>
      <c r="BD416" s="51"/>
    </row>
    <row r="417" spans="1:56" x14ac:dyDescent="0.2">
      <c r="A417" s="7"/>
      <c r="B417" s="7"/>
      <c r="C417" s="7"/>
      <c r="D417" s="7"/>
      <c r="E417" s="7"/>
      <c r="F417" s="7"/>
      <c r="G417" s="7"/>
      <c r="H417" s="7"/>
      <c r="I417" s="7"/>
      <c r="J417" s="7"/>
      <c r="K417" s="7"/>
      <c r="L417" s="51"/>
      <c r="M417" s="51"/>
      <c r="N417" s="51"/>
      <c r="O417" s="51"/>
      <c r="P417" s="51"/>
      <c r="Q417" s="51"/>
      <c r="R417" s="51"/>
      <c r="S417" s="51"/>
      <c r="T417" s="51"/>
      <c r="U417" s="51"/>
      <c r="V417" s="51"/>
      <c r="W417" s="51"/>
      <c r="X417" s="51"/>
      <c r="Y417" s="51"/>
      <c r="Z417" s="51"/>
      <c r="AA417" s="51"/>
      <c r="AB417" s="51"/>
      <c r="AC417" s="51"/>
      <c r="AD417" s="51"/>
      <c r="AE417" s="51"/>
      <c r="AF417" s="51"/>
      <c r="AG417" s="51"/>
      <c r="AH417" s="51"/>
      <c r="AI417" s="51"/>
      <c r="AJ417" s="51"/>
      <c r="AK417" s="51"/>
      <c r="AL417" s="51"/>
      <c r="AM417" s="51"/>
      <c r="AN417" s="51"/>
      <c r="AO417" s="51"/>
      <c r="AP417" s="51"/>
      <c r="AQ417" s="51"/>
      <c r="AR417" s="51"/>
      <c r="AS417" s="51"/>
      <c r="AT417" s="51"/>
      <c r="AU417" s="51"/>
      <c r="AV417" s="51"/>
      <c r="AW417" s="51"/>
      <c r="AX417" s="51"/>
      <c r="AY417" s="51"/>
      <c r="AZ417" s="51"/>
      <c r="BA417" s="51"/>
      <c r="BB417" s="51"/>
      <c r="BC417" s="51"/>
      <c r="BD417" s="51"/>
    </row>
    <row r="418" spans="1:56" x14ac:dyDescent="0.2">
      <c r="A418" s="7"/>
      <c r="B418" s="7"/>
      <c r="C418" s="7"/>
      <c r="D418" s="7"/>
      <c r="E418" s="7"/>
      <c r="F418" s="7"/>
      <c r="G418" s="7"/>
      <c r="H418" s="7"/>
      <c r="I418" s="7"/>
      <c r="J418" s="7"/>
      <c r="K418" s="7"/>
      <c r="L418" s="51"/>
      <c r="M418" s="51"/>
      <c r="N418" s="51"/>
      <c r="O418" s="51"/>
      <c r="P418" s="51"/>
      <c r="Q418" s="51"/>
      <c r="R418" s="51"/>
      <c r="S418" s="51"/>
      <c r="T418" s="51"/>
      <c r="U418" s="51"/>
      <c r="V418" s="51"/>
      <c r="W418" s="51"/>
      <c r="X418" s="51"/>
      <c r="Y418" s="51"/>
      <c r="Z418" s="51"/>
      <c r="AA418" s="51"/>
      <c r="AB418" s="51"/>
      <c r="AC418" s="51"/>
      <c r="AD418" s="51"/>
      <c r="AE418" s="51"/>
      <c r="AF418" s="51"/>
      <c r="AG418" s="51"/>
      <c r="AH418" s="51"/>
      <c r="AI418" s="51"/>
      <c r="AJ418" s="51"/>
      <c r="AK418" s="51"/>
      <c r="AL418" s="51"/>
      <c r="AM418" s="51"/>
      <c r="AN418" s="51"/>
      <c r="AO418" s="51"/>
      <c r="AP418" s="51"/>
      <c r="AQ418" s="51"/>
      <c r="AR418" s="51"/>
      <c r="AS418" s="51"/>
      <c r="AT418" s="51"/>
      <c r="AU418" s="51"/>
      <c r="AV418" s="51"/>
      <c r="AW418" s="51"/>
      <c r="AX418" s="51"/>
      <c r="AY418" s="51"/>
      <c r="AZ418" s="51"/>
      <c r="BA418" s="51"/>
      <c r="BB418" s="51"/>
      <c r="BC418" s="51"/>
      <c r="BD418" s="51"/>
    </row>
    <row r="419" spans="1:56" x14ac:dyDescent="0.2">
      <c r="A419" s="7"/>
      <c r="B419" s="7"/>
      <c r="C419" s="7"/>
      <c r="D419" s="7"/>
      <c r="E419" s="7"/>
      <c r="F419" s="7"/>
      <c r="G419" s="7"/>
      <c r="H419" s="7"/>
      <c r="I419" s="7"/>
      <c r="J419" s="7"/>
      <c r="K419" s="7"/>
      <c r="L419" s="51"/>
      <c r="M419" s="51"/>
      <c r="N419" s="51"/>
      <c r="O419" s="51"/>
      <c r="P419" s="51"/>
      <c r="Q419" s="51"/>
      <c r="R419" s="51"/>
      <c r="S419" s="51"/>
      <c r="T419" s="51"/>
      <c r="U419" s="51"/>
      <c r="V419" s="51"/>
      <c r="W419" s="51"/>
      <c r="X419" s="51"/>
      <c r="Y419" s="51"/>
      <c r="Z419" s="51"/>
      <c r="AA419" s="51"/>
      <c r="AB419" s="51"/>
      <c r="AC419" s="51"/>
      <c r="AD419" s="51"/>
      <c r="AE419" s="51"/>
      <c r="AF419" s="51"/>
      <c r="AG419" s="51"/>
      <c r="AH419" s="51"/>
      <c r="AI419" s="51"/>
      <c r="AJ419" s="51"/>
      <c r="AK419" s="51"/>
      <c r="AL419" s="51"/>
      <c r="AM419" s="51"/>
      <c r="AN419" s="51"/>
      <c r="AO419" s="51"/>
      <c r="AP419" s="51"/>
      <c r="AQ419" s="51"/>
      <c r="AR419" s="51"/>
      <c r="AS419" s="51"/>
      <c r="AT419" s="51"/>
      <c r="AU419" s="51"/>
      <c r="AV419" s="51"/>
      <c r="AW419" s="51"/>
      <c r="AX419" s="51"/>
      <c r="AY419" s="51"/>
      <c r="AZ419" s="51"/>
      <c r="BA419" s="51"/>
      <c r="BB419" s="51"/>
      <c r="BC419" s="51"/>
      <c r="BD419" s="51"/>
    </row>
    <row r="420" spans="1:56" x14ac:dyDescent="0.2">
      <c r="A420" s="7"/>
      <c r="B420" s="7"/>
      <c r="C420" s="7"/>
      <c r="D420" s="7"/>
      <c r="E420" s="7"/>
      <c r="F420" s="7"/>
      <c r="G420" s="7"/>
      <c r="H420" s="7"/>
      <c r="I420" s="7"/>
      <c r="J420" s="7"/>
      <c r="K420" s="7"/>
      <c r="L420" s="51"/>
      <c r="M420" s="51"/>
      <c r="N420" s="51"/>
      <c r="O420" s="51"/>
      <c r="P420" s="51"/>
      <c r="Q420" s="51"/>
      <c r="R420" s="51"/>
      <c r="S420" s="51"/>
      <c r="T420" s="51"/>
      <c r="U420" s="51"/>
      <c r="V420" s="51"/>
      <c r="W420" s="51"/>
      <c r="X420" s="51"/>
      <c r="Y420" s="51"/>
      <c r="Z420" s="51"/>
      <c r="AA420" s="51"/>
      <c r="AB420" s="51"/>
      <c r="AC420" s="51"/>
      <c r="AD420" s="51"/>
      <c r="AE420" s="51"/>
      <c r="AF420" s="51"/>
      <c r="AG420" s="51"/>
      <c r="AH420" s="51"/>
      <c r="AI420" s="51"/>
      <c r="AJ420" s="51"/>
      <c r="AK420" s="51"/>
      <c r="AL420" s="51"/>
      <c r="AM420" s="51"/>
      <c r="AN420" s="51"/>
      <c r="AO420" s="51"/>
      <c r="AP420" s="51"/>
      <c r="AQ420" s="51"/>
      <c r="AR420" s="51"/>
      <c r="AS420" s="51"/>
      <c r="AT420" s="51"/>
      <c r="AU420" s="51"/>
      <c r="AV420" s="51"/>
      <c r="AW420" s="51"/>
      <c r="AX420" s="51"/>
      <c r="AY420" s="51"/>
      <c r="AZ420" s="51"/>
      <c r="BA420" s="51"/>
      <c r="BB420" s="51"/>
      <c r="BC420" s="51"/>
      <c r="BD420" s="51"/>
    </row>
    <row r="421" spans="1:56" x14ac:dyDescent="0.2">
      <c r="A421" s="7"/>
      <c r="B421" s="7"/>
      <c r="C421" s="7"/>
      <c r="D421" s="7"/>
      <c r="E421" s="7"/>
      <c r="F421" s="7"/>
      <c r="G421" s="7"/>
      <c r="H421" s="7"/>
      <c r="I421" s="7"/>
      <c r="J421" s="7"/>
      <c r="K421" s="7"/>
      <c r="L421" s="51"/>
      <c r="M421" s="51"/>
      <c r="N421" s="51"/>
      <c r="O421" s="51"/>
      <c r="P421" s="51"/>
      <c r="Q421" s="51"/>
      <c r="R421" s="51"/>
      <c r="S421" s="51"/>
      <c r="T421" s="51"/>
      <c r="U421" s="51"/>
      <c r="V421" s="51"/>
      <c r="W421" s="51"/>
      <c r="X421" s="51"/>
      <c r="Y421" s="51"/>
      <c r="Z421" s="51"/>
      <c r="AA421" s="51"/>
      <c r="AB421" s="51"/>
      <c r="AC421" s="51"/>
      <c r="AD421" s="51"/>
      <c r="AE421" s="51"/>
      <c r="AF421" s="51"/>
      <c r="AG421" s="51"/>
      <c r="AH421" s="51"/>
      <c r="AI421" s="51"/>
      <c r="AJ421" s="51"/>
      <c r="AK421" s="51"/>
      <c r="AL421" s="51"/>
      <c r="AM421" s="51"/>
      <c r="AN421" s="51"/>
      <c r="AO421" s="51"/>
      <c r="AP421" s="51"/>
      <c r="AQ421" s="51"/>
      <c r="AR421" s="51"/>
      <c r="AS421" s="51"/>
      <c r="AT421" s="51"/>
      <c r="AU421" s="51"/>
      <c r="AV421" s="51"/>
      <c r="AW421" s="51"/>
      <c r="AX421" s="51"/>
      <c r="AY421" s="51"/>
      <c r="AZ421" s="51"/>
      <c r="BA421" s="51"/>
      <c r="BB421" s="51"/>
      <c r="BC421" s="51"/>
      <c r="BD421" s="51"/>
    </row>
    <row r="422" spans="1:56" x14ac:dyDescent="0.2">
      <c r="A422" s="7"/>
      <c r="B422" s="7"/>
      <c r="C422" s="7"/>
      <c r="D422" s="7"/>
      <c r="E422" s="7"/>
      <c r="F422" s="7"/>
      <c r="G422" s="7"/>
      <c r="H422" s="7"/>
      <c r="I422" s="7"/>
      <c r="J422" s="7"/>
      <c r="K422" s="7"/>
      <c r="L422" s="51"/>
      <c r="M422" s="51"/>
      <c r="N422" s="51"/>
      <c r="O422" s="51"/>
      <c r="P422" s="51"/>
      <c r="Q422" s="51"/>
      <c r="R422" s="51"/>
      <c r="S422" s="51"/>
      <c r="T422" s="51"/>
      <c r="U422" s="51"/>
      <c r="V422" s="51"/>
      <c r="W422" s="51"/>
      <c r="X422" s="51"/>
      <c r="Y422" s="51"/>
      <c r="Z422" s="51"/>
      <c r="AA422" s="51"/>
      <c r="AB422" s="51"/>
      <c r="AC422" s="51"/>
      <c r="AD422" s="51"/>
      <c r="AE422" s="51"/>
      <c r="AF422" s="51"/>
      <c r="AG422" s="51"/>
      <c r="AH422" s="51"/>
      <c r="AI422" s="51"/>
      <c r="AJ422" s="51"/>
      <c r="AK422" s="51"/>
      <c r="AL422" s="51"/>
      <c r="AM422" s="51"/>
      <c r="AN422" s="51"/>
      <c r="AO422" s="51"/>
      <c r="AP422" s="51"/>
      <c r="AQ422" s="51"/>
      <c r="AR422" s="51"/>
      <c r="AS422" s="51"/>
      <c r="AT422" s="51"/>
      <c r="AU422" s="51"/>
      <c r="AV422" s="51"/>
      <c r="AW422" s="51"/>
      <c r="AX422" s="51"/>
      <c r="AY422" s="51"/>
      <c r="AZ422" s="51"/>
      <c r="BA422" s="51"/>
      <c r="BB422" s="51"/>
      <c r="BC422" s="51"/>
      <c r="BD422" s="51"/>
    </row>
    <row r="423" spans="1:56" x14ac:dyDescent="0.2">
      <c r="A423" s="7"/>
      <c r="B423" s="7"/>
      <c r="C423" s="7"/>
      <c r="D423" s="7"/>
      <c r="E423" s="7"/>
      <c r="F423" s="7"/>
      <c r="G423" s="7"/>
      <c r="H423" s="7"/>
      <c r="I423" s="7"/>
      <c r="J423" s="7"/>
      <c r="K423" s="7"/>
      <c r="L423" s="51"/>
      <c r="M423" s="51"/>
      <c r="N423" s="51"/>
      <c r="O423" s="51"/>
      <c r="P423" s="51"/>
      <c r="Q423" s="51"/>
      <c r="R423" s="51"/>
      <c r="S423" s="51"/>
      <c r="T423" s="51"/>
      <c r="U423" s="51"/>
      <c r="V423" s="51"/>
      <c r="W423" s="51"/>
      <c r="X423" s="51"/>
      <c r="Y423" s="51"/>
      <c r="Z423" s="51"/>
      <c r="AA423" s="51"/>
      <c r="AB423" s="51"/>
      <c r="AC423" s="51"/>
      <c r="AD423" s="51"/>
      <c r="AE423" s="51"/>
      <c r="AF423" s="51"/>
      <c r="AG423" s="51"/>
      <c r="AH423" s="51"/>
      <c r="AI423" s="51"/>
      <c r="AJ423" s="51"/>
      <c r="AK423" s="51"/>
      <c r="AL423" s="51"/>
      <c r="AM423" s="51"/>
      <c r="AN423" s="51"/>
      <c r="AO423" s="51"/>
      <c r="AP423" s="51"/>
      <c r="AQ423" s="51"/>
      <c r="AR423" s="51"/>
      <c r="AS423" s="51"/>
      <c r="AT423" s="51"/>
      <c r="AU423" s="51"/>
      <c r="AV423" s="51"/>
      <c r="AW423" s="51"/>
      <c r="AX423" s="51"/>
      <c r="AY423" s="51"/>
      <c r="AZ423" s="51"/>
      <c r="BA423" s="51"/>
      <c r="BB423" s="51"/>
      <c r="BC423" s="51"/>
      <c r="BD423" s="51"/>
    </row>
    <row r="424" spans="1:56" x14ac:dyDescent="0.2">
      <c r="A424" s="7"/>
      <c r="B424" s="7"/>
      <c r="C424" s="7"/>
      <c r="D424" s="7"/>
      <c r="E424" s="7"/>
      <c r="F424" s="7"/>
      <c r="G424" s="7"/>
      <c r="H424" s="7"/>
      <c r="I424" s="7"/>
      <c r="J424" s="7"/>
      <c r="K424" s="7"/>
      <c r="L424" s="51"/>
      <c r="M424" s="51"/>
      <c r="N424" s="51"/>
      <c r="O424" s="51"/>
      <c r="P424" s="51"/>
      <c r="Q424" s="51"/>
      <c r="R424" s="51"/>
      <c r="S424" s="51"/>
      <c r="T424" s="51"/>
      <c r="U424" s="51"/>
      <c r="V424" s="51"/>
      <c r="W424" s="51"/>
      <c r="X424" s="51"/>
      <c r="Y424" s="51"/>
      <c r="Z424" s="51"/>
      <c r="AA424" s="51"/>
      <c r="AB424" s="51"/>
      <c r="AC424" s="51"/>
      <c r="AD424" s="51"/>
      <c r="AE424" s="51"/>
      <c r="AF424" s="51"/>
      <c r="AG424" s="51"/>
      <c r="AH424" s="51"/>
      <c r="AI424" s="51"/>
      <c r="AJ424" s="51"/>
      <c r="AK424" s="51"/>
      <c r="AL424" s="51"/>
      <c r="AM424" s="51"/>
      <c r="AN424" s="51"/>
      <c r="AO424" s="51"/>
      <c r="AP424" s="51"/>
      <c r="AQ424" s="51"/>
      <c r="AR424" s="51"/>
      <c r="AS424" s="51"/>
      <c r="AT424" s="51"/>
      <c r="AU424" s="51"/>
      <c r="AV424" s="51"/>
      <c r="AW424" s="51"/>
      <c r="AX424" s="51"/>
      <c r="AY424" s="51"/>
      <c r="AZ424" s="51"/>
      <c r="BA424" s="51"/>
      <c r="BB424" s="51"/>
      <c r="BC424" s="51"/>
      <c r="BD424" s="51"/>
    </row>
  </sheetData>
  <sheetProtection algorithmName="SHA-512" hashValue="6mmIbLhGEOlg+RQvsYvTVo0GAY7pUSBBP1RSH2Qmj3MFVY4d2KTGfcVmKaana/OSFy0aQqR3Qutx6/u77geP/Q==" saltValue="mdrXg2+4dsWKQcgdbee8qQ==" spinCount="100000" sheet="1" objects="1" scenarios="1"/>
  <mergeCells count="63">
    <mergeCell ref="F33:K35"/>
    <mergeCell ref="A4:K4"/>
    <mergeCell ref="A37:G37"/>
    <mergeCell ref="A1:K1"/>
    <mergeCell ref="A32:K32"/>
    <mergeCell ref="A36:K36"/>
    <mergeCell ref="D28:E28"/>
    <mergeCell ref="D29:E29"/>
    <mergeCell ref="A33:E33"/>
    <mergeCell ref="D34:E34"/>
    <mergeCell ref="D35:E35"/>
    <mergeCell ref="A30:G30"/>
    <mergeCell ref="A31:F31"/>
    <mergeCell ref="D13:E13"/>
    <mergeCell ref="D14:E14"/>
    <mergeCell ref="D15:E15"/>
    <mergeCell ref="D12:E12"/>
    <mergeCell ref="D23:E23"/>
    <mergeCell ref="D16:E16"/>
    <mergeCell ref="D17:E17"/>
    <mergeCell ref="D18:E18"/>
    <mergeCell ref="D19:E19"/>
    <mergeCell ref="D20:E20"/>
    <mergeCell ref="D22:E22"/>
    <mergeCell ref="D21:E21"/>
    <mergeCell ref="D6:E6"/>
    <mergeCell ref="D7:E7"/>
    <mergeCell ref="D8:E8"/>
    <mergeCell ref="D9:E9"/>
    <mergeCell ref="D11:E11"/>
    <mergeCell ref="D10:E10"/>
    <mergeCell ref="A5:G5"/>
    <mergeCell ref="C68:J68"/>
    <mergeCell ref="C54:J54"/>
    <mergeCell ref="C55:J55"/>
    <mergeCell ref="C56:J56"/>
    <mergeCell ref="C57:J57"/>
    <mergeCell ref="C67:J67"/>
    <mergeCell ref="C62:J62"/>
    <mergeCell ref="C63:J63"/>
    <mergeCell ref="C64:J64"/>
    <mergeCell ref="C65:J65"/>
    <mergeCell ref="C66:J66"/>
    <mergeCell ref="C58:J58"/>
    <mergeCell ref="C59:J59"/>
    <mergeCell ref="C60:J60"/>
    <mergeCell ref="C61:J61"/>
    <mergeCell ref="A2:K2"/>
    <mergeCell ref="A3:K3"/>
    <mergeCell ref="H37:K46"/>
    <mergeCell ref="C53:J53"/>
    <mergeCell ref="A24:G24"/>
    <mergeCell ref="A25:F25"/>
    <mergeCell ref="A27:G27"/>
    <mergeCell ref="A48:J48"/>
    <mergeCell ref="C49:J49"/>
    <mergeCell ref="C50:J50"/>
    <mergeCell ref="C51:J51"/>
    <mergeCell ref="C52:J52"/>
    <mergeCell ref="A47:K47"/>
    <mergeCell ref="H5:K25"/>
    <mergeCell ref="A26:K26"/>
    <mergeCell ref="H27:K31"/>
  </mergeCells>
  <pageMargins left="0.7" right="0.7" top="0.75" bottom="0.75" header="0.51180555555555496" footer="0.51180555555555496"/>
  <pageSetup paperSize="9" firstPageNumber="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Y1101"/>
  <sheetViews>
    <sheetView topLeftCell="A87" zoomScaleNormal="100" workbookViewId="0">
      <selection activeCell="C90" sqref="C90:C91"/>
    </sheetView>
  </sheetViews>
  <sheetFormatPr baseColWidth="10" defaultColWidth="12.7109375" defaultRowHeight="12.75" x14ac:dyDescent="0.2"/>
  <cols>
    <col min="1" max="1" width="26.140625" customWidth="1"/>
    <col min="2" max="2" width="33.28515625" customWidth="1"/>
    <col min="3" max="3" width="25.42578125" customWidth="1"/>
    <col min="4" max="4" width="25.28515625" customWidth="1"/>
    <col min="5" max="5" width="22.28515625" customWidth="1"/>
    <col min="7" max="7" width="29.42578125" customWidth="1"/>
    <col min="8" max="8" width="48.85546875" customWidth="1"/>
    <col min="9" max="9" width="21.140625" customWidth="1"/>
    <col min="10" max="10" width="19.5703125" customWidth="1"/>
    <col min="11" max="11" width="20.7109375" customWidth="1"/>
    <col min="12" max="12" width="40.42578125" customWidth="1"/>
    <col min="13" max="13" width="27.140625" customWidth="1"/>
    <col min="14" max="14" width="43.140625" customWidth="1"/>
    <col min="15" max="15" width="23" customWidth="1"/>
  </cols>
  <sheetData>
    <row r="1" spans="1:25" ht="35.25" customHeight="1" thickBot="1" x14ac:dyDescent="0.25">
      <c r="A1" s="980" t="s">
        <v>451</v>
      </c>
      <c r="B1" s="980"/>
      <c r="C1" s="980"/>
      <c r="D1" s="980"/>
      <c r="E1" s="980"/>
      <c r="F1" s="7"/>
      <c r="G1" s="7"/>
      <c r="H1" s="7"/>
      <c r="I1" s="7"/>
      <c r="J1" s="7"/>
      <c r="K1" s="7"/>
      <c r="L1" s="7"/>
      <c r="M1" s="7"/>
      <c r="N1" s="7"/>
      <c r="O1" s="7"/>
      <c r="P1" s="7"/>
      <c r="Q1" s="7"/>
      <c r="R1" s="7"/>
      <c r="S1" s="7"/>
      <c r="T1" s="7"/>
      <c r="U1" s="7"/>
      <c r="V1" s="7"/>
      <c r="W1" s="7"/>
      <c r="X1" s="7"/>
      <c r="Y1" s="7"/>
    </row>
    <row r="2" spans="1:25" ht="30" customHeight="1" x14ac:dyDescent="0.2">
      <c r="A2" s="984"/>
      <c r="B2" s="985"/>
      <c r="C2" s="985"/>
      <c r="D2" s="985"/>
      <c r="E2" s="986"/>
      <c r="F2" s="7"/>
      <c r="G2" s="2"/>
      <c r="H2" s="2"/>
      <c r="I2" s="2"/>
      <c r="J2" s="2"/>
      <c r="K2" s="11"/>
      <c r="L2" s="2"/>
      <c r="O2" s="7"/>
      <c r="P2" s="7"/>
      <c r="Q2" s="7"/>
      <c r="R2" s="7"/>
      <c r="S2" s="7"/>
      <c r="T2" s="7"/>
      <c r="U2" s="7"/>
      <c r="V2" s="7"/>
      <c r="W2" s="7"/>
      <c r="X2" s="7"/>
      <c r="Y2" s="7"/>
    </row>
    <row r="3" spans="1:25" ht="31.5" customHeight="1" x14ac:dyDescent="0.2">
      <c r="A3" s="1002" t="s">
        <v>282</v>
      </c>
      <c r="B3" s="1003"/>
      <c r="C3" s="1003"/>
      <c r="D3" s="1004"/>
      <c r="E3" s="990"/>
      <c r="F3" s="7"/>
      <c r="G3" s="2"/>
      <c r="H3" s="2"/>
      <c r="I3" s="2"/>
      <c r="J3" s="2"/>
      <c r="K3" s="14"/>
      <c r="L3" s="2"/>
      <c r="O3" s="7"/>
      <c r="P3" s="7"/>
      <c r="Q3" s="7"/>
      <c r="R3" s="7"/>
      <c r="S3" s="7"/>
      <c r="T3" s="7"/>
      <c r="U3" s="7"/>
      <c r="V3" s="7"/>
      <c r="W3" s="7"/>
      <c r="X3" s="7"/>
      <c r="Y3" s="7"/>
    </row>
    <row r="4" spans="1:25" ht="31.5" customHeight="1" x14ac:dyDescent="0.2">
      <c r="A4" s="880" t="s">
        <v>169</v>
      </c>
      <c r="B4" s="881"/>
      <c r="C4" s="881"/>
      <c r="D4" s="1005"/>
      <c r="E4" s="991"/>
      <c r="F4" s="7"/>
      <c r="G4" s="2"/>
      <c r="H4" s="2"/>
      <c r="I4" s="2"/>
      <c r="J4" s="2"/>
      <c r="K4" s="11"/>
      <c r="L4" s="2"/>
      <c r="O4" s="7"/>
      <c r="P4" s="7"/>
      <c r="Q4" s="7"/>
      <c r="R4" s="7"/>
      <c r="S4" s="7"/>
      <c r="T4" s="7"/>
      <c r="U4" s="7"/>
      <c r="V4" s="7"/>
      <c r="W4" s="7"/>
      <c r="X4" s="7"/>
      <c r="Y4" s="7"/>
    </row>
    <row r="5" spans="1:25" ht="35.25" customHeight="1" thickBot="1" x14ac:dyDescent="0.25">
      <c r="A5" s="987"/>
      <c r="B5" s="988"/>
      <c r="C5" s="988"/>
      <c r="D5" s="988"/>
      <c r="E5" s="989"/>
      <c r="F5" s="7"/>
      <c r="G5" s="2"/>
      <c r="H5" s="2"/>
      <c r="I5" s="2"/>
      <c r="J5" s="2"/>
      <c r="K5" s="11"/>
      <c r="L5" s="2"/>
      <c r="O5" s="7"/>
      <c r="P5" s="7"/>
      <c r="Q5" s="7"/>
      <c r="R5" s="7"/>
      <c r="S5" s="7"/>
      <c r="T5" s="7"/>
      <c r="U5" s="7"/>
      <c r="V5" s="7"/>
      <c r="W5" s="7"/>
      <c r="X5" s="7"/>
      <c r="Y5" s="7"/>
    </row>
    <row r="6" spans="1:25" ht="24.75" customHeight="1" thickBot="1" x14ac:dyDescent="0.25">
      <c r="A6" s="992" t="s">
        <v>93</v>
      </c>
      <c r="B6" s="993"/>
      <c r="C6" s="993"/>
      <c r="D6" s="994"/>
      <c r="E6" s="983"/>
      <c r="F6" s="7"/>
      <c r="G6" s="2"/>
      <c r="H6" s="2"/>
      <c r="I6" s="2"/>
      <c r="J6" s="2"/>
      <c r="K6" s="13"/>
      <c r="L6" s="7"/>
      <c r="O6" s="7"/>
      <c r="P6" s="7"/>
      <c r="Q6" s="7"/>
      <c r="R6" s="7"/>
      <c r="S6" s="7"/>
      <c r="T6" s="7"/>
      <c r="U6" s="7"/>
      <c r="V6" s="7"/>
      <c r="W6" s="7"/>
      <c r="X6" s="7"/>
      <c r="Y6" s="7"/>
    </row>
    <row r="7" spans="1:25" ht="27.75" customHeight="1" x14ac:dyDescent="0.2">
      <c r="A7" s="995" t="s">
        <v>385</v>
      </c>
      <c r="B7" s="996"/>
      <c r="C7" s="996"/>
      <c r="D7" s="158">
        <f>'Referencia de datos'!C18</f>
        <v>8</v>
      </c>
      <c r="E7" s="983"/>
      <c r="F7" s="7"/>
      <c r="G7" s="2"/>
      <c r="H7" s="2"/>
      <c r="I7" s="2"/>
      <c r="J7" s="2"/>
      <c r="K7" s="13"/>
      <c r="L7" s="7"/>
      <c r="O7" s="7"/>
      <c r="P7" s="7"/>
      <c r="Q7" s="7"/>
      <c r="R7" s="7"/>
      <c r="S7" s="7"/>
      <c r="T7" s="7"/>
      <c r="U7" s="7"/>
      <c r="V7" s="7"/>
      <c r="W7" s="7"/>
      <c r="X7" s="7"/>
      <c r="Y7" s="7"/>
    </row>
    <row r="8" spans="1:25" ht="39.75" customHeight="1" x14ac:dyDescent="0.2">
      <c r="A8" s="930" t="s">
        <v>386</v>
      </c>
      <c r="B8" s="931"/>
      <c r="C8" s="931"/>
      <c r="D8" s="205">
        <f>'Referencia de datos'!G18</f>
        <v>32</v>
      </c>
      <c r="E8" s="983"/>
      <c r="F8" s="7"/>
      <c r="G8" s="2"/>
      <c r="H8" s="2"/>
      <c r="I8" s="2"/>
      <c r="J8" s="2"/>
      <c r="K8" s="78"/>
      <c r="L8" s="7"/>
      <c r="O8" s="7"/>
      <c r="P8" s="7"/>
      <c r="Q8" s="7"/>
      <c r="R8" s="7"/>
      <c r="S8" s="7"/>
      <c r="T8" s="7"/>
      <c r="U8" s="7"/>
      <c r="V8" s="7"/>
      <c r="W8" s="7"/>
      <c r="X8" s="7"/>
      <c r="Y8" s="7"/>
    </row>
    <row r="9" spans="1:25" ht="33" customHeight="1" x14ac:dyDescent="0.2">
      <c r="A9" s="930" t="s">
        <v>387</v>
      </c>
      <c r="B9" s="931"/>
      <c r="C9" s="931"/>
      <c r="D9" s="205">
        <f>D8*D7</f>
        <v>256</v>
      </c>
      <c r="E9" s="983"/>
      <c r="F9" s="7"/>
      <c r="G9" s="2"/>
      <c r="H9" s="2"/>
      <c r="I9" s="2"/>
      <c r="J9" s="2"/>
      <c r="K9" s="13"/>
      <c r="L9" s="7"/>
      <c r="M9" s="2"/>
      <c r="N9" s="7"/>
      <c r="O9" s="7"/>
      <c r="P9" s="7"/>
      <c r="Q9" s="7"/>
      <c r="R9" s="7"/>
      <c r="S9" s="7"/>
      <c r="T9" s="7"/>
      <c r="U9" s="7"/>
      <c r="V9" s="7"/>
      <c r="W9" s="7"/>
      <c r="X9" s="7"/>
      <c r="Y9" s="7"/>
    </row>
    <row r="10" spans="1:25" ht="35.25" customHeight="1" thickBot="1" x14ac:dyDescent="0.25">
      <c r="A10" s="997" t="s">
        <v>94</v>
      </c>
      <c r="B10" s="998"/>
      <c r="C10" s="998"/>
      <c r="D10" s="159" t="s">
        <v>95</v>
      </c>
      <c r="E10" s="983"/>
      <c r="F10" s="9"/>
      <c r="G10" s="2"/>
      <c r="H10" s="2"/>
      <c r="I10" s="2"/>
      <c r="J10" s="2"/>
      <c r="K10" s="13"/>
      <c r="L10" s="7"/>
      <c r="M10" s="7"/>
      <c r="N10" s="7"/>
      <c r="O10" s="7"/>
      <c r="P10" s="7"/>
      <c r="Q10" s="7"/>
      <c r="R10" s="7"/>
      <c r="S10" s="7"/>
      <c r="T10" s="7"/>
      <c r="U10" s="7"/>
      <c r="V10" s="7"/>
      <c r="W10" s="7"/>
      <c r="X10" s="7"/>
      <c r="Y10" s="7"/>
    </row>
    <row r="11" spans="1:25" ht="40.5" customHeight="1" thickBot="1" x14ac:dyDescent="0.25">
      <c r="A11" s="949"/>
      <c r="B11" s="950"/>
      <c r="C11" s="950"/>
      <c r="D11" s="950"/>
      <c r="E11" s="951"/>
      <c r="F11" s="9"/>
      <c r="G11" s="2"/>
      <c r="H11" s="2"/>
      <c r="I11" s="2"/>
      <c r="J11" s="2"/>
      <c r="K11" s="13"/>
      <c r="L11" s="7"/>
      <c r="M11" s="7"/>
      <c r="N11" s="7"/>
      <c r="O11" s="7"/>
      <c r="P11" s="7"/>
      <c r="Q11" s="7"/>
      <c r="R11" s="7"/>
      <c r="S11" s="7"/>
      <c r="T11" s="7"/>
      <c r="U11" s="7"/>
      <c r="V11" s="7"/>
      <c r="W11" s="7"/>
      <c r="X11" s="7"/>
      <c r="Y11" s="7"/>
    </row>
    <row r="12" spans="1:25" ht="35.25" customHeight="1" thickBot="1" x14ac:dyDescent="0.25">
      <c r="A12" s="407" t="s">
        <v>96</v>
      </c>
      <c r="B12" s="428" t="s">
        <v>97</v>
      </c>
      <c r="C12" s="428" t="s">
        <v>98</v>
      </c>
      <c r="D12" s="429" t="s">
        <v>26</v>
      </c>
      <c r="E12" s="951"/>
      <c r="F12" s="9"/>
      <c r="G12" s="2"/>
      <c r="H12" s="2"/>
      <c r="I12" s="2"/>
      <c r="J12" s="2"/>
      <c r="K12" s="13"/>
      <c r="L12" s="7"/>
      <c r="M12" s="7"/>
      <c r="N12" s="7"/>
      <c r="O12" s="7"/>
      <c r="P12" s="7"/>
      <c r="Q12" s="7"/>
      <c r="R12" s="7"/>
      <c r="S12" s="7"/>
      <c r="T12" s="7"/>
      <c r="U12" s="7"/>
      <c r="V12" s="7"/>
      <c r="W12" s="7"/>
      <c r="X12" s="7"/>
      <c r="Y12" s="7"/>
    </row>
    <row r="13" spans="1:25" ht="21" customHeight="1" x14ac:dyDescent="0.2">
      <c r="A13" s="426" t="s">
        <v>346</v>
      </c>
      <c r="B13" s="160">
        <f>'Referencia de datos'!B29</f>
        <v>14</v>
      </c>
      <c r="C13" s="284">
        <f>'Referencia de datos'!J29</f>
        <v>0</v>
      </c>
      <c r="D13" s="161">
        <f>B13*C13</f>
        <v>0</v>
      </c>
      <c r="E13" s="951"/>
      <c r="F13" s="9"/>
      <c r="G13" s="2"/>
      <c r="H13" s="2"/>
      <c r="I13" s="2"/>
      <c r="J13" s="2"/>
      <c r="K13" s="16"/>
      <c r="L13" s="7"/>
      <c r="M13" s="7"/>
      <c r="N13" s="7"/>
      <c r="O13" s="7"/>
      <c r="P13" s="7"/>
      <c r="Q13" s="7"/>
      <c r="R13" s="7"/>
      <c r="S13" s="7"/>
      <c r="T13" s="7"/>
      <c r="U13" s="7"/>
      <c r="V13" s="7"/>
      <c r="W13" s="7"/>
      <c r="X13" s="7"/>
      <c r="Y13" s="7"/>
    </row>
    <row r="14" spans="1:25" ht="18.75" customHeight="1" x14ac:dyDescent="0.2">
      <c r="A14" s="421" t="s">
        <v>347</v>
      </c>
      <c r="B14" s="162">
        <f>'Referencia de datos'!E29</f>
        <v>6</v>
      </c>
      <c r="C14" s="285">
        <f>'Referencia de datos'!C38</f>
        <v>83</v>
      </c>
      <c r="D14" s="168">
        <f>B14*C14</f>
        <v>498</v>
      </c>
      <c r="E14" s="951"/>
      <c r="F14" s="9"/>
      <c r="G14" s="2"/>
      <c r="H14" s="2"/>
      <c r="I14" s="2"/>
      <c r="J14" s="2"/>
      <c r="K14" s="7"/>
      <c r="L14" s="7"/>
      <c r="M14" s="7"/>
      <c r="N14" s="7"/>
      <c r="O14" s="7"/>
      <c r="P14" s="7"/>
      <c r="Q14" s="7"/>
      <c r="R14" s="7"/>
      <c r="S14" s="7"/>
      <c r="T14" s="7"/>
      <c r="U14" s="7"/>
      <c r="V14" s="7"/>
      <c r="W14" s="7"/>
      <c r="X14" s="7"/>
      <c r="Y14" s="7"/>
    </row>
    <row r="15" spans="1:25" ht="33.75" customHeight="1" x14ac:dyDescent="0.2">
      <c r="A15" s="305" t="s">
        <v>99</v>
      </c>
      <c r="B15" s="287"/>
      <c r="C15" s="285"/>
      <c r="D15" s="168">
        <f>B15*C15</f>
        <v>0</v>
      </c>
      <c r="E15" s="951"/>
      <c r="F15" s="7"/>
      <c r="G15" s="2"/>
      <c r="H15" s="2"/>
      <c r="I15" s="2"/>
      <c r="J15" s="2"/>
      <c r="K15" s="7"/>
      <c r="L15" s="7"/>
      <c r="M15" s="7"/>
      <c r="N15" s="7"/>
      <c r="O15" s="7"/>
      <c r="P15" s="7"/>
      <c r="Q15" s="7"/>
      <c r="R15" s="7"/>
      <c r="S15" s="7"/>
      <c r="T15" s="7"/>
      <c r="U15" s="7"/>
      <c r="V15" s="7"/>
      <c r="W15" s="7"/>
      <c r="X15" s="7"/>
      <c r="Y15" s="7"/>
    </row>
    <row r="16" spans="1:25" ht="36.75" customHeight="1" thickBot="1" x14ac:dyDescent="0.25">
      <c r="A16" s="306" t="s">
        <v>99</v>
      </c>
      <c r="B16" s="288"/>
      <c r="C16" s="286"/>
      <c r="D16" s="163">
        <f>B16*C16</f>
        <v>0</v>
      </c>
      <c r="E16" s="951"/>
      <c r="F16" s="7"/>
      <c r="G16" s="2"/>
      <c r="H16" s="2"/>
      <c r="I16" s="2"/>
      <c r="J16" s="2"/>
      <c r="K16" s="7"/>
      <c r="L16" s="7"/>
      <c r="M16" s="7"/>
      <c r="N16" s="7"/>
      <c r="O16" s="7"/>
      <c r="P16" s="7"/>
      <c r="Q16" s="7"/>
      <c r="R16" s="7"/>
      <c r="S16" s="7"/>
      <c r="T16" s="7"/>
      <c r="U16" s="7"/>
      <c r="V16" s="7"/>
      <c r="W16" s="7"/>
      <c r="X16" s="7"/>
      <c r="Y16" s="7"/>
    </row>
    <row r="17" spans="1:25" x14ac:dyDescent="0.2">
      <c r="A17" s="981"/>
      <c r="B17" s="981"/>
      <c r="C17" s="981"/>
      <c r="D17" s="981"/>
      <c r="E17" s="951"/>
      <c r="F17" s="7"/>
      <c r="G17" s="2"/>
      <c r="H17" s="2"/>
      <c r="I17" s="2"/>
      <c r="J17" s="2"/>
      <c r="K17" s="7"/>
      <c r="L17" s="7"/>
      <c r="M17" s="7"/>
      <c r="N17" s="7"/>
      <c r="O17" s="7"/>
      <c r="P17" s="7"/>
      <c r="Q17" s="7"/>
      <c r="R17" s="7"/>
      <c r="S17" s="7"/>
      <c r="T17" s="7"/>
      <c r="U17" s="7"/>
      <c r="V17" s="7"/>
      <c r="W17" s="7"/>
      <c r="X17" s="7"/>
      <c r="Y17" s="7"/>
    </row>
    <row r="18" spans="1:25" ht="13.5" thickBot="1" x14ac:dyDescent="0.25">
      <c r="A18" s="981"/>
      <c r="B18" s="981"/>
      <c r="C18" s="981"/>
      <c r="D18" s="981"/>
      <c r="E18" s="951"/>
      <c r="F18" s="7"/>
      <c r="G18" s="2"/>
      <c r="H18" s="2"/>
      <c r="I18" s="2"/>
      <c r="J18" s="2"/>
      <c r="K18" s="7"/>
      <c r="L18" s="7"/>
      <c r="M18" s="7"/>
      <c r="N18" s="7"/>
      <c r="O18" s="7"/>
      <c r="P18" s="7"/>
      <c r="Q18" s="7"/>
      <c r="R18" s="7"/>
      <c r="S18" s="7"/>
      <c r="T18" s="7"/>
      <c r="U18" s="7"/>
      <c r="V18" s="7"/>
      <c r="W18" s="7"/>
      <c r="X18" s="7"/>
      <c r="Y18" s="7"/>
    </row>
    <row r="19" spans="1:25" ht="15.75" thickBot="1" x14ac:dyDescent="0.25">
      <c r="A19" s="982" t="s">
        <v>337</v>
      </c>
      <c r="B19" s="982"/>
      <c r="C19" s="982"/>
      <c r="D19" s="164">
        <f>SUM(D13:D18)</f>
        <v>498</v>
      </c>
      <c r="E19" s="951"/>
      <c r="F19" s="7"/>
      <c r="G19" s="2"/>
      <c r="H19" s="2"/>
      <c r="I19" s="2"/>
      <c r="J19" s="2"/>
      <c r="K19" s="7"/>
      <c r="L19" s="7"/>
      <c r="M19" s="7"/>
      <c r="N19" s="7"/>
      <c r="O19" s="7"/>
      <c r="P19" s="7"/>
      <c r="Q19" s="7"/>
      <c r="R19" s="7"/>
      <c r="S19" s="7"/>
      <c r="T19" s="7"/>
      <c r="U19" s="7"/>
      <c r="V19" s="7"/>
      <c r="W19" s="7"/>
      <c r="X19" s="7"/>
      <c r="Y19" s="7"/>
    </row>
    <row r="20" spans="1:25" ht="15" x14ac:dyDescent="0.2">
      <c r="A20" s="1006" t="s">
        <v>348</v>
      </c>
      <c r="B20" s="1007"/>
      <c r="C20" s="466">
        <f>D8</f>
        <v>32</v>
      </c>
      <c r="D20" s="465"/>
      <c r="E20" s="951"/>
      <c r="F20" s="7"/>
      <c r="G20" s="2"/>
      <c r="H20" s="2"/>
      <c r="I20" s="2"/>
      <c r="J20" s="2"/>
      <c r="K20" s="7"/>
      <c r="L20" s="7"/>
      <c r="M20" s="7"/>
      <c r="N20" s="7"/>
      <c r="O20" s="7"/>
      <c r="P20" s="7"/>
      <c r="Q20" s="7"/>
      <c r="R20" s="7"/>
      <c r="S20" s="7"/>
      <c r="T20" s="7"/>
      <c r="U20" s="7"/>
      <c r="V20" s="7"/>
      <c r="W20" s="7"/>
      <c r="X20" s="7"/>
      <c r="Y20" s="7"/>
    </row>
    <row r="21" spans="1:25" ht="15" thickBot="1" x14ac:dyDescent="0.25">
      <c r="A21" s="983"/>
      <c r="B21" s="983"/>
      <c r="C21" s="983"/>
      <c r="D21" s="983"/>
      <c r="E21" s="951"/>
      <c r="F21" s="7"/>
      <c r="G21" s="2"/>
      <c r="H21" s="2"/>
      <c r="I21" s="2"/>
      <c r="J21" s="2"/>
      <c r="K21" s="7"/>
      <c r="L21" s="7"/>
      <c r="M21" s="7"/>
      <c r="N21" s="7"/>
      <c r="O21" s="7"/>
      <c r="P21" s="7"/>
      <c r="Q21" s="7"/>
      <c r="R21" s="7"/>
      <c r="S21" s="7"/>
      <c r="T21" s="7"/>
      <c r="U21" s="7"/>
      <c r="V21" s="7"/>
      <c r="W21" s="7"/>
      <c r="X21" s="7"/>
      <c r="Y21" s="7"/>
    </row>
    <row r="22" spans="1:25" ht="29.25" customHeight="1" thickBot="1" x14ac:dyDescent="0.25">
      <c r="A22" s="999" t="s">
        <v>375</v>
      </c>
      <c r="B22" s="1000"/>
      <c r="C22" s="1001"/>
      <c r="D22" s="165">
        <f>D19/C20</f>
        <v>15.5625</v>
      </c>
      <c r="E22" s="951"/>
      <c r="F22" s="7"/>
      <c r="G22" s="2"/>
      <c r="H22" s="2"/>
      <c r="I22" s="2"/>
      <c r="J22" s="2"/>
      <c r="K22" s="7"/>
      <c r="L22" s="7"/>
      <c r="M22" s="7"/>
      <c r="N22" s="7"/>
      <c r="O22" s="7"/>
      <c r="P22" s="7"/>
      <c r="Q22" s="7"/>
      <c r="R22" s="7"/>
      <c r="S22" s="7"/>
      <c r="T22" s="7"/>
      <c r="U22" s="7"/>
      <c r="V22" s="7"/>
      <c r="W22" s="7"/>
      <c r="X22" s="7"/>
      <c r="Y22" s="7"/>
    </row>
    <row r="23" spans="1:25" ht="40.5" customHeight="1" thickBot="1" x14ac:dyDescent="0.25">
      <c r="A23" s="949"/>
      <c r="B23" s="950"/>
      <c r="C23" s="950"/>
      <c r="D23" s="950"/>
      <c r="E23" s="951"/>
      <c r="F23" s="7"/>
      <c r="G23" s="2"/>
      <c r="H23" s="2"/>
      <c r="I23" s="2"/>
      <c r="J23" s="2"/>
      <c r="K23" s="7"/>
      <c r="L23" s="7"/>
      <c r="M23" s="7"/>
      <c r="N23" s="7"/>
      <c r="O23" s="7"/>
      <c r="P23" s="7"/>
      <c r="Q23" s="7"/>
      <c r="R23" s="7"/>
      <c r="S23" s="7"/>
      <c r="T23" s="7"/>
      <c r="U23" s="7"/>
      <c r="V23" s="7"/>
      <c r="W23" s="7"/>
      <c r="X23" s="7"/>
      <c r="Y23" s="7"/>
    </row>
    <row r="24" spans="1:25" ht="35.25" customHeight="1" x14ac:dyDescent="0.2">
      <c r="A24" s="953" t="s">
        <v>297</v>
      </c>
      <c r="B24" s="954"/>
      <c r="C24" s="955"/>
      <c r="D24" s="227" t="s">
        <v>26</v>
      </c>
      <c r="E24" s="951"/>
      <c r="F24" s="7"/>
      <c r="G24" s="2"/>
      <c r="H24" s="2"/>
      <c r="I24" s="2"/>
      <c r="J24" s="2"/>
      <c r="K24" s="7"/>
      <c r="L24" s="7"/>
      <c r="M24" s="7"/>
      <c r="N24" s="7"/>
      <c r="O24" s="7"/>
      <c r="P24" s="7"/>
      <c r="Q24" s="7"/>
      <c r="R24" s="7"/>
      <c r="S24" s="7"/>
      <c r="T24" s="7"/>
      <c r="U24" s="7"/>
      <c r="V24" s="7"/>
      <c r="W24" s="7"/>
      <c r="X24" s="7"/>
      <c r="Y24" s="7"/>
    </row>
    <row r="25" spans="1:25" ht="20.25" customHeight="1" x14ac:dyDescent="0.2">
      <c r="A25" s="959" t="s">
        <v>298</v>
      </c>
      <c r="B25" s="960"/>
      <c r="C25" s="961"/>
      <c r="D25" s="432"/>
      <c r="E25" s="951"/>
      <c r="F25" s="7"/>
      <c r="G25" s="2"/>
      <c r="H25" s="2"/>
      <c r="I25" s="2"/>
      <c r="J25" s="2"/>
      <c r="K25" s="7"/>
      <c r="L25" s="7"/>
      <c r="M25" s="7"/>
      <c r="N25" s="7"/>
      <c r="O25" s="7"/>
      <c r="P25" s="7"/>
      <c r="Q25" s="7"/>
      <c r="R25" s="7"/>
      <c r="S25" s="7"/>
      <c r="T25" s="7"/>
      <c r="U25" s="7"/>
      <c r="V25" s="7"/>
      <c r="W25" s="7"/>
      <c r="X25" s="7"/>
      <c r="Y25" s="7"/>
    </row>
    <row r="26" spans="1:25" ht="15" customHeight="1" x14ac:dyDescent="0.2">
      <c r="A26" s="966"/>
      <c r="B26" s="967"/>
      <c r="C26" s="967"/>
      <c r="D26" s="968"/>
      <c r="E26" s="951"/>
      <c r="F26" s="7"/>
      <c r="G26" s="2"/>
      <c r="H26" s="2"/>
      <c r="I26" s="2"/>
      <c r="J26" s="2"/>
      <c r="K26" s="7"/>
      <c r="L26" s="7"/>
      <c r="M26" s="7"/>
      <c r="N26" s="7"/>
      <c r="O26" s="7"/>
      <c r="P26" s="7"/>
      <c r="Q26" s="7"/>
      <c r="R26" s="7"/>
      <c r="S26" s="7"/>
      <c r="T26" s="7"/>
      <c r="U26" s="7"/>
      <c r="V26" s="7"/>
      <c r="W26" s="7"/>
      <c r="X26" s="7"/>
      <c r="Y26" s="7"/>
    </row>
    <row r="27" spans="1:25" ht="20.25" customHeight="1" x14ac:dyDescent="0.2">
      <c r="A27" s="964" t="s">
        <v>380</v>
      </c>
      <c r="B27" s="965"/>
      <c r="C27" s="965"/>
      <c r="D27" s="469">
        <f>C29/(C31*C30)</f>
        <v>6.25E-2</v>
      </c>
      <c r="E27" s="951"/>
      <c r="F27" s="7"/>
      <c r="G27" s="2"/>
      <c r="H27" s="2"/>
      <c r="I27" s="2"/>
      <c r="J27" s="2"/>
      <c r="K27" s="7"/>
      <c r="L27" s="7"/>
      <c r="M27" s="7"/>
      <c r="N27" s="7"/>
      <c r="O27" s="7"/>
      <c r="P27" s="7"/>
      <c r="Q27" s="7"/>
      <c r="R27" s="7"/>
      <c r="S27" s="7"/>
      <c r="T27" s="7"/>
      <c r="U27" s="7"/>
      <c r="V27" s="7"/>
      <c r="W27" s="7"/>
      <c r="X27" s="7"/>
      <c r="Y27" s="7"/>
    </row>
    <row r="28" spans="1:25" ht="40.5" customHeight="1" x14ac:dyDescent="0.2">
      <c r="A28" s="962" t="s">
        <v>299</v>
      </c>
      <c r="B28" s="963"/>
      <c r="C28" s="963"/>
      <c r="D28" s="1143"/>
      <c r="E28" s="951"/>
      <c r="F28" s="7"/>
      <c r="G28" s="2"/>
      <c r="H28" s="2"/>
      <c r="I28" s="2"/>
      <c r="J28" s="2"/>
      <c r="K28" s="7"/>
      <c r="L28" s="7"/>
      <c r="M28" s="7"/>
      <c r="N28" s="7"/>
      <c r="O28" s="7"/>
      <c r="P28" s="7"/>
      <c r="Q28" s="7"/>
      <c r="R28" s="7"/>
      <c r="S28" s="7"/>
      <c r="T28" s="7"/>
      <c r="U28" s="7"/>
      <c r="V28" s="7"/>
      <c r="W28" s="7"/>
      <c r="X28" s="7"/>
      <c r="Y28" s="7"/>
    </row>
    <row r="29" spans="1:25" ht="15" customHeight="1" x14ac:dyDescent="0.2">
      <c r="A29" s="962" t="s">
        <v>350</v>
      </c>
      <c r="B29" s="963"/>
      <c r="C29" s="357">
        <f>'Referencia de datos'!I29</f>
        <v>4</v>
      </c>
      <c r="D29" s="1144"/>
      <c r="E29" s="951"/>
      <c r="F29" s="7"/>
      <c r="G29" s="2"/>
      <c r="H29" s="2"/>
      <c r="I29" s="2"/>
      <c r="J29" s="2"/>
      <c r="K29" s="7"/>
      <c r="L29" s="7"/>
      <c r="M29" s="7"/>
      <c r="N29" s="7"/>
      <c r="O29" s="7"/>
      <c r="P29" s="7"/>
      <c r="Q29" s="7"/>
      <c r="R29" s="7"/>
      <c r="S29" s="7"/>
      <c r="T29" s="7"/>
      <c r="U29" s="7"/>
      <c r="V29" s="7"/>
      <c r="W29" s="7"/>
      <c r="X29" s="7"/>
      <c r="Y29" s="7"/>
    </row>
    <row r="30" spans="1:25" ht="25.5" customHeight="1" x14ac:dyDescent="0.2">
      <c r="A30" s="962" t="s">
        <v>349</v>
      </c>
      <c r="B30" s="963"/>
      <c r="C30" s="357">
        <f>'Referencia de datos'!D10</f>
        <v>2</v>
      </c>
      <c r="D30" s="1144"/>
      <c r="E30" s="951"/>
      <c r="F30" s="7"/>
      <c r="G30" s="2"/>
      <c r="H30" s="2"/>
      <c r="I30" s="2"/>
      <c r="J30" s="2"/>
      <c r="K30" s="7"/>
      <c r="L30" s="7"/>
      <c r="M30" s="7"/>
      <c r="N30" s="7"/>
      <c r="O30" s="7"/>
      <c r="P30" s="7"/>
      <c r="Q30" s="7"/>
      <c r="R30" s="7"/>
      <c r="S30" s="7"/>
      <c r="T30" s="7"/>
      <c r="U30" s="7"/>
      <c r="V30" s="7"/>
      <c r="W30" s="7"/>
      <c r="X30" s="7"/>
      <c r="Y30" s="7"/>
    </row>
    <row r="31" spans="1:25" ht="15" customHeight="1" x14ac:dyDescent="0.2">
      <c r="A31" s="962" t="s">
        <v>351</v>
      </c>
      <c r="B31" s="963"/>
      <c r="C31" s="357">
        <f>D8</f>
        <v>32</v>
      </c>
      <c r="D31" s="1151"/>
      <c r="E31" s="951"/>
      <c r="F31" s="7"/>
      <c r="G31" s="2"/>
      <c r="H31" s="2"/>
      <c r="I31" s="2"/>
      <c r="J31" s="2"/>
      <c r="K31" s="7"/>
      <c r="L31" s="7"/>
      <c r="M31" s="7"/>
      <c r="N31" s="7"/>
      <c r="O31" s="7"/>
      <c r="P31" s="7"/>
      <c r="Q31" s="7"/>
      <c r="R31" s="7"/>
      <c r="S31" s="7"/>
      <c r="T31" s="7"/>
      <c r="U31" s="7"/>
      <c r="V31" s="7"/>
      <c r="W31" s="7"/>
      <c r="X31" s="7"/>
      <c r="Y31" s="7"/>
    </row>
    <row r="32" spans="1:25" ht="20.25" customHeight="1" x14ac:dyDescent="0.2">
      <c r="A32" s="932"/>
      <c r="B32" s="933"/>
      <c r="C32" s="933"/>
      <c r="D32" s="934"/>
      <c r="E32" s="951"/>
      <c r="F32" s="7"/>
      <c r="G32" s="2"/>
      <c r="H32" s="2"/>
      <c r="I32" s="2"/>
      <c r="J32" s="2"/>
      <c r="K32" s="7"/>
      <c r="L32" s="7"/>
      <c r="M32" s="7"/>
      <c r="N32" s="7"/>
      <c r="O32" s="7"/>
      <c r="P32" s="7"/>
      <c r="Q32" s="7"/>
      <c r="R32" s="7"/>
      <c r="S32" s="7"/>
      <c r="T32" s="7"/>
      <c r="U32" s="7"/>
      <c r="V32" s="7"/>
      <c r="W32" s="7"/>
      <c r="X32" s="7"/>
      <c r="Y32" s="7"/>
    </row>
    <row r="33" spans="1:25" ht="46.5" customHeight="1" x14ac:dyDescent="0.2">
      <c r="A33" s="1145" t="s">
        <v>378</v>
      </c>
      <c r="B33" s="1146"/>
      <c r="C33" s="1147"/>
      <c r="D33" s="433">
        <f>C36*(1+C37)*D39</f>
        <v>871.30867261904746</v>
      </c>
      <c r="E33" s="951"/>
      <c r="F33" s="7"/>
      <c r="G33" s="2"/>
      <c r="H33" s="2"/>
      <c r="I33" s="2"/>
      <c r="J33" s="2"/>
      <c r="K33" s="7"/>
      <c r="L33" s="7"/>
      <c r="M33" s="7"/>
      <c r="N33" s="7"/>
      <c r="O33" s="7"/>
      <c r="P33" s="7"/>
      <c r="Q33" s="7"/>
      <c r="R33" s="7"/>
      <c r="S33" s="7"/>
      <c r="T33" s="7"/>
      <c r="U33" s="7"/>
      <c r="V33" s="7"/>
      <c r="W33" s="7"/>
      <c r="X33" s="7"/>
      <c r="Y33" s="7"/>
    </row>
    <row r="34" spans="1:25" ht="40.5" customHeight="1" x14ac:dyDescent="0.2">
      <c r="A34" s="1148" t="s">
        <v>394</v>
      </c>
      <c r="B34" s="1149"/>
      <c r="C34" s="1150"/>
      <c r="D34" s="434"/>
      <c r="E34" s="951"/>
      <c r="F34" s="7"/>
      <c r="G34" s="2"/>
      <c r="H34" s="2"/>
      <c r="I34" s="2"/>
      <c r="J34" s="2"/>
      <c r="K34" s="7"/>
      <c r="L34" s="7"/>
      <c r="M34" s="7"/>
      <c r="N34" s="7"/>
      <c r="O34" s="7"/>
      <c r="P34" s="7"/>
      <c r="Q34" s="7"/>
      <c r="R34" s="7"/>
      <c r="S34" s="7"/>
      <c r="T34" s="7"/>
      <c r="U34" s="7"/>
      <c r="V34" s="7"/>
      <c r="W34" s="7"/>
      <c r="X34" s="7"/>
      <c r="Y34" s="7"/>
    </row>
    <row r="35" spans="1:25" ht="15" customHeight="1" x14ac:dyDescent="0.2">
      <c r="A35" s="932"/>
      <c r="B35" s="933"/>
      <c r="C35" s="933"/>
      <c r="D35" s="934"/>
      <c r="E35" s="951"/>
      <c r="F35" s="7"/>
      <c r="G35" s="2"/>
      <c r="H35" s="2"/>
      <c r="I35" s="2"/>
      <c r="J35" s="2"/>
      <c r="K35" s="7"/>
      <c r="L35" s="7"/>
      <c r="M35" s="7"/>
      <c r="N35" s="7"/>
      <c r="O35" s="7"/>
      <c r="P35" s="7"/>
      <c r="Q35" s="7"/>
      <c r="R35" s="7"/>
      <c r="S35" s="7"/>
      <c r="T35" s="7"/>
      <c r="U35" s="7"/>
      <c r="V35" s="7"/>
      <c r="W35" s="7"/>
      <c r="X35" s="7"/>
      <c r="Y35" s="7"/>
    </row>
    <row r="36" spans="1:25" ht="15" customHeight="1" x14ac:dyDescent="0.2">
      <c r="A36" s="1154" t="s">
        <v>352</v>
      </c>
      <c r="B36" s="1155"/>
      <c r="C36" s="474">
        <f>'Referencia de datos'!A84</f>
        <v>455.87</v>
      </c>
      <c r="D36" s="1143"/>
      <c r="E36" s="951"/>
      <c r="F36" s="7"/>
      <c r="G36" s="2"/>
      <c r="H36" s="2"/>
      <c r="I36" s="2"/>
      <c r="J36" s="2"/>
      <c r="K36" s="7"/>
      <c r="L36" s="7"/>
      <c r="M36" s="7"/>
      <c r="N36" s="7"/>
      <c r="O36" s="7"/>
      <c r="P36" s="7"/>
      <c r="Q36" s="7"/>
      <c r="R36" s="7"/>
      <c r="S36" s="7"/>
      <c r="T36" s="7"/>
      <c r="U36" s="7"/>
      <c r="V36" s="7"/>
      <c r="W36" s="7"/>
      <c r="X36" s="7"/>
      <c r="Y36" s="7"/>
    </row>
    <row r="37" spans="1:25" ht="15" customHeight="1" x14ac:dyDescent="0.2">
      <c r="A37" s="959" t="s">
        <v>353</v>
      </c>
      <c r="B37" s="960"/>
      <c r="C37" s="399">
        <f>'Referencia de datos'!I71</f>
        <v>0.67239583333333341</v>
      </c>
      <c r="D37" s="1151"/>
      <c r="E37" s="951"/>
      <c r="F37" s="7"/>
      <c r="G37" s="2"/>
      <c r="H37" s="2"/>
      <c r="I37" s="2"/>
      <c r="J37" s="2"/>
      <c r="K37" s="7"/>
      <c r="L37" s="7"/>
      <c r="M37" s="7"/>
      <c r="N37" s="7"/>
      <c r="O37" s="7"/>
      <c r="P37" s="7"/>
      <c r="Q37" s="7"/>
      <c r="R37" s="7"/>
      <c r="S37" s="7"/>
      <c r="T37" s="7"/>
      <c r="U37" s="7"/>
      <c r="V37" s="7"/>
      <c r="W37" s="7"/>
      <c r="X37" s="7"/>
      <c r="Y37" s="7"/>
    </row>
    <row r="38" spans="1:25" ht="15" customHeight="1" x14ac:dyDescent="0.2">
      <c r="A38" s="932"/>
      <c r="B38" s="933"/>
      <c r="C38" s="933"/>
      <c r="D38" s="934"/>
      <c r="E38" s="951"/>
      <c r="F38" s="7"/>
      <c r="G38" s="2"/>
      <c r="H38" s="2"/>
      <c r="I38" s="2"/>
      <c r="J38" s="2"/>
      <c r="K38" s="7"/>
      <c r="L38" s="7"/>
      <c r="M38" s="7"/>
      <c r="N38" s="7"/>
      <c r="O38" s="7"/>
      <c r="P38" s="7"/>
      <c r="Q38" s="7"/>
      <c r="R38" s="7"/>
      <c r="S38" s="7"/>
      <c r="T38" s="7"/>
      <c r="U38" s="7"/>
      <c r="V38" s="7"/>
      <c r="W38" s="7"/>
      <c r="X38" s="7"/>
      <c r="Y38" s="7"/>
    </row>
    <row r="39" spans="1:25" ht="41.25" customHeight="1" x14ac:dyDescent="0.2">
      <c r="A39" s="435" t="s">
        <v>354</v>
      </c>
      <c r="B39" s="935" t="s">
        <v>377</v>
      </c>
      <c r="C39" s="936"/>
      <c r="D39" s="436">
        <f>C40/(C40-C41-C42)</f>
        <v>1.1428571428571428</v>
      </c>
      <c r="E39" s="951"/>
      <c r="F39" s="7"/>
      <c r="G39" s="2"/>
      <c r="H39" s="2"/>
      <c r="I39" s="2"/>
      <c r="J39" s="2"/>
      <c r="K39" s="7"/>
      <c r="L39" s="7"/>
      <c r="M39" s="7"/>
      <c r="N39" s="7"/>
      <c r="O39" s="7"/>
      <c r="P39" s="7"/>
      <c r="Q39" s="7"/>
      <c r="R39" s="7"/>
      <c r="S39" s="7"/>
      <c r="T39" s="7"/>
      <c r="U39" s="7"/>
      <c r="V39" s="7"/>
      <c r="W39" s="7"/>
      <c r="X39" s="7"/>
      <c r="Y39" s="7"/>
    </row>
    <row r="40" spans="1:25" ht="15" customHeight="1" x14ac:dyDescent="0.2">
      <c r="A40" s="1152" t="s">
        <v>355</v>
      </c>
      <c r="B40" s="1153"/>
      <c r="C40" s="400">
        <v>4</v>
      </c>
      <c r="D40" s="969"/>
      <c r="E40" s="951"/>
      <c r="F40" s="7"/>
      <c r="G40" s="2"/>
      <c r="H40" s="2"/>
      <c r="I40" s="2"/>
      <c r="J40" s="2"/>
      <c r="K40" s="7"/>
      <c r="L40" s="7"/>
      <c r="M40" s="7"/>
      <c r="N40" s="7"/>
      <c r="O40" s="7"/>
      <c r="P40" s="7"/>
      <c r="Q40" s="7"/>
      <c r="R40" s="7"/>
      <c r="S40" s="7"/>
      <c r="T40" s="7"/>
      <c r="U40" s="7"/>
      <c r="V40" s="7"/>
      <c r="W40" s="7"/>
      <c r="X40" s="7"/>
      <c r="Y40" s="7"/>
    </row>
    <row r="41" spans="1:25" ht="15" customHeight="1" x14ac:dyDescent="0.2">
      <c r="A41" s="1152" t="s">
        <v>356</v>
      </c>
      <c r="B41" s="1153"/>
      <c r="C41" s="401">
        <f>20/60</f>
        <v>0.33333333333333331</v>
      </c>
      <c r="D41" s="970"/>
      <c r="E41" s="951"/>
      <c r="F41" s="7"/>
      <c r="G41" s="2"/>
      <c r="H41" s="2"/>
      <c r="I41" s="2"/>
      <c r="J41" s="2"/>
      <c r="K41" s="7"/>
      <c r="L41" s="7"/>
      <c r="M41" s="7"/>
      <c r="N41" s="7"/>
      <c r="O41" s="7"/>
      <c r="P41" s="7"/>
      <c r="Q41" s="7"/>
      <c r="R41" s="7"/>
      <c r="S41" s="7"/>
      <c r="T41" s="7"/>
      <c r="U41" s="7"/>
      <c r="V41" s="7"/>
      <c r="W41" s="7"/>
      <c r="X41" s="7"/>
      <c r="Y41" s="7"/>
    </row>
    <row r="42" spans="1:25" ht="15" customHeight="1" x14ac:dyDescent="0.2">
      <c r="A42" s="1152" t="s">
        <v>357</v>
      </c>
      <c r="B42" s="1153"/>
      <c r="C42" s="401">
        <f>10/60</f>
        <v>0.16666666666666666</v>
      </c>
      <c r="D42" s="971"/>
      <c r="E42" s="951"/>
      <c r="F42" s="7"/>
      <c r="G42" s="2"/>
      <c r="H42" s="2"/>
      <c r="I42" s="2"/>
      <c r="J42" s="2"/>
      <c r="K42" s="7"/>
      <c r="L42" s="7"/>
      <c r="M42" s="7"/>
      <c r="N42" s="7"/>
      <c r="O42" s="7"/>
      <c r="P42" s="7"/>
      <c r="Q42" s="7"/>
      <c r="R42" s="7"/>
      <c r="S42" s="7"/>
      <c r="T42" s="7"/>
      <c r="U42" s="7"/>
      <c r="V42" s="7"/>
      <c r="W42" s="7"/>
      <c r="X42" s="7"/>
      <c r="Y42" s="7"/>
    </row>
    <row r="43" spans="1:25" ht="21.75" customHeight="1" thickBot="1" x14ac:dyDescent="0.25">
      <c r="A43" s="952"/>
      <c r="B43" s="952"/>
      <c r="C43" s="952"/>
      <c r="D43" s="952"/>
      <c r="E43" s="951"/>
      <c r="F43" s="7"/>
      <c r="G43" s="7"/>
      <c r="H43" s="7"/>
      <c r="I43" s="7"/>
      <c r="J43" s="7"/>
      <c r="K43" s="7"/>
      <c r="L43" s="7"/>
      <c r="M43" s="7"/>
      <c r="N43" s="7"/>
      <c r="O43" s="7"/>
      <c r="P43" s="7"/>
      <c r="Q43" s="7"/>
      <c r="R43" s="7"/>
      <c r="S43" s="7"/>
      <c r="T43" s="7"/>
      <c r="U43" s="7"/>
      <c r="V43" s="7"/>
      <c r="W43" s="7"/>
      <c r="X43" s="7"/>
      <c r="Y43" s="7"/>
    </row>
    <row r="44" spans="1:25" ht="32.25" customHeight="1" thickBot="1" x14ac:dyDescent="0.25">
      <c r="A44" s="956" t="s">
        <v>376</v>
      </c>
      <c r="B44" s="956"/>
      <c r="C44" s="956"/>
      <c r="D44" s="403">
        <f>D27*D33</f>
        <v>54.456792038690466</v>
      </c>
      <c r="E44" s="951"/>
      <c r="F44" s="7"/>
      <c r="G44" s="37"/>
      <c r="H44" s="7"/>
      <c r="I44" s="7"/>
      <c r="J44" s="7"/>
      <c r="K44" s="7"/>
      <c r="L44" s="7"/>
      <c r="M44" s="7"/>
      <c r="N44" s="7"/>
      <c r="O44" s="7"/>
      <c r="P44" s="7"/>
      <c r="Q44" s="7"/>
      <c r="R44" s="7"/>
      <c r="S44" s="7"/>
      <c r="T44" s="7"/>
      <c r="U44" s="7"/>
      <c r="V44" s="7"/>
      <c r="W44" s="7"/>
      <c r="X44" s="7"/>
      <c r="Y44" s="7"/>
    </row>
    <row r="45" spans="1:25" ht="42.75" customHeight="1" thickBot="1" x14ac:dyDescent="0.25">
      <c r="A45" s="949"/>
      <c r="B45" s="950"/>
      <c r="C45" s="950"/>
      <c r="D45" s="950"/>
      <c r="E45" s="951"/>
      <c r="F45" s="7"/>
      <c r="G45" s="7"/>
      <c r="H45" s="7"/>
      <c r="I45" s="7"/>
      <c r="J45" s="7"/>
      <c r="K45" s="7"/>
      <c r="L45" s="7"/>
      <c r="M45" s="7"/>
      <c r="N45" s="7"/>
      <c r="O45" s="7"/>
      <c r="P45" s="7"/>
      <c r="Q45" s="7"/>
      <c r="R45" s="7"/>
      <c r="S45" s="7"/>
      <c r="T45" s="7"/>
      <c r="U45" s="7"/>
      <c r="V45" s="7"/>
      <c r="W45" s="7"/>
      <c r="X45" s="7"/>
      <c r="Y45" s="7"/>
    </row>
    <row r="46" spans="1:25" ht="35.25" customHeight="1" thickBot="1" x14ac:dyDescent="0.25">
      <c r="A46" s="953" t="s">
        <v>100</v>
      </c>
      <c r="B46" s="954"/>
      <c r="C46" s="955"/>
      <c r="D46" s="227" t="s">
        <v>168</v>
      </c>
      <c r="E46" s="951"/>
      <c r="F46" s="7"/>
      <c r="N46" s="7"/>
      <c r="O46" s="7"/>
      <c r="P46" s="7"/>
      <c r="Q46" s="7"/>
      <c r="R46" s="7"/>
      <c r="S46" s="7"/>
      <c r="T46" s="7"/>
      <c r="U46" s="7"/>
      <c r="V46" s="7"/>
      <c r="W46" s="7"/>
      <c r="X46" s="7"/>
      <c r="Y46" s="7"/>
    </row>
    <row r="47" spans="1:25" ht="17.25" customHeight="1" x14ac:dyDescent="0.2">
      <c r="A47" s="957" t="s">
        <v>358</v>
      </c>
      <c r="B47" s="958"/>
      <c r="C47" s="958"/>
      <c r="D47" s="289">
        <f>1300*3</f>
        <v>3900</v>
      </c>
      <c r="E47" s="951"/>
      <c r="F47" s="7"/>
      <c r="N47" s="7"/>
      <c r="O47" s="7"/>
      <c r="P47" s="7"/>
      <c r="Q47" s="7"/>
      <c r="R47" s="7"/>
      <c r="S47" s="7"/>
      <c r="T47" s="7"/>
      <c r="U47" s="7"/>
      <c r="V47" s="7"/>
      <c r="W47" s="7"/>
      <c r="X47" s="7"/>
      <c r="Y47" s="7"/>
    </row>
    <row r="48" spans="1:25" ht="14.25" x14ac:dyDescent="0.2">
      <c r="A48" s="930" t="s">
        <v>359</v>
      </c>
      <c r="B48" s="931"/>
      <c r="C48" s="931"/>
      <c r="D48" s="290">
        <f>2200*3</f>
        <v>6600</v>
      </c>
      <c r="E48" s="951"/>
      <c r="F48" s="7"/>
      <c r="N48" s="7"/>
      <c r="O48" s="7"/>
      <c r="P48" s="7"/>
      <c r="Q48" s="7"/>
      <c r="R48" s="7"/>
      <c r="S48" s="7"/>
      <c r="T48" s="7"/>
      <c r="U48" s="7"/>
      <c r="V48" s="7"/>
      <c r="W48" s="7"/>
      <c r="X48" s="7"/>
      <c r="Y48" s="7"/>
    </row>
    <row r="49" spans="1:25" ht="17.25" customHeight="1" x14ac:dyDescent="0.2">
      <c r="A49" s="930" t="s">
        <v>360</v>
      </c>
      <c r="B49" s="931"/>
      <c r="C49" s="931"/>
      <c r="D49" s="290">
        <f>550*3</f>
        <v>1650</v>
      </c>
      <c r="E49" s="951"/>
      <c r="F49" s="7"/>
      <c r="N49" s="7"/>
      <c r="O49" s="7"/>
      <c r="P49" s="7"/>
      <c r="Q49" s="7"/>
      <c r="R49" s="7"/>
      <c r="S49" s="7"/>
      <c r="T49" s="7"/>
      <c r="U49" s="7"/>
      <c r="V49" s="7"/>
      <c r="W49" s="7"/>
      <c r="X49" s="7"/>
      <c r="Y49" s="7"/>
    </row>
    <row r="50" spans="1:25" ht="47.25" customHeight="1" x14ac:dyDescent="0.2">
      <c r="A50" s="937" t="s">
        <v>361</v>
      </c>
      <c r="B50" s="938"/>
      <c r="C50" s="228">
        <v>3</v>
      </c>
      <c r="D50" s="224"/>
      <c r="E50" s="951"/>
      <c r="F50" s="7"/>
      <c r="N50" s="7"/>
      <c r="O50" s="7"/>
      <c r="P50" s="7"/>
      <c r="Q50" s="7"/>
      <c r="R50" s="7"/>
      <c r="S50" s="7"/>
      <c r="T50" s="7"/>
      <c r="U50" s="7"/>
      <c r="V50" s="7"/>
      <c r="W50" s="7"/>
      <c r="X50" s="7"/>
      <c r="Y50" s="7"/>
    </row>
    <row r="51" spans="1:25" ht="30.75" customHeight="1" x14ac:dyDescent="0.2">
      <c r="A51" s="937" t="s">
        <v>503</v>
      </c>
      <c r="B51" s="939"/>
      <c r="C51" s="938"/>
      <c r="D51" s="167">
        <f>(D47+D48+D49)/C50</f>
        <v>4050</v>
      </c>
      <c r="E51" s="951"/>
      <c r="F51" s="7"/>
      <c r="N51" s="7"/>
      <c r="O51" s="7"/>
      <c r="P51" s="7"/>
      <c r="Q51" s="7"/>
      <c r="R51" s="7"/>
      <c r="S51" s="7"/>
      <c r="T51" s="7"/>
      <c r="U51" s="7"/>
      <c r="V51" s="7"/>
      <c r="W51" s="7"/>
      <c r="X51" s="7"/>
      <c r="Y51" s="7"/>
    </row>
    <row r="52" spans="1:25" ht="16.5" customHeight="1" x14ac:dyDescent="0.2">
      <c r="A52" s="972"/>
      <c r="B52" s="973"/>
      <c r="C52" s="973"/>
      <c r="D52" s="974"/>
      <c r="E52" s="951"/>
      <c r="F52" s="7"/>
      <c r="N52" s="7"/>
      <c r="O52" s="7"/>
      <c r="P52" s="7"/>
      <c r="Q52" s="7"/>
      <c r="R52" s="7"/>
      <c r="S52" s="7"/>
      <c r="T52" s="7"/>
      <c r="U52" s="7"/>
      <c r="V52" s="7"/>
      <c r="W52" s="7"/>
      <c r="X52" s="7"/>
      <c r="Y52" s="7"/>
    </row>
    <row r="53" spans="1:25" ht="22.5" customHeight="1" x14ac:dyDescent="0.2">
      <c r="A53" s="930" t="s">
        <v>362</v>
      </c>
      <c r="B53" s="931"/>
      <c r="C53" s="287" t="s">
        <v>73</v>
      </c>
      <c r="D53" s="168">
        <f>IF(C53="A",'Amortizaciones y monotributo'!F39,IF(C53="B",'Amortizaciones y monotributo'!F40,IF(C53="C",'Amortizaciones y monotributo'!F41,IF(C53="D",'Amortizaciones y monotributo'!F42,IF(C53="E",'Amortizaciones y monotributo'!F43,IF(C53="F",'Amortizaciones y monotributo'!F44,IF(C53="G",'Amortizaciones y monotributo'!F45,IF(C53="H",'Amortizaciones y monotributo'!F46,0))))))))</f>
        <v>4195.95</v>
      </c>
      <c r="E53" s="951"/>
      <c r="F53" s="7"/>
      <c r="N53" s="7"/>
      <c r="O53" s="7"/>
      <c r="P53" s="7"/>
      <c r="Q53" s="7"/>
      <c r="R53" s="7"/>
      <c r="S53" s="7"/>
      <c r="T53" s="7"/>
      <c r="U53" s="7"/>
      <c r="V53" s="7"/>
      <c r="W53" s="7"/>
      <c r="X53" s="7"/>
      <c r="Y53" s="7"/>
    </row>
    <row r="54" spans="1:25" ht="51" customHeight="1" x14ac:dyDescent="0.2">
      <c r="A54" s="924" t="s">
        <v>363</v>
      </c>
      <c r="B54" s="923" t="s">
        <v>501</v>
      </c>
      <c r="C54" s="923"/>
      <c r="D54" s="946">
        <v>0</v>
      </c>
      <c r="E54" s="951"/>
      <c r="F54" s="7"/>
      <c r="N54" s="7"/>
      <c r="O54" s="7"/>
      <c r="P54" s="7"/>
      <c r="Q54" s="7"/>
      <c r="R54" s="7"/>
      <c r="S54" s="7"/>
      <c r="T54" s="7"/>
      <c r="U54" s="7"/>
      <c r="V54" s="7"/>
      <c r="W54" s="7"/>
      <c r="X54" s="7"/>
      <c r="Y54" s="7"/>
    </row>
    <row r="55" spans="1:25" ht="61.5" customHeight="1" x14ac:dyDescent="0.2">
      <c r="A55" s="924"/>
      <c r="B55" s="923" t="s">
        <v>500</v>
      </c>
      <c r="C55" s="923"/>
      <c r="D55" s="946"/>
      <c r="E55" s="951"/>
      <c r="F55" s="7"/>
      <c r="N55" s="7"/>
      <c r="O55" s="7"/>
      <c r="P55" s="7"/>
      <c r="Q55" s="7"/>
      <c r="R55" s="7"/>
      <c r="S55" s="7"/>
      <c r="T55" s="7"/>
      <c r="U55" s="7"/>
      <c r="V55" s="7"/>
      <c r="W55" s="7"/>
      <c r="X55" s="7"/>
      <c r="Y55" s="7"/>
    </row>
    <row r="56" spans="1:25" ht="17.25" customHeight="1" x14ac:dyDescent="0.2">
      <c r="A56" s="975"/>
      <c r="B56" s="976"/>
      <c r="C56" s="976"/>
      <c r="D56" s="977"/>
      <c r="E56" s="951"/>
      <c r="F56" s="7"/>
      <c r="N56" s="7"/>
      <c r="O56" s="7"/>
      <c r="P56" s="7"/>
      <c r="Q56" s="7"/>
      <c r="R56" s="7"/>
      <c r="S56" s="7"/>
      <c r="T56" s="7"/>
      <c r="U56" s="7"/>
      <c r="V56" s="7"/>
      <c r="W56" s="7"/>
      <c r="X56" s="7"/>
      <c r="Y56" s="7"/>
    </row>
    <row r="57" spans="1:25" ht="36" customHeight="1" x14ac:dyDescent="0.2">
      <c r="A57" s="947" t="s">
        <v>364</v>
      </c>
      <c r="B57" s="948"/>
      <c r="C57" s="948"/>
      <c r="D57" s="168">
        <f>'Amortizaciones y monotributo'!G25</f>
        <v>5358.875</v>
      </c>
      <c r="E57" s="951"/>
      <c r="F57" s="7"/>
      <c r="N57" s="7"/>
      <c r="O57" s="7"/>
      <c r="P57" s="7"/>
      <c r="Q57" s="7"/>
      <c r="R57" s="7"/>
      <c r="S57" s="7"/>
      <c r="T57" s="7"/>
      <c r="U57" s="7"/>
      <c r="V57" s="7"/>
      <c r="W57" s="7"/>
      <c r="X57" s="7"/>
      <c r="Y57" s="7"/>
    </row>
    <row r="58" spans="1:25" ht="21" customHeight="1" x14ac:dyDescent="0.2">
      <c r="A58" s="930" t="s">
        <v>365</v>
      </c>
      <c r="B58" s="931"/>
      <c r="C58" s="931"/>
      <c r="D58" s="168">
        <f>'Amortizaciones y monotributo'!D35</f>
        <v>50000</v>
      </c>
      <c r="E58" s="951"/>
      <c r="F58" s="7"/>
      <c r="N58" s="7"/>
      <c r="O58" s="7"/>
      <c r="P58" s="7"/>
      <c r="Q58" s="7"/>
      <c r="R58" s="7"/>
      <c r="S58" s="7"/>
      <c r="T58" s="7"/>
      <c r="U58" s="7"/>
      <c r="V58" s="7"/>
      <c r="W58" s="7"/>
      <c r="X58" s="7"/>
      <c r="Y58" s="7"/>
    </row>
    <row r="59" spans="1:25" ht="33.75" customHeight="1" x14ac:dyDescent="0.2">
      <c r="A59" s="937" t="s">
        <v>366</v>
      </c>
      <c r="B59" s="939" t="s">
        <v>170</v>
      </c>
      <c r="C59" s="938" t="s">
        <v>170</v>
      </c>
      <c r="D59" s="291">
        <v>1200</v>
      </c>
      <c r="E59" s="951"/>
      <c r="F59" s="7"/>
      <c r="N59" s="7"/>
      <c r="O59" s="7"/>
      <c r="P59" s="7"/>
      <c r="Q59" s="7"/>
      <c r="R59" s="7"/>
      <c r="S59" s="7"/>
      <c r="T59" s="7"/>
      <c r="U59" s="7"/>
      <c r="V59" s="7"/>
      <c r="W59" s="7"/>
      <c r="X59" s="7"/>
      <c r="Y59" s="7"/>
    </row>
    <row r="60" spans="1:25" ht="33.75" customHeight="1" x14ac:dyDescent="0.2">
      <c r="A60" s="937" t="s">
        <v>367</v>
      </c>
      <c r="B60" s="939" t="s">
        <v>177</v>
      </c>
      <c r="C60" s="938" t="s">
        <v>177</v>
      </c>
      <c r="D60" s="291">
        <v>1800</v>
      </c>
      <c r="E60" s="951"/>
      <c r="F60" s="7"/>
      <c r="N60" s="7"/>
      <c r="O60" s="7"/>
      <c r="P60" s="7"/>
      <c r="Q60" s="7"/>
      <c r="R60" s="7"/>
      <c r="S60" s="7"/>
      <c r="T60" s="7"/>
      <c r="U60" s="7"/>
      <c r="V60" s="7"/>
      <c r="W60" s="7"/>
      <c r="X60" s="7"/>
      <c r="Y60" s="7"/>
    </row>
    <row r="61" spans="1:25" ht="21" customHeight="1" x14ac:dyDescent="0.2">
      <c r="A61" s="937" t="s">
        <v>368</v>
      </c>
      <c r="B61" s="939" t="s">
        <v>173</v>
      </c>
      <c r="C61" s="938" t="s">
        <v>173</v>
      </c>
      <c r="D61" s="291">
        <v>500</v>
      </c>
      <c r="E61" s="951"/>
      <c r="F61" s="7"/>
      <c r="N61" s="7"/>
      <c r="O61" s="7"/>
      <c r="P61" s="7"/>
      <c r="Q61" s="7"/>
      <c r="R61" s="7"/>
      <c r="S61" s="7"/>
      <c r="T61" s="7"/>
      <c r="U61" s="7"/>
      <c r="V61" s="7"/>
      <c r="W61" s="7"/>
      <c r="X61" s="7"/>
      <c r="Y61" s="7"/>
    </row>
    <row r="62" spans="1:25" ht="16.5" customHeight="1" x14ac:dyDescent="0.2">
      <c r="A62" s="937" t="s">
        <v>418</v>
      </c>
      <c r="B62" s="939"/>
      <c r="C62" s="938"/>
      <c r="D62" s="291">
        <v>800</v>
      </c>
      <c r="E62" s="951"/>
      <c r="F62" s="7"/>
      <c r="N62" s="7"/>
      <c r="O62" s="7"/>
      <c r="P62" s="7"/>
      <c r="Q62" s="7"/>
      <c r="R62" s="7"/>
      <c r="S62" s="7"/>
      <c r="T62" s="7"/>
      <c r="U62" s="7"/>
      <c r="V62" s="7"/>
      <c r="W62" s="7"/>
      <c r="X62" s="7"/>
      <c r="Y62" s="7"/>
    </row>
    <row r="63" spans="1:25" ht="16.5" customHeight="1" x14ac:dyDescent="0.2">
      <c r="A63" s="940"/>
      <c r="B63" s="941"/>
      <c r="C63" s="941"/>
      <c r="D63" s="942"/>
      <c r="E63" s="951"/>
      <c r="F63" s="7"/>
      <c r="N63" s="7"/>
      <c r="O63" s="7"/>
      <c r="P63" s="7"/>
      <c r="Q63" s="7"/>
      <c r="R63" s="7"/>
      <c r="S63" s="7"/>
      <c r="T63" s="7"/>
      <c r="U63" s="7"/>
      <c r="V63" s="7"/>
      <c r="W63" s="7"/>
      <c r="X63" s="7"/>
      <c r="Y63" s="7"/>
    </row>
    <row r="64" spans="1:25" ht="31.5" customHeight="1" x14ac:dyDescent="0.2">
      <c r="A64" s="937" t="s">
        <v>369</v>
      </c>
      <c r="B64" s="939"/>
      <c r="C64" s="938"/>
      <c r="D64" s="291">
        <v>6500</v>
      </c>
      <c r="E64" s="951"/>
      <c r="F64" s="7"/>
      <c r="N64" s="7"/>
      <c r="O64" s="7"/>
      <c r="P64" s="7"/>
      <c r="Q64" s="7"/>
      <c r="R64" s="7"/>
      <c r="S64" s="7"/>
      <c r="T64" s="7"/>
      <c r="U64" s="7"/>
      <c r="V64" s="7"/>
      <c r="W64" s="7"/>
      <c r="X64" s="7"/>
      <c r="Y64" s="7"/>
    </row>
    <row r="65" spans="1:25" ht="30.75" customHeight="1" x14ac:dyDescent="0.2">
      <c r="A65" s="937" t="s">
        <v>370</v>
      </c>
      <c r="B65" s="939"/>
      <c r="C65" s="938"/>
      <c r="D65" s="291">
        <v>5200</v>
      </c>
      <c r="E65" s="951"/>
      <c r="F65" s="7"/>
      <c r="N65" s="7"/>
      <c r="O65" s="7"/>
      <c r="P65" s="7"/>
      <c r="Q65" s="7"/>
      <c r="R65" s="7"/>
      <c r="S65" s="7"/>
      <c r="T65" s="7"/>
      <c r="U65" s="7"/>
      <c r="V65" s="7"/>
      <c r="W65" s="7"/>
      <c r="X65" s="7"/>
      <c r="Y65" s="7"/>
    </row>
    <row r="66" spans="1:25" ht="30.75" customHeight="1" x14ac:dyDescent="0.2">
      <c r="A66" s="937" t="s">
        <v>371</v>
      </c>
      <c r="B66" s="939"/>
      <c r="C66" s="317">
        <f>5*12</f>
        <v>60</v>
      </c>
      <c r="D66" s="318"/>
      <c r="E66" s="951"/>
      <c r="F66" s="7"/>
      <c r="N66" s="7"/>
      <c r="O66" s="7"/>
      <c r="P66" s="7"/>
      <c r="Q66" s="7"/>
      <c r="R66" s="7"/>
      <c r="S66" s="7"/>
      <c r="T66" s="7"/>
      <c r="U66" s="7"/>
      <c r="V66" s="7"/>
      <c r="W66" s="7"/>
      <c r="X66" s="7"/>
      <c r="Y66" s="7"/>
    </row>
    <row r="67" spans="1:25" ht="17.25" customHeight="1" x14ac:dyDescent="0.2">
      <c r="A67" s="937" t="s">
        <v>372</v>
      </c>
      <c r="B67" s="939"/>
      <c r="C67" s="939"/>
      <c r="D67" s="291">
        <f>'Referencia de datos'!J112</f>
        <v>50000</v>
      </c>
      <c r="E67" s="951"/>
      <c r="F67" s="7"/>
      <c r="N67" s="7"/>
      <c r="O67" s="7"/>
      <c r="P67" s="7"/>
      <c r="Q67" s="7"/>
      <c r="R67" s="7"/>
      <c r="S67" s="7"/>
      <c r="T67" s="7"/>
      <c r="U67" s="7"/>
      <c r="V67" s="7"/>
      <c r="W67" s="7"/>
      <c r="X67" s="7"/>
      <c r="Y67" s="7"/>
    </row>
    <row r="68" spans="1:25" ht="15" customHeight="1" x14ac:dyDescent="0.2">
      <c r="A68" s="940"/>
      <c r="B68" s="941"/>
      <c r="C68" s="941"/>
      <c r="D68" s="942"/>
      <c r="E68" s="951"/>
      <c r="F68" s="7"/>
      <c r="N68" s="7"/>
      <c r="O68" s="7"/>
      <c r="P68" s="7"/>
      <c r="Q68" s="7"/>
      <c r="R68" s="7"/>
      <c r="S68" s="7"/>
      <c r="T68" s="7"/>
      <c r="U68" s="7"/>
      <c r="V68" s="7"/>
      <c r="W68" s="7"/>
      <c r="X68" s="7"/>
      <c r="Y68" s="7"/>
    </row>
    <row r="69" spans="1:25" ht="14.25" customHeight="1" x14ac:dyDescent="0.2">
      <c r="A69" s="1167" t="s">
        <v>166</v>
      </c>
      <c r="B69" s="1168"/>
      <c r="C69" s="1168"/>
      <c r="D69" s="292"/>
      <c r="E69" s="951"/>
      <c r="F69" s="7"/>
      <c r="N69" s="7"/>
      <c r="O69" s="7"/>
      <c r="P69" s="7"/>
      <c r="Q69" s="7"/>
      <c r="R69" s="7"/>
      <c r="S69" s="7"/>
      <c r="T69" s="7"/>
      <c r="U69" s="7"/>
      <c r="V69" s="7"/>
      <c r="W69" s="7"/>
      <c r="X69" s="7"/>
      <c r="Y69" s="7"/>
    </row>
    <row r="70" spans="1:25" ht="14.25" customHeight="1" x14ac:dyDescent="0.2">
      <c r="A70" s="1167" t="s">
        <v>166</v>
      </c>
      <c r="B70" s="1168"/>
      <c r="C70" s="1168"/>
      <c r="D70" s="292"/>
      <c r="E70" s="951"/>
      <c r="F70" s="7"/>
      <c r="M70" s="7"/>
      <c r="N70" s="7"/>
      <c r="O70" s="7"/>
      <c r="P70" s="7"/>
      <c r="Q70" s="7"/>
      <c r="R70" s="7"/>
      <c r="S70" s="7"/>
      <c r="T70" s="7"/>
      <c r="U70" s="7"/>
      <c r="V70" s="7"/>
      <c r="W70" s="7"/>
      <c r="X70" s="7"/>
      <c r="Y70" s="7"/>
    </row>
    <row r="71" spans="1:25" ht="20.25" customHeight="1" x14ac:dyDescent="0.2">
      <c r="A71" s="943"/>
      <c r="B71" s="944"/>
      <c r="C71" s="944"/>
      <c r="D71" s="945"/>
      <c r="E71" s="951"/>
      <c r="F71" s="7"/>
      <c r="M71" s="7"/>
      <c r="N71" s="7"/>
      <c r="O71" s="7"/>
      <c r="P71" s="7"/>
      <c r="Q71" s="7"/>
      <c r="R71" s="7"/>
      <c r="S71" s="7"/>
      <c r="T71" s="7"/>
      <c r="U71" s="7"/>
      <c r="V71" s="7"/>
      <c r="W71" s="7"/>
      <c r="X71" s="7"/>
      <c r="Y71" s="7"/>
    </row>
    <row r="72" spans="1:25" ht="37.5" customHeight="1" x14ac:dyDescent="0.2">
      <c r="A72" s="1043" t="s">
        <v>373</v>
      </c>
      <c r="B72" s="1044"/>
      <c r="C72" s="1044"/>
      <c r="D72" s="166">
        <f>+D51+D53-D54+D57+D58+D59+D60+D61+D62+D64/C66+D65/C66+D67+D69+D70</f>
        <v>118099.825</v>
      </c>
      <c r="E72" s="951"/>
      <c r="F72" s="7"/>
      <c r="M72" s="7"/>
      <c r="N72" s="7"/>
      <c r="O72" s="7"/>
      <c r="P72" s="7"/>
      <c r="Q72" s="7"/>
      <c r="R72" s="7"/>
      <c r="S72" s="7"/>
      <c r="T72" s="7"/>
      <c r="U72" s="7"/>
      <c r="V72" s="7"/>
      <c r="W72" s="7"/>
      <c r="X72" s="7"/>
      <c r="Y72" s="7"/>
    </row>
    <row r="73" spans="1:25" ht="30" customHeight="1" x14ac:dyDescent="0.2">
      <c r="A73" s="943"/>
      <c r="B73" s="944"/>
      <c r="C73" s="944"/>
      <c r="D73" s="945"/>
      <c r="E73" s="951"/>
      <c r="F73" s="7"/>
      <c r="R73" s="7"/>
      <c r="S73" s="7"/>
      <c r="T73" s="7"/>
      <c r="U73" s="7"/>
      <c r="V73" s="7"/>
      <c r="W73" s="7"/>
      <c r="X73" s="7"/>
      <c r="Y73" s="7"/>
    </row>
    <row r="74" spans="1:25" ht="16.5" customHeight="1" x14ac:dyDescent="0.2">
      <c r="A74" s="978" t="s">
        <v>338</v>
      </c>
      <c r="B74" s="979"/>
      <c r="C74" s="979"/>
      <c r="D74" s="205">
        <v>2</v>
      </c>
      <c r="E74" s="951"/>
      <c r="F74" s="7"/>
      <c r="R74" s="7"/>
      <c r="S74" s="7"/>
      <c r="T74" s="7"/>
      <c r="U74" s="7"/>
      <c r="V74" s="7"/>
      <c r="W74" s="7"/>
      <c r="X74" s="7"/>
      <c r="Y74" s="7"/>
    </row>
    <row r="75" spans="1:25" ht="12.75" customHeight="1" x14ac:dyDescent="0.2">
      <c r="A75" s="943"/>
      <c r="B75" s="944"/>
      <c r="C75" s="944"/>
      <c r="D75" s="945"/>
      <c r="E75" s="951"/>
      <c r="F75" s="7"/>
      <c r="R75" s="7"/>
      <c r="S75" s="7"/>
      <c r="T75" s="7"/>
      <c r="U75" s="7"/>
      <c r="V75" s="7"/>
      <c r="W75" s="7"/>
      <c r="X75" s="7"/>
      <c r="Y75" s="7"/>
    </row>
    <row r="76" spans="1:25" ht="16.5" customHeight="1" x14ac:dyDescent="0.2">
      <c r="A76" s="978" t="s">
        <v>379</v>
      </c>
      <c r="B76" s="979"/>
      <c r="C76" s="979"/>
      <c r="D76" s="169">
        <f>D72/D74</f>
        <v>59049.912499999999</v>
      </c>
      <c r="E76" s="951"/>
      <c r="F76" s="7"/>
      <c r="R76" s="7"/>
      <c r="S76" s="7"/>
      <c r="T76" s="7"/>
      <c r="U76" s="7"/>
      <c r="V76" s="7"/>
      <c r="W76" s="7"/>
      <c r="X76" s="7"/>
      <c r="Y76" s="7"/>
    </row>
    <row r="77" spans="1:25" ht="14.25" x14ac:dyDescent="0.2">
      <c r="A77" s="943"/>
      <c r="B77" s="944"/>
      <c r="C77" s="944"/>
      <c r="D77" s="945"/>
      <c r="E77" s="951"/>
      <c r="F77" s="7"/>
      <c r="R77" s="7"/>
      <c r="S77" s="7"/>
      <c r="T77" s="7"/>
      <c r="U77" s="7"/>
      <c r="V77" s="7"/>
      <c r="W77" s="7"/>
      <c r="X77" s="7"/>
      <c r="Y77" s="7"/>
    </row>
    <row r="78" spans="1:25" ht="17.25" customHeight="1" x14ac:dyDescent="0.2">
      <c r="A78" s="978" t="s">
        <v>461</v>
      </c>
      <c r="B78" s="979"/>
      <c r="C78" s="979"/>
      <c r="D78" s="282">
        <f>'Referencia de datos'!D26</f>
        <v>1162</v>
      </c>
      <c r="E78" s="951"/>
      <c r="F78" s="7"/>
      <c r="R78" s="7"/>
      <c r="S78" s="7"/>
      <c r="T78" s="7"/>
      <c r="U78" s="7"/>
      <c r="V78" s="7"/>
      <c r="W78" s="7"/>
      <c r="X78" s="7"/>
      <c r="Y78" s="7"/>
    </row>
    <row r="79" spans="1:25" ht="14.25" x14ac:dyDescent="0.2">
      <c r="A79" s="943"/>
      <c r="B79" s="944"/>
      <c r="C79" s="944"/>
      <c r="D79" s="945"/>
      <c r="E79" s="951"/>
      <c r="F79" s="7"/>
      <c r="R79" s="7"/>
      <c r="S79" s="7"/>
      <c r="T79" s="7"/>
      <c r="U79" s="7"/>
      <c r="V79" s="7"/>
      <c r="W79" s="7"/>
      <c r="X79" s="7"/>
      <c r="Y79" s="7"/>
    </row>
    <row r="80" spans="1:25" ht="15" x14ac:dyDescent="0.2">
      <c r="A80" s="1034" t="s">
        <v>462</v>
      </c>
      <c r="B80" s="1035"/>
      <c r="C80" s="1035"/>
      <c r="D80" s="205">
        <f>D9</f>
        <v>256</v>
      </c>
      <c r="E80" s="951"/>
      <c r="F80" s="7"/>
      <c r="R80" s="7"/>
      <c r="S80" s="7"/>
      <c r="T80" s="7"/>
      <c r="U80" s="7"/>
      <c r="V80" s="7"/>
      <c r="W80" s="7"/>
      <c r="X80" s="7"/>
      <c r="Y80" s="7"/>
    </row>
    <row r="81" spans="1:25" ht="14.25" x14ac:dyDescent="0.2">
      <c r="A81" s="927"/>
      <c r="B81" s="928"/>
      <c r="C81" s="928"/>
      <c r="D81" s="929"/>
      <c r="E81" s="951"/>
      <c r="F81" s="7"/>
      <c r="R81" s="7"/>
      <c r="S81" s="7"/>
      <c r="T81" s="7"/>
      <c r="U81" s="7"/>
      <c r="V81" s="7"/>
      <c r="W81" s="7"/>
      <c r="X81" s="7"/>
      <c r="Y81" s="7"/>
    </row>
    <row r="82" spans="1:25" ht="19.5" customHeight="1" x14ac:dyDescent="0.2">
      <c r="A82" s="978" t="s">
        <v>465</v>
      </c>
      <c r="B82" s="979"/>
      <c r="C82" s="979"/>
      <c r="D82" s="169">
        <f>D84*D80</f>
        <v>13009.27504302926</v>
      </c>
      <c r="E82" s="951"/>
      <c r="F82" s="533"/>
      <c r="R82" s="7"/>
      <c r="S82" s="7"/>
      <c r="T82" s="7"/>
      <c r="U82" s="7"/>
      <c r="V82" s="7"/>
      <c r="W82" s="7"/>
      <c r="X82" s="7"/>
      <c r="Y82" s="7"/>
    </row>
    <row r="83" spans="1:25" ht="14.25" x14ac:dyDescent="0.2">
      <c r="A83" s="924"/>
      <c r="B83" s="925"/>
      <c r="C83" s="925"/>
      <c r="D83" s="926"/>
      <c r="E83" s="951"/>
      <c r="F83" s="7"/>
      <c r="R83" s="7"/>
      <c r="S83" s="7"/>
      <c r="T83" s="7"/>
      <c r="U83" s="7"/>
      <c r="V83" s="7"/>
      <c r="W83" s="7"/>
      <c r="X83" s="7"/>
      <c r="Y83" s="7"/>
    </row>
    <row r="84" spans="1:25" ht="25.5" customHeight="1" thickBot="1" x14ac:dyDescent="0.25">
      <c r="A84" s="1165" t="s">
        <v>464</v>
      </c>
      <c r="B84" s="1166"/>
      <c r="C84" s="1166"/>
      <c r="D84" s="229">
        <f>D76/D78</f>
        <v>50.817480636833047</v>
      </c>
      <c r="E84" s="951"/>
      <c r="F84" s="7"/>
      <c r="R84" s="7"/>
      <c r="S84" s="7"/>
      <c r="T84" s="7"/>
      <c r="U84" s="7"/>
      <c r="V84" s="7"/>
      <c r="W84" s="7"/>
      <c r="X84" s="7"/>
      <c r="Y84" s="7"/>
    </row>
    <row r="85" spans="1:25" s="7" customFormat="1" ht="40.5" customHeight="1" thickBot="1" x14ac:dyDescent="0.25">
      <c r="A85" s="1156"/>
      <c r="B85" s="1157"/>
      <c r="C85" s="1157"/>
      <c r="D85" s="1157"/>
      <c r="E85" s="951"/>
    </row>
    <row r="86" spans="1:25" ht="30.75" customHeight="1" thickBot="1" x14ac:dyDescent="0.25">
      <c r="A86" s="1017" t="s">
        <v>339</v>
      </c>
      <c r="B86" s="1018"/>
      <c r="C86" s="1019"/>
      <c r="D86" s="181">
        <f>D22+D44+D84</f>
        <v>120.83677267552352</v>
      </c>
      <c r="E86" s="951"/>
      <c r="F86" s="7"/>
      <c r="R86" s="7"/>
      <c r="S86" s="7"/>
      <c r="T86" s="7"/>
      <c r="U86" s="7"/>
      <c r="V86" s="7"/>
      <c r="W86" s="7"/>
      <c r="X86" s="7"/>
      <c r="Y86" s="7"/>
    </row>
    <row r="87" spans="1:25" s="7" customFormat="1" ht="54.75" customHeight="1" thickBot="1" x14ac:dyDescent="0.25">
      <c r="A87" s="170"/>
      <c r="B87" s="171"/>
      <c r="C87" s="172"/>
      <c r="D87" s="171"/>
      <c r="E87" s="951"/>
      <c r="F87" s="12"/>
    </row>
    <row r="88" spans="1:25" s="7" customFormat="1" ht="33" customHeight="1" x14ac:dyDescent="0.2">
      <c r="A88" s="1061" t="s">
        <v>424</v>
      </c>
      <c r="B88" s="1062"/>
      <c r="C88" s="1062"/>
      <c r="D88" s="1063"/>
      <c r="E88" s="951"/>
      <c r="F88" s="12"/>
    </row>
    <row r="89" spans="1:25" s="7" customFormat="1" ht="21" customHeight="1" x14ac:dyDescent="0.2">
      <c r="A89" s="1043" t="s">
        <v>341</v>
      </c>
      <c r="B89" s="1044"/>
      <c r="C89" s="1044"/>
      <c r="D89" s="230">
        <f>C90+C90*C91</f>
        <v>52</v>
      </c>
      <c r="E89" s="951"/>
      <c r="F89" s="12"/>
    </row>
    <row r="90" spans="1:25" s="7" customFormat="1" ht="26.25" customHeight="1" x14ac:dyDescent="0.2">
      <c r="A90" s="930" t="s">
        <v>400</v>
      </c>
      <c r="B90" s="931"/>
      <c r="C90" s="1338">
        <f>'Referencia de datos'!F117</f>
        <v>49</v>
      </c>
      <c r="D90" s="1160"/>
      <c r="E90" s="951"/>
      <c r="F90" s="12"/>
    </row>
    <row r="91" spans="1:25" s="7" customFormat="1" ht="46.5" customHeight="1" x14ac:dyDescent="0.2">
      <c r="A91" s="1057" t="s">
        <v>401</v>
      </c>
      <c r="B91" s="1058"/>
      <c r="C91" s="330">
        <f>'Referencia de datos'!F118</f>
        <v>6.1224489795918366E-2</v>
      </c>
      <c r="D91" s="1160"/>
      <c r="E91" s="951"/>
      <c r="F91" s="12"/>
    </row>
    <row r="92" spans="1:25" s="7" customFormat="1" ht="15.75" customHeight="1" x14ac:dyDescent="0.2">
      <c r="A92" s="1067"/>
      <c r="B92" s="1068"/>
      <c r="C92" s="1068"/>
      <c r="D92" s="1069"/>
      <c r="E92" s="951"/>
      <c r="F92" s="12"/>
    </row>
    <row r="93" spans="1:25" s="7" customFormat="1" ht="21" customHeight="1" x14ac:dyDescent="0.2">
      <c r="A93" s="1070" t="s">
        <v>340</v>
      </c>
      <c r="B93" s="1071"/>
      <c r="C93" s="1072"/>
      <c r="D93" s="329">
        <f>C95/C94</f>
        <v>13.75</v>
      </c>
      <c r="E93" s="951"/>
      <c r="F93" s="12"/>
    </row>
    <row r="94" spans="1:25" s="7" customFormat="1" ht="15.75" customHeight="1" x14ac:dyDescent="0.2">
      <c r="A94" s="1057" t="s">
        <v>402</v>
      </c>
      <c r="B94" s="1058"/>
      <c r="C94" s="162">
        <v>8</v>
      </c>
      <c r="D94" s="471"/>
      <c r="E94" s="951"/>
      <c r="F94" s="12"/>
    </row>
    <row r="95" spans="1:25" s="7" customFormat="1" ht="15.75" customHeight="1" x14ac:dyDescent="0.2">
      <c r="A95" s="930" t="s">
        <v>403</v>
      </c>
      <c r="B95" s="931"/>
      <c r="C95" s="294">
        <f>'Referencia de datos'!F125</f>
        <v>110</v>
      </c>
      <c r="D95" s="471"/>
      <c r="E95" s="951"/>
      <c r="F95" s="12"/>
    </row>
    <row r="96" spans="1:25" s="7" customFormat="1" ht="15.75" customHeight="1" thickBot="1" x14ac:dyDescent="0.25">
      <c r="A96" s="1064"/>
      <c r="B96" s="1065"/>
      <c r="C96" s="1065"/>
      <c r="D96" s="1066"/>
      <c r="E96" s="951"/>
      <c r="F96" s="12"/>
    </row>
    <row r="97" spans="1:25" s="7" customFormat="1" ht="25.5" customHeight="1" thickBot="1" x14ac:dyDescent="0.25">
      <c r="A97" s="1158" t="s">
        <v>425</v>
      </c>
      <c r="B97" s="1159"/>
      <c r="C97" s="1159"/>
      <c r="D97" s="477">
        <f>D89+D93</f>
        <v>65.75</v>
      </c>
      <c r="E97" s="951"/>
      <c r="F97" s="12"/>
    </row>
    <row r="98" spans="1:25" s="7" customFormat="1" ht="40.5" customHeight="1" thickBot="1" x14ac:dyDescent="0.25">
      <c r="A98" s="1161"/>
      <c r="B98" s="1161"/>
      <c r="C98" s="1161"/>
      <c r="D98" s="1161"/>
      <c r="E98" s="951"/>
      <c r="F98" s="12"/>
    </row>
    <row r="99" spans="1:25" s="7" customFormat="1" ht="40.5" customHeight="1" thickBot="1" x14ac:dyDescent="0.25">
      <c r="A99" s="1162" t="s">
        <v>426</v>
      </c>
      <c r="B99" s="1163"/>
      <c r="C99" s="1164"/>
      <c r="D99" s="477">
        <f>D86+D97</f>
        <v>186.58677267552352</v>
      </c>
      <c r="E99" s="951"/>
      <c r="F99" s="12"/>
    </row>
    <row r="100" spans="1:25" s="7" customFormat="1" ht="45.75" customHeight="1" thickBot="1" x14ac:dyDescent="0.25">
      <c r="A100" s="325"/>
      <c r="B100" s="326"/>
      <c r="C100" s="328"/>
      <c r="D100" s="327"/>
      <c r="E100" s="951"/>
      <c r="F100" s="12"/>
    </row>
    <row r="101" spans="1:25" ht="33" customHeight="1" thickBot="1" x14ac:dyDescent="0.25">
      <c r="A101" s="1017" t="s">
        <v>103</v>
      </c>
      <c r="B101" s="1018"/>
      <c r="C101" s="1019"/>
      <c r="D101" s="531" t="s">
        <v>101</v>
      </c>
      <c r="E101" s="951"/>
      <c r="F101" s="12"/>
      <c r="R101" s="7"/>
      <c r="S101" s="7"/>
      <c r="T101" s="7"/>
      <c r="U101" s="7"/>
      <c r="V101" s="7"/>
      <c r="W101" s="7"/>
      <c r="X101" s="7"/>
      <c r="Y101" s="7"/>
    </row>
    <row r="102" spans="1:25" ht="18" customHeight="1" x14ac:dyDescent="0.2">
      <c r="A102" s="983"/>
      <c r="B102" s="983"/>
      <c r="C102" s="983"/>
      <c r="D102" s="983"/>
      <c r="E102" s="951"/>
      <c r="F102" s="12"/>
      <c r="R102" s="7"/>
      <c r="S102" s="7"/>
      <c r="T102" s="7"/>
      <c r="U102" s="7"/>
      <c r="V102" s="7"/>
      <c r="W102" s="7"/>
      <c r="X102" s="7"/>
      <c r="Y102" s="7"/>
    </row>
    <row r="103" spans="1:25" s="7" customFormat="1" ht="40.5" customHeight="1" x14ac:dyDescent="0.2">
      <c r="A103" s="1073" t="s">
        <v>507</v>
      </c>
      <c r="B103" s="1074"/>
      <c r="C103" s="1074"/>
      <c r="D103" s="230">
        <f>C105*C106*C107*C104</f>
        <v>5635.84</v>
      </c>
      <c r="E103" s="951"/>
      <c r="F103" s="12"/>
    </row>
    <row r="104" spans="1:25" s="7" customFormat="1" ht="14.25" x14ac:dyDescent="0.2">
      <c r="A104" s="930" t="s">
        <v>404</v>
      </c>
      <c r="B104" s="931"/>
      <c r="C104" s="287">
        <v>103.6</v>
      </c>
      <c r="D104" s="528"/>
      <c r="E104" s="951"/>
      <c r="F104" s="12"/>
    </row>
    <row r="105" spans="1:25" s="7" customFormat="1" ht="14.25" x14ac:dyDescent="0.2">
      <c r="A105" s="930" t="s">
        <v>405</v>
      </c>
      <c r="B105" s="931"/>
      <c r="C105" s="293">
        <f>'Referencia de datos'!C137</f>
        <v>10</v>
      </c>
      <c r="D105" s="528"/>
      <c r="E105" s="951"/>
      <c r="F105" s="12"/>
    </row>
    <row r="106" spans="1:25" s="7" customFormat="1" ht="18" customHeight="1" x14ac:dyDescent="0.2">
      <c r="A106" s="930" t="s">
        <v>406</v>
      </c>
      <c r="B106" s="931"/>
      <c r="C106" s="162">
        <v>80</v>
      </c>
      <c r="D106" s="528"/>
      <c r="E106" s="951"/>
      <c r="F106" s="12"/>
    </row>
    <row r="107" spans="1:25" s="7" customFormat="1" ht="13.5" customHeight="1" x14ac:dyDescent="0.2">
      <c r="A107" s="930" t="s">
        <v>407</v>
      </c>
      <c r="B107" s="931"/>
      <c r="C107" s="225">
        <f>'Referencia de datos'!H138</f>
        <v>6.8000000000000005E-2</v>
      </c>
      <c r="D107" s="528"/>
      <c r="E107" s="951"/>
      <c r="F107" s="12"/>
    </row>
    <row r="108" spans="1:25" s="7" customFormat="1" ht="0.75" customHeight="1" x14ac:dyDescent="0.2">
      <c r="A108" s="1057"/>
      <c r="B108" s="1058"/>
      <c r="C108" s="546"/>
      <c r="D108" s="528"/>
      <c r="E108" s="951"/>
      <c r="F108" s="12"/>
    </row>
    <row r="109" spans="1:25" s="7" customFormat="1" ht="34.5" customHeight="1" x14ac:dyDescent="0.2">
      <c r="A109" s="1022"/>
      <c r="B109" s="1023"/>
      <c r="C109" s="1023"/>
      <c r="D109" s="1024"/>
      <c r="E109" s="951"/>
      <c r="F109" s="12"/>
    </row>
    <row r="110" spans="1:25" s="7" customFormat="1" ht="7.5" hidden="1" customHeight="1" x14ac:dyDescent="0.2">
      <c r="A110" s="1025"/>
      <c r="B110" s="1026"/>
      <c r="C110" s="1026"/>
      <c r="D110" s="1027"/>
      <c r="E110" s="951"/>
      <c r="F110" s="12"/>
    </row>
    <row r="111" spans="1:25" s="7" customFormat="1" ht="39" customHeight="1" x14ac:dyDescent="0.2">
      <c r="A111" s="1059" t="s">
        <v>485</v>
      </c>
      <c r="B111" s="1060"/>
      <c r="C111" s="1060"/>
      <c r="D111" s="169">
        <f>'Amortizaciones y monotributo'!G31/C112</f>
        <v>6000</v>
      </c>
      <c r="E111" s="951"/>
      <c r="F111" s="12"/>
    </row>
    <row r="112" spans="1:25" s="7" customFormat="1" ht="35.25" customHeight="1" x14ac:dyDescent="0.2">
      <c r="A112" s="1057" t="s">
        <v>102</v>
      </c>
      <c r="B112" s="1058"/>
      <c r="C112" s="228">
        <v>2</v>
      </c>
      <c r="D112" s="226"/>
      <c r="E112" s="951"/>
      <c r="F112" s="12"/>
    </row>
    <row r="113" spans="1:7" s="7" customFormat="1" ht="34.5" customHeight="1" x14ac:dyDescent="0.2">
      <c r="A113" s="1022"/>
      <c r="B113" s="1023"/>
      <c r="C113" s="1023"/>
      <c r="D113" s="1024"/>
      <c r="E113" s="951"/>
      <c r="F113" s="12"/>
    </row>
    <row r="114" spans="1:7" s="7" customFormat="1" ht="45" customHeight="1" x14ac:dyDescent="0.2">
      <c r="A114" s="1059" t="s">
        <v>521</v>
      </c>
      <c r="B114" s="1060"/>
      <c r="C114" s="1060"/>
      <c r="D114" s="540">
        <f>D116*D121</f>
        <v>34852.3469047619</v>
      </c>
      <c r="E114" s="951"/>
      <c r="F114" s="12"/>
    </row>
    <row r="115" spans="1:7" s="7" customFormat="1" ht="15.75" customHeight="1" x14ac:dyDescent="0.2">
      <c r="A115" s="966"/>
      <c r="B115" s="967"/>
      <c r="C115" s="967"/>
      <c r="D115" s="968"/>
      <c r="E115" s="951"/>
      <c r="F115" s="12"/>
    </row>
    <row r="116" spans="1:7" s="7" customFormat="1" ht="29.25" customHeight="1" x14ac:dyDescent="0.2">
      <c r="A116" s="964" t="s">
        <v>525</v>
      </c>
      <c r="B116" s="965"/>
      <c r="C116" s="965"/>
      <c r="D116" s="469">
        <f>C119</f>
        <v>40</v>
      </c>
      <c r="E116" s="951"/>
      <c r="F116" s="12"/>
    </row>
    <row r="117" spans="1:7" s="7" customFormat="1" ht="17.25" customHeight="1" x14ac:dyDescent="0.2">
      <c r="A117" s="962"/>
      <c r="B117" s="963"/>
      <c r="C117" s="963"/>
      <c r="D117" s="1143"/>
      <c r="E117" s="951"/>
      <c r="F117" s="12"/>
      <c r="G117" s="547"/>
    </row>
    <row r="118" spans="1:7" s="7" customFormat="1" ht="19.5" customHeight="1" x14ac:dyDescent="0.2">
      <c r="A118" s="962" t="s">
        <v>522</v>
      </c>
      <c r="B118" s="963"/>
      <c r="C118" s="537">
        <f>'Referencia de datos'!C143</f>
        <v>4</v>
      </c>
      <c r="D118" s="1144"/>
      <c r="E118" s="951"/>
      <c r="F118" s="12"/>
    </row>
    <row r="119" spans="1:7" s="7" customFormat="1" ht="30.75" customHeight="1" x14ac:dyDescent="0.2">
      <c r="A119" s="962" t="s">
        <v>524</v>
      </c>
      <c r="B119" s="963"/>
      <c r="C119" s="537">
        <f>'Referencia de datos'!C142</f>
        <v>40</v>
      </c>
      <c r="D119" s="1144"/>
      <c r="E119" s="951"/>
      <c r="F119" s="12"/>
    </row>
    <row r="120" spans="1:7" s="7" customFormat="1" ht="15.75" customHeight="1" x14ac:dyDescent="0.2">
      <c r="A120" s="932"/>
      <c r="B120" s="933"/>
      <c r="C120" s="933"/>
      <c r="D120" s="934"/>
      <c r="E120" s="951"/>
      <c r="F120" s="12"/>
    </row>
    <row r="121" spans="1:7" s="7" customFormat="1" ht="36.75" customHeight="1" x14ac:dyDescent="0.2">
      <c r="A121" s="1145" t="s">
        <v>519</v>
      </c>
      <c r="B121" s="1146"/>
      <c r="C121" s="1147"/>
      <c r="D121" s="433">
        <f>D33</f>
        <v>871.30867261904746</v>
      </c>
      <c r="E121" s="951"/>
      <c r="F121" s="12"/>
    </row>
    <row r="122" spans="1:7" s="7" customFormat="1" ht="31.5" customHeight="1" x14ac:dyDescent="0.2">
      <c r="A122" s="1148" t="s">
        <v>394</v>
      </c>
      <c r="B122" s="1149"/>
      <c r="C122" s="1150"/>
      <c r="D122" s="521"/>
      <c r="E122" s="951"/>
      <c r="F122" s="12"/>
    </row>
    <row r="123" spans="1:7" s="7" customFormat="1" ht="51.75" customHeight="1" x14ac:dyDescent="0.2">
      <c r="A123" s="930" t="s">
        <v>488</v>
      </c>
      <c r="B123" s="931"/>
      <c r="C123" s="931"/>
      <c r="D123" s="541"/>
      <c r="E123" s="951"/>
      <c r="F123" s="12"/>
    </row>
    <row r="124" spans="1:7" s="7" customFormat="1" ht="13.5" customHeight="1" x14ac:dyDescent="0.2">
      <c r="A124" s="940"/>
      <c r="B124" s="941"/>
      <c r="C124" s="941"/>
      <c r="D124" s="942"/>
      <c r="E124" s="951"/>
      <c r="F124" s="12"/>
    </row>
    <row r="125" spans="1:7" s="7" customFormat="1" ht="0.75" customHeight="1" x14ac:dyDescent="0.2">
      <c r="A125" s="1042"/>
      <c r="B125" s="1007"/>
      <c r="C125" s="1007"/>
      <c r="D125" s="553"/>
      <c r="E125" s="951"/>
      <c r="F125" s="12"/>
    </row>
    <row r="126" spans="1:7" s="7" customFormat="1" ht="36" customHeight="1" x14ac:dyDescent="0.2">
      <c r="A126" s="1036"/>
      <c r="B126" s="1037"/>
      <c r="C126" s="1037"/>
      <c r="D126" s="1038"/>
      <c r="E126" s="951"/>
      <c r="F126" s="12"/>
    </row>
    <row r="127" spans="1:7" s="7" customFormat="1" ht="40.5" customHeight="1" x14ac:dyDescent="0.2">
      <c r="A127" s="1043" t="s">
        <v>486</v>
      </c>
      <c r="B127" s="1044"/>
      <c r="C127" s="1044"/>
      <c r="D127" s="230">
        <f>D103+D111+D114</f>
        <v>46488.186904761897</v>
      </c>
      <c r="E127" s="951"/>
      <c r="F127" s="12"/>
    </row>
    <row r="128" spans="1:7" s="7" customFormat="1" ht="15.75" customHeight="1" x14ac:dyDescent="0.2">
      <c r="A128" s="1028"/>
      <c r="B128" s="1029"/>
      <c r="C128" s="1029"/>
      <c r="D128" s="1030"/>
      <c r="E128" s="951"/>
      <c r="F128" s="12"/>
    </row>
    <row r="129" spans="1:25" s="7" customFormat="1" ht="15.75" customHeight="1" x14ac:dyDescent="0.2">
      <c r="A129" s="978" t="s">
        <v>502</v>
      </c>
      <c r="B129" s="979"/>
      <c r="C129" s="979"/>
      <c r="D129" s="282">
        <f>'Referencia de datos'!D26</f>
        <v>1162</v>
      </c>
      <c r="E129" s="951"/>
      <c r="F129" s="12"/>
    </row>
    <row r="130" spans="1:25" s="7" customFormat="1" ht="15.75" customHeight="1" x14ac:dyDescent="0.2">
      <c r="A130" s="1031"/>
      <c r="B130" s="1032"/>
      <c r="C130" s="1032"/>
      <c r="D130" s="1033"/>
      <c r="E130" s="951"/>
      <c r="F130" s="12"/>
    </row>
    <row r="131" spans="1:25" s="7" customFormat="1" ht="15.75" customHeight="1" x14ac:dyDescent="0.2">
      <c r="A131" s="1034" t="s">
        <v>487</v>
      </c>
      <c r="B131" s="1035"/>
      <c r="C131" s="1035"/>
      <c r="D131" s="205">
        <f>D9</f>
        <v>256</v>
      </c>
      <c r="E131" s="951"/>
      <c r="F131" s="12"/>
    </row>
    <row r="132" spans="1:25" s="7" customFormat="1" ht="14.25" x14ac:dyDescent="0.2">
      <c r="A132" s="924"/>
      <c r="B132" s="925"/>
      <c r="C132" s="925"/>
      <c r="D132" s="926"/>
      <c r="E132" s="951"/>
      <c r="F132" s="12"/>
    </row>
    <row r="133" spans="1:25" s="7" customFormat="1" ht="30" customHeight="1" x14ac:dyDescent="0.2">
      <c r="A133" s="978" t="s">
        <v>509</v>
      </c>
      <c r="B133" s="979"/>
      <c r="C133" s="979"/>
      <c r="D133" s="169">
        <f>D135*D131</f>
        <v>10241.803655438078</v>
      </c>
      <c r="E133" s="951"/>
      <c r="F133" s="12"/>
    </row>
    <row r="134" spans="1:25" s="7" customFormat="1" ht="25.5" customHeight="1" x14ac:dyDescent="0.2">
      <c r="A134" s="924"/>
      <c r="B134" s="925"/>
      <c r="C134" s="925"/>
      <c r="D134" s="926"/>
      <c r="E134" s="951"/>
      <c r="F134" s="12"/>
    </row>
    <row r="135" spans="1:25" ht="30" customHeight="1" thickBot="1" x14ac:dyDescent="0.25">
      <c r="A135" s="1047" t="s">
        <v>508</v>
      </c>
      <c r="B135" s="1048"/>
      <c r="C135" s="1048"/>
      <c r="D135" s="229">
        <f>D127/D129</f>
        <v>40.007045529054992</v>
      </c>
      <c r="E135" s="951"/>
      <c r="F135" s="12"/>
      <c r="S135" s="7"/>
      <c r="T135" s="7"/>
      <c r="U135" s="7"/>
      <c r="V135" s="7"/>
      <c r="W135" s="7"/>
      <c r="X135" s="7"/>
      <c r="Y135" s="7"/>
    </row>
    <row r="136" spans="1:25" ht="40.5" customHeight="1" thickBot="1" x14ac:dyDescent="0.25">
      <c r="A136" s="1020"/>
      <c r="B136" s="1021"/>
      <c r="C136" s="1021"/>
      <c r="D136" s="1021"/>
      <c r="E136" s="951"/>
      <c r="F136" s="12"/>
      <c r="R136" s="7"/>
      <c r="S136" s="7"/>
      <c r="T136" s="7"/>
      <c r="U136" s="7"/>
      <c r="V136" s="7"/>
      <c r="W136" s="7"/>
      <c r="X136" s="7"/>
      <c r="Y136" s="7"/>
    </row>
    <row r="137" spans="1:25" ht="48" customHeight="1" thickBot="1" x14ac:dyDescent="0.25">
      <c r="A137" s="1045" t="s">
        <v>510</v>
      </c>
      <c r="B137" s="1046"/>
      <c r="C137" s="1046"/>
      <c r="D137" s="181">
        <f>D99+D135</f>
        <v>226.5938182045785</v>
      </c>
      <c r="E137" s="951"/>
      <c r="F137" s="12"/>
      <c r="R137" s="7"/>
      <c r="S137" s="7"/>
      <c r="T137" s="7"/>
      <c r="U137" s="7"/>
      <c r="V137" s="7"/>
      <c r="W137" s="7"/>
      <c r="X137" s="7"/>
      <c r="Y137" s="7"/>
    </row>
    <row r="138" spans="1:25" s="7" customFormat="1" ht="78.75" customHeight="1" thickBot="1" x14ac:dyDescent="0.25">
      <c r="A138" s="1039"/>
      <c r="B138" s="1040"/>
      <c r="C138" s="1040"/>
      <c r="D138" s="1040"/>
      <c r="E138" s="1041"/>
      <c r="F138" s="12"/>
    </row>
    <row r="139" spans="1:25" ht="35.25" customHeight="1" thickBot="1" x14ac:dyDescent="0.25">
      <c r="A139" s="1017" t="s">
        <v>105</v>
      </c>
      <c r="B139" s="1018"/>
      <c r="C139" s="1019"/>
      <c r="D139" s="472" t="s">
        <v>106</v>
      </c>
      <c r="E139" s="473" t="s">
        <v>107</v>
      </c>
      <c r="F139" s="12"/>
      <c r="R139" s="7"/>
      <c r="S139" s="7"/>
      <c r="T139" s="7"/>
      <c r="U139" s="7"/>
      <c r="V139" s="7"/>
      <c r="W139" s="7"/>
      <c r="X139" s="7"/>
      <c r="Y139" s="7"/>
    </row>
    <row r="140" spans="1:25" ht="14.25" x14ac:dyDescent="0.2">
      <c r="A140" s="173" t="s">
        <v>108</v>
      </c>
      <c r="B140" s="1075">
        <f>D22</f>
        <v>15.5625</v>
      </c>
      <c r="C140" s="1075"/>
      <c r="D140" s="174">
        <f>D9</f>
        <v>256</v>
      </c>
      <c r="E140" s="161">
        <f>B140*D140</f>
        <v>3984</v>
      </c>
      <c r="F140" s="12"/>
      <c r="R140" s="7"/>
      <c r="S140" s="7"/>
      <c r="T140" s="7"/>
      <c r="U140" s="7"/>
      <c r="V140" s="7"/>
      <c r="W140" s="7"/>
      <c r="X140" s="7"/>
      <c r="Y140" s="7"/>
    </row>
    <row r="141" spans="1:25" ht="28.5" x14ac:dyDescent="0.2">
      <c r="A141" s="175" t="s">
        <v>109</v>
      </c>
      <c r="B141" s="1076">
        <f>D44</f>
        <v>54.456792038690466</v>
      </c>
      <c r="C141" s="1076"/>
      <c r="D141" s="176">
        <f>D9</f>
        <v>256</v>
      </c>
      <c r="E141" s="168">
        <f>B141*D141</f>
        <v>13940.938761904759</v>
      </c>
      <c r="F141" s="12"/>
      <c r="R141" s="7"/>
      <c r="S141" s="7"/>
      <c r="T141" s="7"/>
      <c r="U141" s="7"/>
      <c r="V141" s="7"/>
      <c r="W141" s="7"/>
      <c r="X141" s="7"/>
      <c r="Y141" s="7"/>
    </row>
    <row r="142" spans="1:25" ht="29.25" thickBot="1" x14ac:dyDescent="0.25">
      <c r="A142" s="177" t="s">
        <v>110</v>
      </c>
      <c r="B142" s="1077">
        <f>D84</f>
        <v>50.817480636833047</v>
      </c>
      <c r="C142" s="1077"/>
      <c r="D142" s="178">
        <f>D9</f>
        <v>256</v>
      </c>
      <c r="E142" s="163">
        <f>B142*D142</f>
        <v>13009.27504302926</v>
      </c>
      <c r="F142" s="12"/>
      <c r="R142" s="7"/>
      <c r="S142" s="7"/>
      <c r="T142" s="7"/>
      <c r="U142" s="7"/>
      <c r="V142" s="7"/>
      <c r="W142" s="7"/>
      <c r="X142" s="7"/>
      <c r="Y142" s="7"/>
    </row>
    <row r="143" spans="1:25" ht="15" thickBot="1" x14ac:dyDescent="0.25">
      <c r="A143" s="1078"/>
      <c r="B143" s="1079"/>
      <c r="C143" s="1079"/>
      <c r="D143" s="1079"/>
      <c r="E143" s="1080"/>
      <c r="F143" s="12"/>
      <c r="R143" s="7"/>
      <c r="S143" s="7"/>
      <c r="T143" s="7"/>
      <c r="U143" s="7"/>
      <c r="V143" s="7"/>
      <c r="W143" s="7"/>
      <c r="X143" s="7"/>
      <c r="Y143" s="7"/>
    </row>
    <row r="144" spans="1:25" ht="33.75" customHeight="1" thickBot="1" x14ac:dyDescent="0.25">
      <c r="A144" s="179" t="s">
        <v>111</v>
      </c>
      <c r="B144" s="1008">
        <f>B140+B141+B142</f>
        <v>120.83677267552352</v>
      </c>
      <c r="C144" s="1009"/>
      <c r="D144" s="1010"/>
      <c r="E144" s="1011"/>
      <c r="F144" s="12"/>
      <c r="R144" s="7"/>
      <c r="S144" s="7"/>
      <c r="T144" s="7"/>
      <c r="U144" s="7"/>
      <c r="V144" s="7"/>
      <c r="W144" s="7"/>
      <c r="X144" s="7"/>
      <c r="Y144" s="7"/>
    </row>
    <row r="145" spans="1:25" ht="14.25" customHeight="1" x14ac:dyDescent="0.2">
      <c r="A145" s="1012"/>
      <c r="B145" s="1013"/>
      <c r="C145" s="1013"/>
      <c r="D145" s="1013"/>
      <c r="E145" s="1014"/>
      <c r="F145" s="12"/>
      <c r="R145" s="7"/>
      <c r="S145" s="7"/>
      <c r="T145" s="7"/>
      <c r="U145" s="7"/>
      <c r="V145" s="7"/>
      <c r="W145" s="7"/>
      <c r="X145" s="7"/>
      <c r="Y145" s="7"/>
    </row>
    <row r="146" spans="1:25" ht="25.5" customHeight="1" thickBot="1" x14ac:dyDescent="0.25">
      <c r="A146" s="1015" t="s">
        <v>112</v>
      </c>
      <c r="B146" s="1016"/>
      <c r="C146" s="1016"/>
      <c r="D146" s="478">
        <f>D9</f>
        <v>256</v>
      </c>
      <c r="E146" s="229">
        <f>B144*D146</f>
        <v>30934.213804934021</v>
      </c>
      <c r="F146" s="12"/>
      <c r="R146" s="7"/>
      <c r="S146" s="7"/>
      <c r="T146" s="7"/>
      <c r="U146" s="7"/>
      <c r="V146" s="7"/>
      <c r="W146" s="7"/>
      <c r="X146" s="7"/>
      <c r="Y146" s="7"/>
    </row>
    <row r="147" spans="1:25" ht="35.25" customHeight="1" thickBot="1" x14ac:dyDescent="0.25">
      <c r="A147" s="1049"/>
      <c r="B147" s="1050"/>
      <c r="C147" s="1050"/>
      <c r="D147" s="1050"/>
      <c r="E147" s="1051"/>
      <c r="F147" s="12"/>
      <c r="R147" s="7"/>
      <c r="S147" s="7"/>
      <c r="T147" s="7"/>
      <c r="U147" s="7"/>
      <c r="V147" s="7"/>
      <c r="W147" s="7"/>
      <c r="X147" s="7"/>
      <c r="Y147" s="7"/>
    </row>
    <row r="148" spans="1:25" ht="28.5" x14ac:dyDescent="0.2">
      <c r="A148" s="479" t="s">
        <v>427</v>
      </c>
      <c r="B148" s="1052">
        <f>D97</f>
        <v>65.75</v>
      </c>
      <c r="C148" s="1052"/>
      <c r="D148" s="1053"/>
      <c r="E148" s="986"/>
      <c r="F148" s="12"/>
      <c r="R148" s="7"/>
      <c r="S148" s="7"/>
      <c r="T148" s="7"/>
      <c r="U148" s="7"/>
      <c r="V148" s="7"/>
      <c r="W148" s="7"/>
      <c r="X148" s="7"/>
      <c r="Y148" s="7"/>
    </row>
    <row r="149" spans="1:25" ht="15" thickBot="1" x14ac:dyDescent="0.25">
      <c r="A149" s="1054"/>
      <c r="B149" s="1055"/>
      <c r="C149" s="1055"/>
      <c r="D149" s="1055"/>
      <c r="E149" s="1056"/>
      <c r="F149" s="12"/>
      <c r="R149" s="7"/>
      <c r="S149" s="7"/>
      <c r="T149" s="7"/>
      <c r="U149" s="7"/>
      <c r="V149" s="7"/>
      <c r="W149" s="7"/>
      <c r="X149" s="7"/>
      <c r="Y149" s="7"/>
    </row>
    <row r="150" spans="1:25" ht="25.5" customHeight="1" thickBot="1" x14ac:dyDescent="0.25">
      <c r="A150" s="1085" t="s">
        <v>428</v>
      </c>
      <c r="B150" s="1086"/>
      <c r="C150" s="1087"/>
      <c r="D150" s="480">
        <f>D9</f>
        <v>256</v>
      </c>
      <c r="E150" s="481">
        <f>B148*D150</f>
        <v>16832</v>
      </c>
      <c r="F150" s="12"/>
      <c r="R150" s="7"/>
      <c r="S150" s="7"/>
      <c r="T150" s="7"/>
      <c r="U150" s="7"/>
      <c r="V150" s="7"/>
      <c r="W150" s="7"/>
      <c r="X150" s="7"/>
      <c r="Y150" s="7"/>
    </row>
    <row r="151" spans="1:25" ht="35.25" customHeight="1" thickBot="1" x14ac:dyDescent="0.25">
      <c r="A151" s="1091"/>
      <c r="B151" s="1092"/>
      <c r="C151" s="1092"/>
      <c r="D151" s="1092"/>
      <c r="E151" s="1093"/>
      <c r="F151" s="12"/>
      <c r="R151" s="7"/>
      <c r="S151" s="7"/>
      <c r="T151" s="7"/>
      <c r="U151" s="7"/>
      <c r="V151" s="7"/>
      <c r="W151" s="7"/>
      <c r="X151" s="7"/>
      <c r="Y151" s="7"/>
    </row>
    <row r="152" spans="1:25" ht="27" customHeight="1" thickBot="1" x14ac:dyDescent="0.25">
      <c r="A152" s="1088" t="s">
        <v>429</v>
      </c>
      <c r="B152" s="1089"/>
      <c r="C152" s="1090"/>
      <c r="D152" s="482">
        <f>D9</f>
        <v>256</v>
      </c>
      <c r="E152" s="483">
        <f>E146+E150</f>
        <v>47766.213804934021</v>
      </c>
      <c r="F152" s="12"/>
      <c r="R152" s="7"/>
      <c r="S152" s="7"/>
      <c r="T152" s="7"/>
      <c r="U152" s="7"/>
      <c r="V152" s="7"/>
      <c r="W152" s="7"/>
      <c r="X152" s="7"/>
      <c r="Y152" s="7"/>
    </row>
    <row r="153" spans="1:25" ht="35.25" customHeight="1" thickBot="1" x14ac:dyDescent="0.25">
      <c r="A153" s="1049"/>
      <c r="B153" s="1050"/>
      <c r="C153" s="1050"/>
      <c r="D153" s="1050"/>
      <c r="E153" s="1051"/>
      <c r="F153" s="12"/>
      <c r="R153" s="7"/>
      <c r="S153" s="7"/>
      <c r="T153" s="7"/>
      <c r="U153" s="7"/>
      <c r="V153" s="7"/>
      <c r="W153" s="7"/>
      <c r="X153" s="7"/>
      <c r="Y153" s="7"/>
    </row>
    <row r="154" spans="1:25" ht="28.5" x14ac:dyDescent="0.2">
      <c r="A154" s="484" t="s">
        <v>113</v>
      </c>
      <c r="B154" s="1081">
        <f>D135</f>
        <v>40.007045529054992</v>
      </c>
      <c r="C154" s="1081"/>
      <c r="D154" s="1053"/>
      <c r="E154" s="986"/>
      <c r="F154" s="12"/>
      <c r="R154" s="7"/>
      <c r="S154" s="7"/>
      <c r="T154" s="7"/>
      <c r="U154" s="7"/>
      <c r="V154" s="7"/>
      <c r="W154" s="7"/>
      <c r="X154" s="7"/>
      <c r="Y154" s="7"/>
    </row>
    <row r="155" spans="1:25" ht="14.25" x14ac:dyDescent="0.2">
      <c r="A155" s="1082"/>
      <c r="B155" s="1083"/>
      <c r="C155" s="1083"/>
      <c r="D155" s="1083"/>
      <c r="E155" s="1084"/>
      <c r="F155" s="7"/>
      <c r="R155" s="7"/>
      <c r="S155" s="7"/>
      <c r="T155" s="7"/>
      <c r="U155" s="7"/>
      <c r="V155" s="7"/>
      <c r="W155" s="7"/>
      <c r="X155" s="7"/>
      <c r="Y155" s="7"/>
    </row>
    <row r="156" spans="1:25" ht="25.5" customHeight="1" thickBot="1" x14ac:dyDescent="0.25">
      <c r="A156" s="1015" t="s">
        <v>114</v>
      </c>
      <c r="B156" s="1016"/>
      <c r="C156" s="1016"/>
      <c r="D156" s="485">
        <f>D9</f>
        <v>256</v>
      </c>
      <c r="E156" s="229">
        <f>B154*D156</f>
        <v>10241.803655438078</v>
      </c>
      <c r="F156" s="7"/>
      <c r="R156" s="7"/>
      <c r="S156" s="7"/>
      <c r="T156" s="7"/>
      <c r="U156" s="7"/>
      <c r="V156" s="7"/>
      <c r="W156" s="7"/>
      <c r="X156" s="7"/>
      <c r="Y156" s="7"/>
    </row>
    <row r="157" spans="1:25" ht="35.25" customHeight="1" thickBot="1" x14ac:dyDescent="0.25">
      <c r="A157" s="1094"/>
      <c r="B157" s="1095"/>
      <c r="C157" s="1095"/>
      <c r="D157" s="1095"/>
      <c r="E157" s="1096"/>
      <c r="F157" s="7"/>
      <c r="R157" s="7"/>
      <c r="S157" s="7"/>
      <c r="T157" s="7"/>
      <c r="U157" s="7"/>
      <c r="V157" s="7"/>
      <c r="W157" s="7"/>
      <c r="X157" s="7"/>
      <c r="Y157" s="7"/>
    </row>
    <row r="158" spans="1:25" ht="40.5" customHeight="1" thickBot="1" x14ac:dyDescent="0.25">
      <c r="A158" s="1111" t="s">
        <v>450</v>
      </c>
      <c r="B158" s="1112"/>
      <c r="C158" s="1112"/>
      <c r="D158" s="180">
        <f>D9</f>
        <v>256</v>
      </c>
      <c r="E158" s="181">
        <f>E152+E156</f>
        <v>58008.017460372095</v>
      </c>
      <c r="F158" s="7"/>
      <c r="R158" s="7"/>
      <c r="S158" s="7"/>
      <c r="T158" s="7"/>
      <c r="U158" s="7"/>
      <c r="V158" s="7"/>
      <c r="W158" s="7"/>
      <c r="X158" s="7"/>
      <c r="Y158" s="7"/>
    </row>
    <row r="159" spans="1:25" ht="45.75" customHeight="1" thickBot="1" x14ac:dyDescent="0.25">
      <c r="A159" s="1094"/>
      <c r="B159" s="1095"/>
      <c r="C159" s="1095"/>
      <c r="D159" s="1095"/>
      <c r="E159" s="1096"/>
      <c r="F159" s="7"/>
      <c r="R159" s="7"/>
      <c r="S159" s="7"/>
      <c r="T159" s="7"/>
      <c r="U159" s="7"/>
      <c r="V159" s="7"/>
      <c r="W159" s="7"/>
      <c r="X159" s="7"/>
      <c r="Y159" s="7"/>
    </row>
    <row r="160" spans="1:25" ht="47.25" customHeight="1" thickBot="1" x14ac:dyDescent="0.25">
      <c r="A160" s="1097" t="s">
        <v>448</v>
      </c>
      <c r="B160" s="1098"/>
      <c r="C160" s="1098"/>
      <c r="D160" s="1099"/>
      <c r="E160" s="182">
        <f>C165*D162+C166*D161</f>
        <v>85760</v>
      </c>
      <c r="F160" s="7"/>
      <c r="R160" s="7"/>
      <c r="S160" s="7"/>
      <c r="T160" s="7"/>
      <c r="U160" s="7"/>
      <c r="V160" s="7"/>
      <c r="W160" s="7"/>
      <c r="X160" s="7"/>
      <c r="Y160" s="7"/>
    </row>
    <row r="161" spans="1:25" ht="33.75" customHeight="1" x14ac:dyDescent="0.2">
      <c r="A161" s="1115" t="s">
        <v>342</v>
      </c>
      <c r="B161" s="1116"/>
      <c r="C161" s="1117"/>
      <c r="D161" s="295">
        <f>'Referencia de datos'!B155</f>
        <v>350</v>
      </c>
      <c r="E161" s="422"/>
      <c r="F161" s="7"/>
      <c r="R161" s="7"/>
      <c r="S161" s="7"/>
      <c r="T161" s="7"/>
      <c r="U161" s="7"/>
      <c r="V161" s="7"/>
      <c r="W161" s="7"/>
      <c r="X161" s="7"/>
      <c r="Y161" s="7"/>
    </row>
    <row r="162" spans="1:25" ht="35.25" customHeight="1" x14ac:dyDescent="0.2">
      <c r="A162" s="1118" t="s">
        <v>343</v>
      </c>
      <c r="B162" s="1119"/>
      <c r="C162" s="1120"/>
      <c r="D162" s="296">
        <f>'Referencia de datos'!C155</f>
        <v>300</v>
      </c>
      <c r="E162" s="422"/>
      <c r="F162" s="7"/>
      <c r="R162" s="7"/>
      <c r="S162" s="7"/>
      <c r="T162" s="7"/>
      <c r="U162" s="7"/>
      <c r="V162" s="7"/>
      <c r="W162" s="7"/>
      <c r="X162" s="7"/>
      <c r="Y162" s="7"/>
    </row>
    <row r="163" spans="1:25" ht="14.25" customHeight="1" x14ac:dyDescent="0.2">
      <c r="A163" s="940"/>
      <c r="B163" s="941"/>
      <c r="C163" s="941"/>
      <c r="D163" s="941"/>
      <c r="E163" s="942"/>
      <c r="F163" s="7"/>
      <c r="R163" s="7"/>
      <c r="S163" s="7"/>
      <c r="T163" s="7"/>
      <c r="U163" s="7"/>
      <c r="V163" s="7"/>
      <c r="W163" s="7"/>
      <c r="X163" s="7"/>
      <c r="Y163" s="7"/>
    </row>
    <row r="164" spans="1:25" ht="48.75" customHeight="1" x14ac:dyDescent="0.2">
      <c r="A164" s="267" t="s">
        <v>115</v>
      </c>
      <c r="B164" s="425" t="s">
        <v>116</v>
      </c>
      <c r="C164" s="1113" t="s">
        <v>117</v>
      </c>
      <c r="D164" s="1113"/>
      <c r="E164" s="926"/>
      <c r="F164" s="7"/>
      <c r="R164" s="7"/>
      <c r="S164" s="7"/>
      <c r="T164" s="7"/>
      <c r="U164" s="7"/>
      <c r="V164" s="7"/>
      <c r="W164" s="7"/>
      <c r="X164" s="7"/>
      <c r="Y164" s="7"/>
    </row>
    <row r="165" spans="1:25" ht="74.25" customHeight="1" x14ac:dyDescent="0.2">
      <c r="A165" s="427" t="s">
        <v>344</v>
      </c>
      <c r="B165" s="183">
        <v>0.3</v>
      </c>
      <c r="C165" s="1114">
        <f>D168*B165</f>
        <v>76.8</v>
      </c>
      <c r="D165" s="1114"/>
      <c r="E165" s="926"/>
      <c r="F165" s="7"/>
      <c r="R165" s="7"/>
      <c r="S165" s="7"/>
      <c r="T165" s="7"/>
      <c r="U165" s="7"/>
      <c r="V165" s="7"/>
      <c r="W165" s="7"/>
      <c r="X165" s="7"/>
      <c r="Y165" s="7"/>
    </row>
    <row r="166" spans="1:25" ht="68.25" customHeight="1" x14ac:dyDescent="0.2">
      <c r="A166" s="427" t="s">
        <v>345</v>
      </c>
      <c r="B166" s="183">
        <v>0.7</v>
      </c>
      <c r="C166" s="1114">
        <f>D168*B166</f>
        <v>179.2</v>
      </c>
      <c r="D166" s="1114"/>
      <c r="E166" s="926"/>
      <c r="F166" s="7"/>
      <c r="R166" s="7"/>
      <c r="S166" s="7"/>
      <c r="T166" s="7"/>
      <c r="U166" s="7"/>
      <c r="V166" s="7"/>
      <c r="W166" s="7"/>
      <c r="X166" s="7"/>
      <c r="Y166" s="7"/>
    </row>
    <row r="167" spans="1:25" ht="14.25" x14ac:dyDescent="0.2">
      <c r="A167" s="1082"/>
      <c r="B167" s="1083"/>
      <c r="C167" s="1083"/>
      <c r="D167" s="1083"/>
      <c r="E167" s="1084"/>
      <c r="F167" s="7"/>
      <c r="R167" s="7"/>
      <c r="S167" s="7"/>
      <c r="T167" s="7"/>
      <c r="U167" s="7"/>
      <c r="V167" s="7"/>
      <c r="W167" s="7"/>
      <c r="X167" s="7"/>
      <c r="Y167" s="7"/>
    </row>
    <row r="168" spans="1:25" ht="30" customHeight="1" x14ac:dyDescent="0.2">
      <c r="A168" s="1108" t="s">
        <v>383</v>
      </c>
      <c r="B168" s="1109"/>
      <c r="C168" s="1110"/>
      <c r="D168" s="183">
        <f>D9</f>
        <v>256</v>
      </c>
      <c r="E168" s="422"/>
      <c r="F168" s="7"/>
      <c r="R168" s="7"/>
      <c r="S168" s="7"/>
      <c r="T168" s="7"/>
      <c r="U168" s="7"/>
      <c r="V168" s="7"/>
      <c r="W168" s="7"/>
      <c r="X168" s="7"/>
      <c r="Y168" s="7"/>
    </row>
    <row r="169" spans="1:25" ht="15" thickBot="1" x14ac:dyDescent="0.25">
      <c r="A169" s="1105"/>
      <c r="B169" s="1106"/>
      <c r="C169" s="1106"/>
      <c r="D169" s="1106"/>
      <c r="E169" s="1107"/>
      <c r="F169" s="7"/>
      <c r="R169" s="7"/>
      <c r="S169" s="7"/>
      <c r="T169" s="7"/>
      <c r="U169" s="7"/>
      <c r="V169" s="7"/>
      <c r="W169" s="7"/>
      <c r="X169" s="7"/>
      <c r="Y169" s="7"/>
    </row>
    <row r="170" spans="1:25" ht="21.75" customHeight="1" thickBot="1" x14ac:dyDescent="0.25">
      <c r="A170" s="1097" t="s">
        <v>384</v>
      </c>
      <c r="B170" s="1098"/>
      <c r="C170" s="1098"/>
      <c r="D170" s="1099"/>
      <c r="E170" s="468">
        <f>E160-E158</f>
        <v>27751.982539627905</v>
      </c>
      <c r="F170" s="7"/>
      <c r="R170" s="7"/>
      <c r="S170" s="7"/>
      <c r="T170" s="7"/>
      <c r="U170" s="7"/>
      <c r="V170" s="7"/>
      <c r="W170" s="7"/>
      <c r="X170" s="7"/>
      <c r="Y170" s="7"/>
    </row>
    <row r="171" spans="1:25" ht="21.75" customHeight="1" thickBot="1" x14ac:dyDescent="0.25">
      <c r="A171" s="1100" t="s">
        <v>447</v>
      </c>
      <c r="B171" s="1101"/>
      <c r="C171" s="1101"/>
      <c r="D171" s="1102"/>
      <c r="E171" s="515">
        <f>E170/D168</f>
        <v>108.4061817954215</v>
      </c>
      <c r="F171" s="7"/>
      <c r="R171" s="7"/>
      <c r="S171" s="7"/>
      <c r="T171" s="7"/>
      <c r="U171" s="7"/>
      <c r="V171" s="7"/>
      <c r="W171" s="7"/>
      <c r="X171" s="7"/>
      <c r="Y171" s="7"/>
    </row>
    <row r="172" spans="1:25" ht="14.25" x14ac:dyDescent="0.2">
      <c r="A172" s="184"/>
      <c r="B172" s="184"/>
      <c r="C172" s="184"/>
      <c r="D172" s="184"/>
      <c r="E172" s="184"/>
      <c r="F172" s="7"/>
      <c r="R172" s="7"/>
      <c r="S172" s="7"/>
      <c r="T172" s="7"/>
      <c r="U172" s="7"/>
      <c r="V172" s="7"/>
      <c r="W172" s="7"/>
      <c r="X172" s="7"/>
      <c r="Y172" s="7"/>
    </row>
    <row r="173" spans="1:25" ht="15" x14ac:dyDescent="0.2">
      <c r="A173" s="1103"/>
      <c r="B173" s="1103"/>
      <c r="C173" s="1103"/>
      <c r="D173" s="1103"/>
      <c r="E173" s="185"/>
      <c r="F173" s="7"/>
      <c r="R173" s="7"/>
      <c r="S173" s="7"/>
      <c r="T173" s="7"/>
      <c r="U173" s="7"/>
      <c r="V173" s="7"/>
      <c r="W173" s="7"/>
      <c r="X173" s="7"/>
      <c r="Y173" s="7"/>
    </row>
    <row r="174" spans="1:25" ht="14.25" x14ac:dyDescent="0.2">
      <c r="A174" s="185"/>
      <c r="B174" s="185"/>
      <c r="C174" s="185"/>
      <c r="D174" s="186"/>
      <c r="E174" s="185"/>
      <c r="F174" s="7"/>
      <c r="R174" s="7"/>
      <c r="S174" s="7"/>
      <c r="T174" s="7"/>
      <c r="U174" s="7"/>
      <c r="V174" s="7"/>
      <c r="W174" s="7"/>
      <c r="X174" s="7"/>
      <c r="Y174" s="7"/>
    </row>
    <row r="175" spans="1:25" ht="14.25" x14ac:dyDescent="0.2">
      <c r="A175" s="185"/>
      <c r="B175" s="185"/>
      <c r="C175" s="185"/>
      <c r="D175" s="185"/>
      <c r="E175" s="185"/>
      <c r="F175" s="7"/>
      <c r="R175" s="7"/>
      <c r="S175" s="7"/>
      <c r="T175" s="7"/>
      <c r="U175" s="7"/>
      <c r="V175" s="7"/>
      <c r="W175" s="7"/>
      <c r="X175" s="7"/>
      <c r="Y175" s="7"/>
    </row>
    <row r="176" spans="1:25" ht="14.25" x14ac:dyDescent="0.2">
      <c r="A176" s="185"/>
      <c r="B176" s="185"/>
      <c r="C176" s="185"/>
      <c r="D176" s="185"/>
      <c r="E176" s="185"/>
      <c r="F176" s="7"/>
      <c r="R176" s="7"/>
      <c r="S176" s="7"/>
      <c r="T176" s="7"/>
      <c r="U176" s="7"/>
      <c r="V176" s="7"/>
      <c r="W176" s="7"/>
      <c r="X176" s="7"/>
      <c r="Y176" s="7"/>
    </row>
    <row r="177" spans="1:25" ht="14.25" x14ac:dyDescent="0.2">
      <c r="A177" s="185"/>
      <c r="B177" s="185"/>
      <c r="C177" s="185"/>
      <c r="D177" s="185"/>
      <c r="E177" s="470"/>
      <c r="F177" s="7"/>
      <c r="R177" s="7"/>
      <c r="S177" s="7"/>
      <c r="T177" s="7"/>
      <c r="U177" s="7"/>
      <c r="V177" s="7"/>
      <c r="W177" s="7"/>
      <c r="X177" s="7"/>
      <c r="Y177" s="7"/>
    </row>
    <row r="178" spans="1:25" ht="15" x14ac:dyDescent="0.2">
      <c r="A178" s="1104"/>
      <c r="B178" s="1104"/>
      <c r="C178" s="185"/>
      <c r="D178" s="185"/>
      <c r="E178" s="185"/>
      <c r="F178" s="7"/>
      <c r="R178" s="7"/>
      <c r="S178" s="7"/>
      <c r="T178" s="7"/>
      <c r="U178" s="7"/>
      <c r="V178" s="7"/>
      <c r="W178" s="7"/>
      <c r="X178" s="7"/>
      <c r="Y178" s="7"/>
    </row>
    <row r="179" spans="1:25" ht="15" x14ac:dyDescent="0.2">
      <c r="A179" s="185"/>
      <c r="B179" s="187"/>
      <c r="C179" s="185"/>
      <c r="D179" s="185"/>
      <c r="E179" s="185"/>
      <c r="F179" s="7"/>
      <c r="R179" s="7"/>
      <c r="S179" s="7"/>
      <c r="T179" s="7"/>
      <c r="U179" s="7"/>
      <c r="V179" s="7"/>
      <c r="W179" s="7"/>
      <c r="X179" s="7"/>
      <c r="Y179" s="7"/>
    </row>
    <row r="180" spans="1:25" ht="15" x14ac:dyDescent="0.2">
      <c r="A180" s="185"/>
      <c r="B180" s="187"/>
      <c r="C180" s="188"/>
      <c r="D180" s="188"/>
      <c r="E180" s="185"/>
      <c r="F180" s="7"/>
      <c r="R180" s="7"/>
      <c r="S180" s="7"/>
      <c r="T180" s="7"/>
      <c r="U180" s="7"/>
      <c r="V180" s="7"/>
      <c r="W180" s="7"/>
      <c r="X180" s="7"/>
      <c r="Y180" s="7"/>
    </row>
    <row r="181" spans="1:25" ht="14.25" x14ac:dyDescent="0.2">
      <c r="A181" s="185"/>
      <c r="B181" s="188"/>
      <c r="C181" s="188"/>
      <c r="D181" s="188"/>
      <c r="E181" s="185"/>
      <c r="F181" s="7"/>
      <c r="R181" s="7"/>
      <c r="S181" s="7"/>
      <c r="T181" s="7"/>
      <c r="U181" s="7"/>
      <c r="V181" s="7"/>
      <c r="W181" s="7"/>
      <c r="X181" s="7"/>
      <c r="Y181" s="7"/>
    </row>
    <row r="182" spans="1:25" ht="14.25" x14ac:dyDescent="0.2">
      <c r="A182" s="1104"/>
      <c r="B182" s="1103"/>
      <c r="C182" s="1103"/>
      <c r="D182" s="1103"/>
      <c r="E182" s="185"/>
      <c r="F182" s="7"/>
      <c r="R182" s="7"/>
      <c r="S182" s="7"/>
      <c r="T182" s="7"/>
      <c r="U182" s="7"/>
      <c r="V182" s="7"/>
      <c r="W182" s="7"/>
      <c r="X182" s="7"/>
      <c r="Y182" s="7"/>
    </row>
    <row r="183" spans="1:25" ht="14.25" x14ac:dyDescent="0.2">
      <c r="A183" s="1104"/>
      <c r="B183" s="1104"/>
      <c r="C183" s="1104"/>
      <c r="D183" s="1104"/>
      <c r="E183" s="185"/>
      <c r="F183" s="7"/>
      <c r="R183" s="7"/>
      <c r="S183" s="7"/>
      <c r="T183" s="7"/>
      <c r="U183" s="7"/>
      <c r="V183" s="7"/>
      <c r="W183" s="7"/>
      <c r="X183" s="7"/>
      <c r="Y183" s="7"/>
    </row>
    <row r="184" spans="1:25" ht="14.25" x14ac:dyDescent="0.2">
      <c r="A184" s="185"/>
      <c r="B184" s="188"/>
      <c r="C184" s="189"/>
      <c r="D184" s="189"/>
      <c r="E184" s="185"/>
      <c r="F184" s="7"/>
      <c r="R184" s="7"/>
      <c r="S184" s="7"/>
      <c r="T184" s="7"/>
      <c r="U184" s="7"/>
      <c r="V184" s="7"/>
      <c r="W184" s="7"/>
      <c r="X184" s="7"/>
      <c r="Y184" s="7"/>
    </row>
    <row r="185" spans="1:25" ht="14.25" x14ac:dyDescent="0.2">
      <c r="A185" s="185"/>
      <c r="B185" s="188"/>
      <c r="C185" s="189"/>
      <c r="D185" s="189"/>
      <c r="E185" s="185"/>
      <c r="F185" s="7"/>
      <c r="R185" s="7"/>
      <c r="S185" s="7"/>
      <c r="T185" s="7"/>
      <c r="U185" s="7"/>
      <c r="V185" s="7"/>
      <c r="W185" s="7"/>
      <c r="X185" s="7"/>
      <c r="Y185" s="7"/>
    </row>
    <row r="186" spans="1:25" ht="14.25" x14ac:dyDescent="0.2">
      <c r="A186" s="190"/>
      <c r="B186" s="191"/>
      <c r="C186" s="192"/>
      <c r="D186" s="192"/>
      <c r="E186" s="190"/>
      <c r="F186" s="7"/>
      <c r="R186" s="7"/>
      <c r="S186" s="7"/>
      <c r="T186" s="7"/>
      <c r="U186" s="7"/>
      <c r="V186" s="7"/>
      <c r="W186" s="7"/>
      <c r="X186" s="7"/>
      <c r="Y186" s="7"/>
    </row>
    <row r="187" spans="1:25" ht="14.25" x14ac:dyDescent="0.2">
      <c r="A187" s="190"/>
      <c r="B187" s="191"/>
      <c r="C187" s="192"/>
      <c r="D187" s="192"/>
      <c r="E187" s="190"/>
      <c r="F187" s="7"/>
      <c r="R187" s="7"/>
      <c r="S187" s="7"/>
      <c r="T187" s="7"/>
      <c r="U187" s="7"/>
      <c r="V187" s="7"/>
      <c r="W187" s="7"/>
      <c r="X187" s="7"/>
      <c r="Y187" s="7"/>
    </row>
    <row r="188" spans="1:25" ht="14.25" x14ac:dyDescent="0.2">
      <c r="A188" s="190"/>
      <c r="B188" s="191"/>
      <c r="C188" s="192"/>
      <c r="D188" s="192"/>
      <c r="E188" s="190"/>
      <c r="F188" s="7"/>
      <c r="R188" s="7"/>
      <c r="S188" s="7"/>
      <c r="T188" s="7"/>
      <c r="U188" s="7"/>
      <c r="V188" s="7"/>
      <c r="W188" s="7"/>
      <c r="X188" s="7"/>
      <c r="Y188" s="7"/>
    </row>
    <row r="189" spans="1:25" ht="14.25" x14ac:dyDescent="0.2">
      <c r="A189" s="190"/>
      <c r="B189" s="191"/>
      <c r="C189" s="192"/>
      <c r="D189" s="192"/>
      <c r="E189" s="190"/>
      <c r="F189" s="7"/>
      <c r="R189" s="7"/>
      <c r="S189" s="7"/>
      <c r="T189" s="7"/>
      <c r="U189" s="7"/>
      <c r="V189" s="7"/>
      <c r="W189" s="7"/>
      <c r="X189" s="7"/>
      <c r="Y189" s="7"/>
    </row>
    <row r="190" spans="1:25" ht="15" x14ac:dyDescent="0.25">
      <c r="A190" s="190"/>
      <c r="B190" s="193"/>
      <c r="C190" s="193"/>
      <c r="D190" s="192"/>
      <c r="E190" s="190"/>
      <c r="F190" s="7"/>
      <c r="R190" s="7"/>
      <c r="S190" s="7"/>
      <c r="T190" s="7"/>
      <c r="U190" s="7"/>
      <c r="V190" s="7"/>
      <c r="W190" s="7"/>
      <c r="X190" s="7"/>
      <c r="Y190" s="7"/>
    </row>
    <row r="191" spans="1:25" ht="15" x14ac:dyDescent="0.25">
      <c r="A191" s="1121"/>
      <c r="B191" s="1121"/>
      <c r="C191" s="1121"/>
      <c r="D191" s="194"/>
      <c r="E191" s="190"/>
      <c r="F191" s="7"/>
      <c r="R191" s="7"/>
      <c r="S191" s="7"/>
      <c r="T191" s="7"/>
      <c r="U191" s="7"/>
      <c r="V191" s="7"/>
      <c r="W191" s="7"/>
      <c r="X191" s="7"/>
      <c r="Y191" s="7"/>
    </row>
    <row r="192" spans="1:25" ht="14.25" x14ac:dyDescent="0.2">
      <c r="A192" s="1122"/>
      <c r="B192" s="1122"/>
      <c r="C192" s="1122"/>
      <c r="D192" s="1122"/>
      <c r="E192" s="190"/>
      <c r="F192" s="7"/>
      <c r="R192" s="7"/>
      <c r="S192" s="7"/>
      <c r="T192" s="7"/>
      <c r="U192" s="7"/>
      <c r="V192" s="7"/>
      <c r="W192" s="7"/>
      <c r="X192" s="7"/>
      <c r="Y192" s="7"/>
    </row>
    <row r="193" spans="1:25" ht="15" x14ac:dyDescent="0.25">
      <c r="A193" s="193"/>
      <c r="B193" s="195"/>
      <c r="C193" s="195"/>
      <c r="D193" s="194"/>
      <c r="E193" s="190"/>
      <c r="F193" s="7"/>
      <c r="R193" s="7"/>
      <c r="S193" s="7"/>
      <c r="T193" s="7"/>
      <c r="U193" s="7"/>
      <c r="V193" s="7"/>
      <c r="W193" s="7"/>
      <c r="X193" s="7"/>
      <c r="Y193" s="7"/>
    </row>
    <row r="194" spans="1:25" ht="14.25" x14ac:dyDescent="0.2">
      <c r="A194" s="190"/>
      <c r="B194" s="190"/>
      <c r="C194" s="190"/>
      <c r="D194" s="190"/>
      <c r="E194" s="190"/>
      <c r="F194" s="7"/>
      <c r="R194" s="7"/>
      <c r="S194" s="7"/>
      <c r="T194" s="7"/>
      <c r="U194" s="7"/>
      <c r="V194" s="7"/>
      <c r="W194" s="7"/>
      <c r="X194" s="7"/>
      <c r="Y194" s="7"/>
    </row>
    <row r="195" spans="1:25" ht="14.25" x14ac:dyDescent="0.2">
      <c r="A195" s="190"/>
      <c r="B195" s="190"/>
      <c r="C195" s="190"/>
      <c r="D195" s="190"/>
      <c r="E195" s="190"/>
      <c r="F195" s="7"/>
      <c r="R195" s="7"/>
      <c r="S195" s="7"/>
      <c r="T195" s="7"/>
      <c r="U195" s="7"/>
      <c r="V195" s="7"/>
      <c r="W195" s="7"/>
      <c r="X195" s="7"/>
      <c r="Y195" s="7"/>
    </row>
    <row r="196" spans="1:25" ht="15" x14ac:dyDescent="0.25">
      <c r="A196" s="193"/>
      <c r="B196" s="196"/>
      <c r="C196" s="196"/>
      <c r="D196" s="196"/>
      <c r="E196" s="190"/>
      <c r="F196" s="7"/>
      <c r="R196" s="7"/>
      <c r="S196" s="7"/>
      <c r="T196" s="7"/>
      <c r="U196" s="7"/>
      <c r="V196" s="7"/>
      <c r="W196" s="7"/>
      <c r="X196" s="7"/>
      <c r="Y196" s="7"/>
    </row>
    <row r="197" spans="1:25" ht="15" x14ac:dyDescent="0.2">
      <c r="A197" s="1123"/>
      <c r="B197" s="1124"/>
      <c r="C197" s="1125"/>
      <c r="D197" s="1125"/>
      <c r="E197" s="197"/>
      <c r="F197" s="7"/>
      <c r="R197" s="7"/>
      <c r="S197" s="7"/>
      <c r="T197" s="7"/>
      <c r="U197" s="7"/>
      <c r="V197" s="7"/>
      <c r="W197" s="7"/>
      <c r="X197" s="7"/>
      <c r="Y197" s="7"/>
    </row>
    <row r="198" spans="1:25" ht="15" x14ac:dyDescent="0.2">
      <c r="A198" s="1123"/>
      <c r="B198" s="1123"/>
      <c r="C198" s="1123"/>
      <c r="D198" s="1123"/>
      <c r="E198" s="197"/>
      <c r="F198" s="7"/>
      <c r="R198" s="7"/>
      <c r="S198" s="7"/>
      <c r="T198" s="7"/>
      <c r="U198" s="7"/>
      <c r="V198" s="7"/>
      <c r="W198" s="7"/>
      <c r="X198" s="7"/>
      <c r="Y198" s="7"/>
    </row>
    <row r="199" spans="1:25" ht="15" x14ac:dyDescent="0.25">
      <c r="A199" s="1121"/>
      <c r="B199" s="1121"/>
      <c r="C199" s="1121"/>
      <c r="D199" s="194"/>
      <c r="E199" s="190"/>
      <c r="F199" s="7"/>
      <c r="R199" s="7"/>
      <c r="S199" s="7"/>
      <c r="T199" s="7"/>
      <c r="U199" s="7"/>
      <c r="V199" s="7"/>
      <c r="W199" s="7"/>
      <c r="X199" s="7"/>
      <c r="Y199" s="7"/>
    </row>
    <row r="200" spans="1:25" ht="14.25" x14ac:dyDescent="0.2">
      <c r="A200" s="1122"/>
      <c r="B200" s="1122"/>
      <c r="C200" s="1122"/>
      <c r="D200" s="1122"/>
      <c r="E200" s="190"/>
      <c r="F200" s="7"/>
      <c r="R200" s="7"/>
      <c r="S200" s="7"/>
      <c r="T200" s="7"/>
      <c r="U200" s="7"/>
      <c r="V200" s="7"/>
      <c r="W200" s="7"/>
      <c r="X200" s="7"/>
      <c r="Y200" s="7"/>
    </row>
    <row r="201" spans="1:25" ht="15" x14ac:dyDescent="0.25">
      <c r="A201" s="1121"/>
      <c r="B201" s="1121"/>
      <c r="C201" s="1121"/>
      <c r="D201" s="194"/>
      <c r="E201" s="190"/>
      <c r="F201" s="7"/>
      <c r="R201" s="7"/>
      <c r="S201" s="7"/>
      <c r="T201" s="7"/>
      <c r="U201" s="7"/>
      <c r="V201" s="7"/>
      <c r="W201" s="7"/>
      <c r="X201" s="7"/>
      <c r="Y201" s="7"/>
    </row>
    <row r="202" spans="1:25" ht="14.25" x14ac:dyDescent="0.2">
      <c r="A202" s="190"/>
      <c r="B202" s="190"/>
      <c r="C202" s="190"/>
      <c r="D202" s="190"/>
      <c r="E202" s="190"/>
      <c r="F202" s="7"/>
      <c r="R202" s="7"/>
      <c r="S202" s="7"/>
      <c r="T202" s="7"/>
      <c r="U202" s="7"/>
      <c r="V202" s="7"/>
      <c r="W202" s="7"/>
      <c r="X202" s="7"/>
      <c r="Y202" s="7"/>
    </row>
    <row r="203" spans="1:25" ht="14.25" x14ac:dyDescent="0.2">
      <c r="A203" s="190"/>
      <c r="B203" s="190"/>
      <c r="C203" s="190"/>
      <c r="D203" s="190"/>
      <c r="E203" s="190"/>
      <c r="F203" s="7"/>
      <c r="R203" s="7"/>
      <c r="S203" s="7"/>
      <c r="T203" s="7"/>
      <c r="U203" s="7"/>
      <c r="V203" s="7"/>
      <c r="W203" s="7"/>
      <c r="X203" s="7"/>
      <c r="Y203" s="7"/>
    </row>
    <row r="204" spans="1:25" ht="15" x14ac:dyDescent="0.25">
      <c r="A204" s="1121"/>
      <c r="B204" s="1121"/>
      <c r="C204" s="1126"/>
      <c r="D204" s="1126"/>
      <c r="E204" s="190"/>
      <c r="F204" s="7"/>
      <c r="R204" s="7"/>
      <c r="S204" s="7"/>
      <c r="T204" s="7"/>
      <c r="U204" s="7"/>
      <c r="V204" s="7"/>
      <c r="W204" s="7"/>
      <c r="X204" s="7"/>
      <c r="Y204" s="7"/>
    </row>
    <row r="205" spans="1:25" ht="14.25" x14ac:dyDescent="0.2">
      <c r="A205" s="190"/>
      <c r="B205" s="190"/>
      <c r="C205" s="190"/>
      <c r="D205" s="190"/>
      <c r="E205" s="190"/>
      <c r="F205" s="7"/>
      <c r="R205" s="7"/>
      <c r="S205" s="7"/>
      <c r="T205" s="7"/>
      <c r="U205" s="7"/>
      <c r="V205" s="7"/>
      <c r="W205" s="7"/>
      <c r="X205" s="7"/>
      <c r="Y205" s="7"/>
    </row>
    <row r="206" spans="1:25" ht="14.25" x14ac:dyDescent="0.2">
      <c r="A206" s="1127"/>
      <c r="B206" s="1127"/>
      <c r="C206" s="1128"/>
      <c r="D206" s="1128"/>
      <c r="E206" s="190"/>
      <c r="F206" s="7"/>
      <c r="R206" s="7"/>
      <c r="S206" s="7"/>
      <c r="T206" s="7"/>
      <c r="U206" s="7"/>
      <c r="V206" s="7"/>
      <c r="W206" s="7"/>
      <c r="X206" s="7"/>
      <c r="Y206" s="7"/>
    </row>
    <row r="207" spans="1:25" ht="14.25" x14ac:dyDescent="0.2">
      <c r="A207" s="1127"/>
      <c r="B207" s="1127"/>
      <c r="C207" s="1128"/>
      <c r="D207" s="1128"/>
      <c r="E207" s="190"/>
      <c r="F207" s="7"/>
      <c r="R207" s="7"/>
      <c r="S207" s="7"/>
      <c r="T207" s="7"/>
      <c r="U207" s="7"/>
      <c r="V207" s="7"/>
      <c r="W207" s="7"/>
      <c r="X207" s="7"/>
      <c r="Y207" s="7"/>
    </row>
    <row r="208" spans="1:25" ht="14.25" x14ac:dyDescent="0.2">
      <c r="A208" s="190"/>
      <c r="B208" s="191"/>
      <c r="C208" s="1128"/>
      <c r="D208" s="1128"/>
      <c r="E208" s="190"/>
      <c r="F208" s="7"/>
      <c r="R208" s="7"/>
      <c r="S208" s="7"/>
      <c r="T208" s="7"/>
      <c r="U208" s="7"/>
      <c r="V208" s="7"/>
      <c r="W208" s="7"/>
      <c r="X208" s="7"/>
      <c r="Y208" s="7"/>
    </row>
    <row r="209" spans="1:25" ht="14.25" x14ac:dyDescent="0.2">
      <c r="A209" s="190"/>
      <c r="B209" s="191"/>
      <c r="C209" s="1128"/>
      <c r="D209" s="1128"/>
      <c r="E209" s="190"/>
      <c r="F209" s="7"/>
      <c r="R209" s="7"/>
      <c r="S209" s="7"/>
      <c r="T209" s="7"/>
      <c r="U209" s="7"/>
      <c r="V209" s="7"/>
      <c r="W209" s="7"/>
      <c r="X209" s="7"/>
      <c r="Y209" s="7"/>
    </row>
    <row r="210" spans="1:25" ht="14.25" x14ac:dyDescent="0.2">
      <c r="A210" s="1127"/>
      <c r="B210" s="1127"/>
      <c r="C210" s="1128"/>
      <c r="D210" s="1128"/>
      <c r="E210" s="190"/>
      <c r="F210" s="7"/>
      <c r="R210" s="7"/>
      <c r="S210" s="7"/>
      <c r="T210" s="7"/>
      <c r="U210" s="7"/>
      <c r="V210" s="7"/>
      <c r="W210" s="7"/>
      <c r="X210" s="7"/>
      <c r="Y210" s="7"/>
    </row>
    <row r="211" spans="1:25" ht="14.25" x14ac:dyDescent="0.2">
      <c r="A211" s="1127"/>
      <c r="B211" s="1127"/>
      <c r="C211" s="1128"/>
      <c r="D211" s="1128"/>
      <c r="E211" s="190"/>
      <c r="F211" s="7"/>
      <c r="R211" s="7"/>
      <c r="S211" s="7"/>
      <c r="T211" s="7"/>
      <c r="U211" s="7"/>
      <c r="V211" s="7"/>
      <c r="W211" s="7"/>
      <c r="X211" s="7"/>
      <c r="Y211" s="7"/>
    </row>
    <row r="212" spans="1:25" ht="14.25" x14ac:dyDescent="0.2">
      <c r="A212" s="1127"/>
      <c r="B212" s="1127"/>
      <c r="C212" s="1128"/>
      <c r="D212" s="1128"/>
      <c r="E212" s="190"/>
      <c r="F212" s="7"/>
      <c r="R212" s="7"/>
      <c r="S212" s="7"/>
      <c r="T212" s="7"/>
      <c r="U212" s="7"/>
      <c r="V212" s="7"/>
      <c r="W212" s="7"/>
      <c r="X212" s="7"/>
      <c r="Y212" s="7"/>
    </row>
    <row r="213" spans="1:25" ht="14.25" x14ac:dyDescent="0.2">
      <c r="A213" s="1127"/>
      <c r="B213" s="1127"/>
      <c r="C213" s="1128"/>
      <c r="D213" s="1128"/>
      <c r="E213" s="190"/>
      <c r="F213" s="7"/>
      <c r="R213" s="7"/>
      <c r="S213" s="7"/>
      <c r="T213" s="7"/>
      <c r="U213" s="7"/>
      <c r="V213" s="7"/>
      <c r="W213" s="7"/>
      <c r="X213" s="7"/>
      <c r="Y213" s="7"/>
    </row>
    <row r="214" spans="1:25" ht="14.25" x14ac:dyDescent="0.2">
      <c r="A214" s="1127"/>
      <c r="B214" s="1127"/>
      <c r="C214" s="1128"/>
      <c r="D214" s="1128"/>
      <c r="E214" s="190"/>
      <c r="F214" s="7"/>
      <c r="R214" s="7"/>
      <c r="S214" s="7"/>
      <c r="T214" s="7"/>
      <c r="U214" s="7"/>
      <c r="V214" s="7"/>
      <c r="W214" s="7"/>
      <c r="X214" s="7"/>
      <c r="Y214" s="7"/>
    </row>
    <row r="215" spans="1:25" ht="14.25" x14ac:dyDescent="0.2">
      <c r="A215" s="1127"/>
      <c r="B215" s="1127"/>
      <c r="C215" s="1127"/>
      <c r="D215" s="1127"/>
      <c r="E215" s="190"/>
      <c r="F215" s="7"/>
      <c r="R215" s="7"/>
      <c r="S215" s="7"/>
      <c r="T215" s="7"/>
      <c r="U215" s="7"/>
      <c r="V215" s="7"/>
      <c r="W215" s="7"/>
      <c r="X215" s="7"/>
      <c r="Y215" s="7"/>
    </row>
    <row r="216" spans="1:25" ht="14.25" x14ac:dyDescent="0.2">
      <c r="A216" s="1127"/>
      <c r="B216" s="1127"/>
      <c r="C216" s="1127"/>
      <c r="D216" s="1127"/>
      <c r="E216" s="190"/>
      <c r="F216" s="7"/>
      <c r="R216" s="7"/>
      <c r="S216" s="7"/>
      <c r="T216" s="7"/>
      <c r="U216" s="7"/>
      <c r="V216" s="7"/>
      <c r="W216" s="7"/>
      <c r="X216" s="7"/>
      <c r="Y216" s="7"/>
    </row>
    <row r="217" spans="1:25" ht="14.25" x14ac:dyDescent="0.2">
      <c r="A217" s="1127"/>
      <c r="B217" s="1127"/>
      <c r="C217" s="1127"/>
      <c r="D217" s="1127"/>
      <c r="E217" s="190"/>
      <c r="F217" s="7"/>
      <c r="R217" s="7"/>
      <c r="S217" s="7"/>
      <c r="T217" s="7"/>
      <c r="U217" s="7"/>
      <c r="V217" s="7"/>
      <c r="W217" s="7"/>
      <c r="X217" s="7"/>
      <c r="Y217" s="7"/>
    </row>
    <row r="218" spans="1:25" ht="14.25" x14ac:dyDescent="0.2">
      <c r="A218" s="1127"/>
      <c r="B218" s="1127"/>
      <c r="C218" s="1127"/>
      <c r="D218" s="1127"/>
      <c r="E218" s="190"/>
      <c r="F218" s="7"/>
      <c r="R218" s="7"/>
      <c r="S218" s="7"/>
      <c r="T218" s="7"/>
      <c r="U218" s="7"/>
      <c r="V218" s="7"/>
      <c r="W218" s="7"/>
      <c r="X218" s="7"/>
      <c r="Y218" s="7"/>
    </row>
    <row r="219" spans="1:25" ht="14.25" x14ac:dyDescent="0.2">
      <c r="A219" s="1127"/>
      <c r="B219" s="1127"/>
      <c r="C219" s="1127"/>
      <c r="D219" s="1127"/>
      <c r="E219" s="190"/>
      <c r="F219" s="7"/>
      <c r="R219" s="7"/>
      <c r="S219" s="7"/>
      <c r="T219" s="7"/>
      <c r="U219" s="7"/>
      <c r="V219" s="7"/>
      <c r="W219" s="7"/>
      <c r="X219" s="7"/>
      <c r="Y219" s="7"/>
    </row>
    <row r="220" spans="1:25" ht="15" x14ac:dyDescent="0.25">
      <c r="A220" s="193"/>
      <c r="B220" s="193"/>
      <c r="C220" s="1129"/>
      <c r="D220" s="1129"/>
      <c r="E220" s="190"/>
      <c r="F220" s="7"/>
      <c r="R220" s="7"/>
      <c r="S220" s="7"/>
      <c r="T220" s="7"/>
      <c r="U220" s="7"/>
      <c r="V220" s="7"/>
      <c r="W220" s="7"/>
      <c r="X220" s="7"/>
      <c r="Y220" s="7"/>
    </row>
    <row r="221" spans="1:25" ht="15" x14ac:dyDescent="0.25">
      <c r="A221" s="1121"/>
      <c r="B221" s="1121"/>
      <c r="C221" s="1128"/>
      <c r="D221" s="1128"/>
      <c r="E221" s="190"/>
      <c r="F221" s="7"/>
      <c r="R221" s="7"/>
      <c r="S221" s="7"/>
      <c r="T221" s="7"/>
      <c r="U221" s="7"/>
      <c r="V221" s="7"/>
      <c r="W221" s="7"/>
      <c r="X221" s="7"/>
      <c r="Y221" s="7"/>
    </row>
    <row r="222" spans="1:25" ht="14.25" x14ac:dyDescent="0.2">
      <c r="A222" s="190"/>
      <c r="B222" s="190"/>
      <c r="C222" s="191"/>
      <c r="D222" s="191"/>
      <c r="E222" s="190"/>
      <c r="F222" s="7"/>
      <c r="G222" s="7"/>
      <c r="H222" s="7"/>
      <c r="I222" s="7"/>
      <c r="J222" s="7"/>
      <c r="K222" s="7"/>
      <c r="L222" s="7"/>
      <c r="M222" s="7"/>
      <c r="N222" s="7"/>
      <c r="O222" s="7"/>
      <c r="P222" s="7"/>
      <c r="Q222" s="7"/>
      <c r="R222" s="7"/>
      <c r="S222" s="7"/>
      <c r="T222" s="7"/>
      <c r="U222" s="7"/>
      <c r="V222" s="7"/>
      <c r="W222" s="7"/>
      <c r="X222" s="7"/>
      <c r="Y222" s="7"/>
    </row>
    <row r="223" spans="1:25" ht="15" x14ac:dyDescent="0.25">
      <c r="A223" s="1130"/>
      <c r="B223" s="1130"/>
      <c r="C223" s="1126"/>
      <c r="D223" s="1126"/>
      <c r="E223" s="190"/>
      <c r="F223" s="7"/>
      <c r="G223" s="7"/>
      <c r="H223" s="7"/>
      <c r="I223" s="7"/>
      <c r="J223" s="7"/>
      <c r="K223" s="7"/>
      <c r="L223" s="7"/>
      <c r="M223" s="7"/>
      <c r="N223" s="7"/>
      <c r="O223" s="7"/>
      <c r="P223" s="7"/>
      <c r="Q223" s="7"/>
      <c r="R223" s="7"/>
      <c r="S223" s="7"/>
      <c r="T223" s="7"/>
      <c r="U223" s="7"/>
      <c r="V223" s="7"/>
      <c r="W223" s="7"/>
      <c r="X223" s="7"/>
      <c r="Y223" s="7"/>
    </row>
    <row r="224" spans="1:25" ht="14.25" x14ac:dyDescent="0.2">
      <c r="A224" s="190"/>
      <c r="B224" s="190"/>
      <c r="C224" s="191"/>
      <c r="D224" s="191"/>
      <c r="E224" s="190"/>
      <c r="F224" s="7"/>
      <c r="G224" s="7"/>
      <c r="H224" s="7"/>
      <c r="I224" s="7"/>
      <c r="J224" s="7"/>
      <c r="K224" s="7"/>
      <c r="L224" s="7"/>
      <c r="M224" s="7"/>
      <c r="N224" s="7"/>
      <c r="O224" s="7"/>
      <c r="P224" s="7"/>
      <c r="Q224" s="7"/>
      <c r="R224" s="7"/>
      <c r="S224" s="7"/>
      <c r="T224" s="7"/>
      <c r="U224" s="7"/>
      <c r="V224" s="7"/>
      <c r="W224" s="7"/>
      <c r="X224" s="7"/>
      <c r="Y224" s="7"/>
    </row>
    <row r="225" spans="1:25" ht="15" x14ac:dyDescent="0.25">
      <c r="A225" s="1121"/>
      <c r="B225" s="1121"/>
      <c r="C225" s="1128"/>
      <c r="D225" s="1128"/>
      <c r="E225" s="190"/>
      <c r="F225" s="7"/>
      <c r="G225" s="7"/>
      <c r="H225" s="7"/>
      <c r="I225" s="7"/>
      <c r="J225" s="7"/>
      <c r="K225" s="7"/>
      <c r="L225" s="7"/>
      <c r="M225" s="7"/>
      <c r="N225" s="7"/>
      <c r="O225" s="7"/>
      <c r="P225" s="7"/>
      <c r="Q225" s="7"/>
      <c r="R225" s="7"/>
      <c r="S225" s="7"/>
      <c r="T225" s="7"/>
      <c r="U225" s="7"/>
      <c r="V225" s="7"/>
      <c r="W225" s="7"/>
      <c r="X225" s="7"/>
      <c r="Y225" s="7"/>
    </row>
    <row r="226" spans="1:25" ht="15" x14ac:dyDescent="0.25">
      <c r="A226" s="193"/>
      <c r="B226" s="190"/>
      <c r="C226" s="198"/>
      <c r="D226" s="198"/>
      <c r="E226" s="190"/>
      <c r="F226" s="7"/>
      <c r="G226" s="7"/>
      <c r="H226" s="7"/>
      <c r="I226" s="7"/>
      <c r="J226" s="7"/>
      <c r="K226" s="7"/>
      <c r="L226" s="7"/>
      <c r="M226" s="7"/>
      <c r="N226" s="7"/>
      <c r="O226" s="7"/>
      <c r="P226" s="7"/>
      <c r="Q226" s="7"/>
      <c r="R226" s="7"/>
      <c r="S226" s="7"/>
      <c r="T226" s="7"/>
      <c r="U226" s="7"/>
      <c r="V226" s="7"/>
      <c r="W226" s="7"/>
      <c r="X226" s="7"/>
      <c r="Y226" s="7"/>
    </row>
    <row r="227" spans="1:25" ht="15" x14ac:dyDescent="0.25">
      <c r="A227" s="1121"/>
      <c r="B227" s="1121"/>
      <c r="C227" s="1128"/>
      <c r="D227" s="1128"/>
      <c r="E227" s="190"/>
      <c r="F227" s="7"/>
      <c r="G227" s="7"/>
      <c r="H227" s="7"/>
      <c r="I227" s="7"/>
      <c r="J227" s="7"/>
      <c r="K227" s="7"/>
      <c r="L227" s="7"/>
      <c r="M227" s="7"/>
      <c r="N227" s="7"/>
      <c r="O227" s="7"/>
      <c r="P227" s="7"/>
      <c r="Q227" s="7"/>
      <c r="R227" s="7"/>
      <c r="S227" s="7"/>
      <c r="T227" s="7"/>
      <c r="U227" s="7"/>
      <c r="V227" s="7"/>
      <c r="W227" s="7"/>
      <c r="X227" s="7"/>
      <c r="Y227" s="7"/>
    </row>
    <row r="228" spans="1:25" ht="14.25" x14ac:dyDescent="0.2">
      <c r="A228" s="190"/>
      <c r="B228" s="198"/>
      <c r="C228" s="190"/>
      <c r="D228" s="198"/>
      <c r="E228" s="198"/>
      <c r="F228" s="7"/>
      <c r="G228" s="7"/>
      <c r="H228" s="7"/>
      <c r="I228" s="7"/>
      <c r="J228" s="7"/>
      <c r="K228" s="7"/>
      <c r="L228" s="7"/>
      <c r="M228" s="7"/>
      <c r="N228" s="7"/>
      <c r="O228" s="7"/>
      <c r="P228" s="7"/>
      <c r="Q228" s="7"/>
      <c r="R228" s="7"/>
      <c r="S228" s="7"/>
      <c r="T228" s="7"/>
      <c r="U228" s="7"/>
      <c r="V228" s="7"/>
      <c r="W228" s="7"/>
      <c r="X228" s="7"/>
      <c r="Y228" s="7"/>
    </row>
    <row r="229" spans="1:25" ht="15" x14ac:dyDescent="0.25">
      <c r="A229" s="1121"/>
      <c r="B229" s="1121"/>
      <c r="C229" s="1126"/>
      <c r="D229" s="1126"/>
      <c r="E229" s="190"/>
      <c r="F229" s="7"/>
      <c r="G229" s="7"/>
      <c r="H229" s="7"/>
      <c r="I229" s="7"/>
      <c r="J229" s="7"/>
      <c r="K229" s="7"/>
      <c r="L229" s="7"/>
      <c r="M229" s="7"/>
      <c r="N229" s="7"/>
      <c r="O229" s="7"/>
      <c r="P229" s="7"/>
      <c r="Q229" s="7"/>
      <c r="R229" s="7"/>
      <c r="S229" s="7"/>
      <c r="T229" s="7"/>
      <c r="U229" s="7"/>
      <c r="V229" s="7"/>
      <c r="W229" s="7"/>
      <c r="X229" s="7"/>
      <c r="Y229" s="7"/>
    </row>
    <row r="230" spans="1:25" ht="14.25" x14ac:dyDescent="0.2">
      <c r="A230" s="190"/>
      <c r="B230" s="190"/>
      <c r="C230" s="190"/>
      <c r="D230" s="190"/>
      <c r="E230" s="190"/>
      <c r="F230" s="7"/>
      <c r="G230" s="7"/>
      <c r="H230" s="7"/>
      <c r="I230" s="7"/>
      <c r="J230" s="7"/>
      <c r="K230" s="7"/>
      <c r="L230" s="7"/>
      <c r="M230" s="7"/>
      <c r="N230" s="7"/>
      <c r="O230" s="7"/>
      <c r="P230" s="7"/>
      <c r="Q230" s="7"/>
      <c r="R230" s="7"/>
      <c r="S230" s="7"/>
      <c r="T230" s="7"/>
      <c r="U230" s="7"/>
      <c r="V230" s="7"/>
      <c r="W230" s="7"/>
      <c r="X230" s="7"/>
      <c r="Y230" s="7"/>
    </row>
    <row r="231" spans="1:25" ht="14.25" x14ac:dyDescent="0.2">
      <c r="A231" s="1127"/>
      <c r="B231" s="1127"/>
      <c r="C231" s="1128"/>
      <c r="D231" s="1128"/>
      <c r="E231" s="190"/>
      <c r="F231" s="7"/>
      <c r="G231" s="7"/>
      <c r="H231" s="7"/>
      <c r="I231" s="7"/>
      <c r="J231" s="7"/>
      <c r="K231" s="7"/>
      <c r="L231" s="7"/>
      <c r="M231" s="7"/>
      <c r="N231" s="7"/>
      <c r="O231" s="7"/>
      <c r="P231" s="7"/>
      <c r="Q231" s="7"/>
      <c r="R231" s="7"/>
      <c r="S231" s="7"/>
      <c r="T231" s="7"/>
      <c r="U231" s="7"/>
      <c r="V231" s="7"/>
      <c r="W231" s="7"/>
      <c r="X231" s="7"/>
      <c r="Y231" s="7"/>
    </row>
    <row r="232" spans="1:25" ht="14.25" x14ac:dyDescent="0.2">
      <c r="A232" s="1127"/>
      <c r="B232" s="1127"/>
      <c r="C232" s="1128"/>
      <c r="D232" s="1128"/>
      <c r="E232" s="190"/>
      <c r="F232" s="7"/>
      <c r="G232" s="7"/>
      <c r="H232" s="7"/>
      <c r="I232" s="7"/>
      <c r="J232" s="7"/>
      <c r="K232" s="7"/>
      <c r="L232" s="7"/>
      <c r="M232" s="7"/>
      <c r="N232" s="7"/>
      <c r="O232" s="7"/>
      <c r="P232" s="7"/>
      <c r="Q232" s="7"/>
      <c r="R232" s="7"/>
      <c r="S232" s="7"/>
      <c r="T232" s="7"/>
      <c r="U232" s="7"/>
      <c r="V232" s="7"/>
      <c r="W232" s="7"/>
      <c r="X232" s="7"/>
      <c r="Y232" s="7"/>
    </row>
    <row r="233" spans="1:25" ht="15" x14ac:dyDescent="0.25">
      <c r="A233" s="193"/>
      <c r="B233" s="190"/>
      <c r="C233" s="192"/>
      <c r="D233" s="192"/>
      <c r="E233" s="190"/>
      <c r="F233" s="7"/>
      <c r="G233" s="7"/>
      <c r="H233" s="7"/>
      <c r="I233" s="7"/>
      <c r="J233" s="7"/>
      <c r="K233" s="7"/>
      <c r="L233" s="7"/>
      <c r="M233" s="7"/>
      <c r="N233" s="7"/>
      <c r="O233" s="7"/>
      <c r="P233" s="7"/>
      <c r="Q233" s="7"/>
      <c r="R233" s="7"/>
      <c r="S233" s="7"/>
      <c r="T233" s="7"/>
      <c r="U233" s="7"/>
      <c r="V233" s="7"/>
      <c r="W233" s="7"/>
      <c r="X233" s="7"/>
      <c r="Y233" s="7"/>
    </row>
    <row r="234" spans="1:25" ht="15" x14ac:dyDescent="0.25">
      <c r="A234" s="193"/>
      <c r="B234" s="190"/>
      <c r="C234" s="1128"/>
      <c r="D234" s="1128"/>
      <c r="E234" s="190"/>
      <c r="F234" s="7"/>
      <c r="G234" s="7"/>
      <c r="H234" s="7"/>
      <c r="I234" s="7"/>
      <c r="J234" s="7"/>
      <c r="K234" s="7"/>
      <c r="L234" s="7"/>
      <c r="M234" s="7"/>
      <c r="N234" s="7"/>
      <c r="O234" s="7"/>
      <c r="P234" s="7"/>
      <c r="Q234" s="7"/>
      <c r="R234" s="7"/>
      <c r="S234" s="7"/>
      <c r="T234" s="7"/>
      <c r="U234" s="7"/>
      <c r="V234" s="7"/>
      <c r="W234" s="7"/>
      <c r="X234" s="7"/>
      <c r="Y234" s="7"/>
    </row>
    <row r="235" spans="1:25" ht="14.25" x14ac:dyDescent="0.2">
      <c r="A235" s="190"/>
      <c r="B235" s="190"/>
      <c r="C235" s="190"/>
      <c r="D235" s="190"/>
      <c r="E235" s="190"/>
      <c r="F235" s="7"/>
      <c r="G235" s="7"/>
      <c r="H235" s="7"/>
      <c r="I235" s="7"/>
      <c r="J235" s="7"/>
      <c r="K235" s="7"/>
      <c r="L235" s="7"/>
      <c r="M235" s="7"/>
      <c r="N235" s="7"/>
      <c r="O235" s="7"/>
      <c r="P235" s="7"/>
      <c r="Q235" s="7"/>
      <c r="R235" s="7"/>
      <c r="S235" s="7"/>
      <c r="T235" s="7"/>
      <c r="U235" s="7"/>
      <c r="V235" s="7"/>
      <c r="W235" s="7"/>
      <c r="X235" s="7"/>
      <c r="Y235" s="7"/>
    </row>
    <row r="236" spans="1:25" ht="15" x14ac:dyDescent="0.25">
      <c r="A236" s="193"/>
      <c r="B236" s="195"/>
      <c r="C236" s="1128"/>
      <c r="D236" s="1128"/>
      <c r="E236" s="190"/>
      <c r="F236" s="7"/>
      <c r="G236" s="7"/>
      <c r="H236" s="7"/>
      <c r="I236" s="7"/>
      <c r="J236" s="7"/>
      <c r="K236" s="7"/>
      <c r="L236" s="7"/>
      <c r="M236" s="7"/>
      <c r="N236" s="7"/>
      <c r="O236" s="7"/>
      <c r="P236" s="7"/>
      <c r="Q236" s="7"/>
      <c r="R236" s="7"/>
      <c r="S236" s="7"/>
      <c r="T236" s="7"/>
      <c r="U236" s="7"/>
      <c r="V236" s="7"/>
      <c r="W236" s="7"/>
      <c r="X236" s="7"/>
      <c r="Y236" s="7"/>
    </row>
    <row r="237" spans="1:25" ht="14.25" x14ac:dyDescent="0.2">
      <c r="A237" s="190"/>
      <c r="B237" s="190"/>
      <c r="C237" s="190"/>
      <c r="D237" s="190"/>
      <c r="E237" s="190"/>
      <c r="F237" s="7"/>
      <c r="G237" s="7"/>
      <c r="H237" s="7"/>
      <c r="I237" s="7"/>
      <c r="J237" s="7"/>
      <c r="K237" s="7"/>
      <c r="L237" s="7"/>
      <c r="M237" s="7"/>
      <c r="N237" s="7"/>
      <c r="O237" s="7"/>
      <c r="P237" s="7"/>
      <c r="Q237" s="7"/>
      <c r="R237" s="7"/>
      <c r="S237" s="7"/>
      <c r="T237" s="7"/>
      <c r="U237" s="7"/>
      <c r="V237" s="7"/>
      <c r="W237" s="7"/>
      <c r="X237" s="7"/>
      <c r="Y237" s="7"/>
    </row>
    <row r="238" spans="1:25" ht="14.25" x14ac:dyDescent="0.2">
      <c r="A238" s="199"/>
      <c r="B238" s="1129"/>
      <c r="C238" s="1129"/>
      <c r="D238" s="191"/>
      <c r="E238" s="191"/>
      <c r="F238" s="7"/>
      <c r="G238" s="7"/>
      <c r="H238" s="7"/>
      <c r="I238" s="7"/>
      <c r="J238" s="7"/>
      <c r="K238" s="7"/>
      <c r="L238" s="7"/>
      <c r="M238" s="7"/>
      <c r="N238" s="7"/>
      <c r="O238" s="7"/>
      <c r="P238" s="7"/>
      <c r="Q238" s="7"/>
      <c r="R238" s="7"/>
      <c r="S238" s="7"/>
      <c r="T238" s="7"/>
      <c r="U238" s="7"/>
      <c r="V238" s="7"/>
      <c r="W238" s="7"/>
      <c r="X238" s="7"/>
      <c r="Y238" s="7"/>
    </row>
    <row r="239" spans="1:25" ht="14.25" x14ac:dyDescent="0.2">
      <c r="A239" s="199"/>
      <c r="B239" s="1128"/>
      <c r="C239" s="1128"/>
      <c r="D239" s="200"/>
      <c r="E239" s="192"/>
      <c r="F239" s="7"/>
      <c r="G239" s="7"/>
      <c r="H239" s="7"/>
      <c r="I239" s="7"/>
      <c r="J239" s="7"/>
      <c r="K239" s="7"/>
      <c r="L239" s="7"/>
      <c r="M239" s="7"/>
      <c r="N239" s="7"/>
      <c r="O239" s="7"/>
      <c r="P239" s="7"/>
      <c r="Q239" s="7"/>
      <c r="R239" s="7"/>
      <c r="S239" s="7"/>
      <c r="T239" s="7"/>
      <c r="U239" s="7"/>
      <c r="V239" s="7"/>
      <c r="W239" s="7"/>
      <c r="X239" s="7"/>
      <c r="Y239" s="7"/>
    </row>
    <row r="240" spans="1:25" ht="14.25" x14ac:dyDescent="0.2">
      <c r="A240" s="199"/>
      <c r="B240" s="1128"/>
      <c r="C240" s="1128"/>
      <c r="D240" s="200"/>
      <c r="E240" s="192"/>
      <c r="F240" s="7"/>
      <c r="G240" s="7"/>
      <c r="H240" s="7"/>
      <c r="I240" s="7"/>
      <c r="J240" s="7"/>
      <c r="K240" s="7"/>
      <c r="L240" s="7"/>
      <c r="M240" s="7"/>
      <c r="N240" s="7"/>
      <c r="O240" s="7"/>
      <c r="P240" s="7"/>
      <c r="Q240" s="7"/>
      <c r="R240" s="7"/>
      <c r="S240" s="7"/>
      <c r="T240" s="7"/>
      <c r="U240" s="7"/>
      <c r="V240" s="7"/>
      <c r="W240" s="7"/>
      <c r="X240" s="7"/>
      <c r="Y240" s="7"/>
    </row>
    <row r="241" spans="1:25" ht="14.25" x14ac:dyDescent="0.2">
      <c r="A241" s="199"/>
      <c r="B241" s="1128"/>
      <c r="C241" s="1128"/>
      <c r="D241" s="200"/>
      <c r="E241" s="192"/>
      <c r="F241" s="7"/>
      <c r="G241" s="7"/>
      <c r="H241" s="7"/>
      <c r="I241" s="7"/>
      <c r="J241" s="7"/>
      <c r="K241" s="7"/>
      <c r="L241" s="7"/>
      <c r="M241" s="7"/>
      <c r="N241" s="7"/>
      <c r="O241" s="7"/>
      <c r="P241" s="7"/>
      <c r="Q241" s="7"/>
      <c r="R241" s="7"/>
      <c r="S241" s="7"/>
      <c r="T241" s="7"/>
      <c r="U241" s="7"/>
      <c r="V241" s="7"/>
      <c r="W241" s="7"/>
      <c r="X241" s="7"/>
      <c r="Y241" s="7"/>
    </row>
    <row r="242" spans="1:25" ht="14.25" x14ac:dyDescent="0.2">
      <c r="A242" s="199"/>
      <c r="B242" s="1129"/>
      <c r="C242" s="1129"/>
      <c r="D242" s="192"/>
      <c r="E242" s="192"/>
      <c r="F242" s="7"/>
      <c r="G242" s="7"/>
      <c r="H242" s="7"/>
      <c r="I242" s="7"/>
      <c r="J242" s="7"/>
      <c r="K242" s="7"/>
      <c r="L242" s="7"/>
      <c r="M242" s="7"/>
      <c r="N242" s="7"/>
      <c r="O242" s="7"/>
      <c r="P242" s="7"/>
      <c r="Q242" s="7"/>
      <c r="R242" s="7"/>
      <c r="S242" s="7"/>
      <c r="T242" s="7"/>
      <c r="U242" s="7"/>
      <c r="V242" s="7"/>
      <c r="W242" s="7"/>
      <c r="X242" s="7"/>
      <c r="Y242" s="7"/>
    </row>
    <row r="243" spans="1:25" ht="14.25" x14ac:dyDescent="0.2">
      <c r="A243" s="199"/>
      <c r="B243" s="1128"/>
      <c r="C243" s="1128"/>
      <c r="D243" s="190"/>
      <c r="E243" s="190"/>
      <c r="F243" s="7"/>
      <c r="G243" s="7"/>
      <c r="H243" s="7"/>
      <c r="I243" s="7"/>
      <c r="J243" s="7"/>
      <c r="K243" s="7"/>
      <c r="L243" s="7"/>
      <c r="M243" s="7"/>
      <c r="N243" s="7"/>
      <c r="O243" s="7"/>
      <c r="P243" s="7"/>
      <c r="Q243" s="7"/>
      <c r="R243" s="7"/>
      <c r="S243" s="7"/>
      <c r="T243" s="7"/>
      <c r="U243" s="7"/>
      <c r="V243" s="7"/>
      <c r="W243" s="7"/>
      <c r="X243" s="7"/>
      <c r="Y243" s="7"/>
    </row>
    <row r="244" spans="1:25" ht="14.25" x14ac:dyDescent="0.2">
      <c r="A244" s="190"/>
      <c r="B244" s="190"/>
      <c r="C244" s="190"/>
      <c r="D244" s="201"/>
      <c r="E244" s="201"/>
      <c r="F244" s="7"/>
      <c r="G244" s="7"/>
      <c r="H244" s="7"/>
      <c r="I244" s="7"/>
      <c r="J244" s="7"/>
      <c r="K244" s="7"/>
      <c r="L244" s="7"/>
      <c r="M244" s="7"/>
      <c r="N244" s="7"/>
      <c r="O244" s="7"/>
      <c r="P244" s="7"/>
      <c r="Q244" s="7"/>
      <c r="R244" s="7"/>
      <c r="S244" s="7"/>
      <c r="T244" s="7"/>
      <c r="U244" s="7"/>
      <c r="V244" s="7"/>
      <c r="W244" s="7"/>
      <c r="X244" s="7"/>
      <c r="Y244" s="7"/>
    </row>
    <row r="245" spans="1:25" ht="14.25" x14ac:dyDescent="0.2">
      <c r="A245" s="1127"/>
      <c r="B245" s="1127"/>
      <c r="C245" s="1127"/>
      <c r="D245" s="200"/>
      <c r="E245" s="192"/>
      <c r="F245" s="7"/>
      <c r="G245" s="7"/>
      <c r="H245" s="7"/>
      <c r="I245" s="7"/>
      <c r="J245" s="7"/>
      <c r="K245" s="7"/>
      <c r="L245" s="7"/>
      <c r="M245" s="7"/>
      <c r="N245" s="7"/>
      <c r="O245" s="7"/>
      <c r="P245" s="7"/>
      <c r="Q245" s="7"/>
      <c r="R245" s="7"/>
      <c r="S245" s="7"/>
      <c r="T245" s="7"/>
      <c r="U245" s="7"/>
      <c r="V245" s="7"/>
      <c r="W245" s="7"/>
      <c r="X245" s="7"/>
      <c r="Y245" s="7"/>
    </row>
    <row r="246" spans="1:25" ht="14.25" x14ac:dyDescent="0.2">
      <c r="A246" s="190"/>
      <c r="B246" s="190"/>
      <c r="C246" s="190"/>
      <c r="D246" s="190"/>
      <c r="E246" s="190"/>
      <c r="F246" s="7"/>
      <c r="G246" s="7"/>
      <c r="H246" s="7"/>
      <c r="I246" s="7"/>
      <c r="J246" s="7"/>
      <c r="K246" s="7"/>
      <c r="L246" s="7"/>
      <c r="M246" s="7"/>
      <c r="N246" s="7"/>
      <c r="O246" s="7"/>
      <c r="P246" s="7"/>
      <c r="Q246" s="7"/>
      <c r="R246" s="7"/>
      <c r="S246" s="7"/>
      <c r="T246" s="7"/>
      <c r="U246" s="7"/>
      <c r="V246" s="7"/>
      <c r="W246" s="7"/>
      <c r="X246" s="7"/>
      <c r="Y246" s="7"/>
    </row>
    <row r="247" spans="1:25" ht="14.25" x14ac:dyDescent="0.2">
      <c r="A247" s="190"/>
      <c r="B247" s="1128"/>
      <c r="C247" s="1128"/>
      <c r="D247" s="190"/>
      <c r="E247" s="190"/>
      <c r="F247" s="7"/>
      <c r="G247" s="7"/>
      <c r="H247" s="7"/>
      <c r="I247" s="7"/>
      <c r="J247" s="7"/>
      <c r="K247" s="7"/>
      <c r="L247" s="7"/>
      <c r="M247" s="7"/>
      <c r="N247" s="7"/>
      <c r="O247" s="7"/>
      <c r="P247" s="7"/>
      <c r="Q247" s="7"/>
      <c r="R247" s="7"/>
      <c r="S247" s="7"/>
      <c r="T247" s="7"/>
      <c r="U247" s="7"/>
      <c r="V247" s="7"/>
      <c r="W247" s="7"/>
      <c r="X247" s="7"/>
      <c r="Y247" s="7"/>
    </row>
    <row r="248" spans="1:25" ht="14.25" x14ac:dyDescent="0.2">
      <c r="A248" s="190"/>
      <c r="B248" s="190"/>
      <c r="C248" s="190"/>
      <c r="D248" s="190"/>
      <c r="E248" s="190"/>
      <c r="F248" s="7"/>
      <c r="G248" s="7"/>
      <c r="H248" s="7"/>
      <c r="I248" s="7"/>
      <c r="J248" s="7"/>
      <c r="K248" s="7"/>
      <c r="L248" s="7"/>
      <c r="M248" s="7"/>
      <c r="N248" s="7"/>
      <c r="O248" s="7"/>
      <c r="P248" s="7"/>
      <c r="Q248" s="7"/>
      <c r="R248" s="7"/>
      <c r="S248" s="7"/>
      <c r="T248" s="7"/>
      <c r="U248" s="7"/>
      <c r="V248" s="7"/>
      <c r="W248" s="7"/>
      <c r="X248" s="7"/>
      <c r="Y248" s="7"/>
    </row>
    <row r="249" spans="1:25" ht="14.25" x14ac:dyDescent="0.2">
      <c r="A249" s="1127"/>
      <c r="B249" s="1127"/>
      <c r="C249" s="1127"/>
      <c r="D249" s="191"/>
      <c r="E249" s="192"/>
      <c r="F249" s="7"/>
      <c r="G249" s="7"/>
      <c r="H249" s="7"/>
      <c r="I249" s="7"/>
      <c r="J249" s="7"/>
      <c r="K249" s="7"/>
      <c r="L249" s="7"/>
      <c r="M249" s="7"/>
      <c r="N249" s="7"/>
      <c r="O249" s="7"/>
      <c r="P249" s="7"/>
      <c r="Q249" s="7"/>
      <c r="R249" s="7"/>
      <c r="S249" s="7"/>
      <c r="T249" s="7"/>
      <c r="U249" s="7"/>
      <c r="V249" s="7"/>
      <c r="W249" s="7"/>
      <c r="X249" s="7"/>
      <c r="Y249" s="7"/>
    </row>
    <row r="250" spans="1:25" ht="14.25" x14ac:dyDescent="0.2">
      <c r="A250" s="190"/>
      <c r="B250" s="190"/>
      <c r="C250" s="190"/>
      <c r="D250" s="190"/>
      <c r="E250" s="190"/>
      <c r="F250" s="7"/>
      <c r="G250" s="7"/>
      <c r="H250" s="7"/>
      <c r="I250" s="7"/>
      <c r="J250" s="7"/>
      <c r="K250" s="7"/>
      <c r="L250" s="7"/>
      <c r="M250" s="7"/>
      <c r="N250" s="7"/>
      <c r="O250" s="7"/>
      <c r="P250" s="7"/>
      <c r="Q250" s="7"/>
      <c r="R250" s="7"/>
      <c r="S250" s="7"/>
      <c r="T250" s="7"/>
      <c r="U250" s="7"/>
      <c r="V250" s="7"/>
      <c r="W250" s="7"/>
      <c r="X250" s="7"/>
      <c r="Y250" s="7"/>
    </row>
    <row r="251" spans="1:25" ht="15" x14ac:dyDescent="0.25">
      <c r="A251" s="1121"/>
      <c r="B251" s="1121"/>
      <c r="C251" s="1121"/>
      <c r="D251" s="191"/>
      <c r="E251" s="194"/>
      <c r="F251" s="7"/>
      <c r="G251" s="7"/>
      <c r="H251" s="7"/>
      <c r="I251" s="7"/>
      <c r="J251" s="7"/>
      <c r="K251" s="7"/>
      <c r="L251" s="7"/>
      <c r="M251" s="7"/>
      <c r="N251" s="7"/>
      <c r="O251" s="7"/>
      <c r="P251" s="7"/>
      <c r="Q251" s="7"/>
      <c r="R251" s="7"/>
      <c r="S251" s="7"/>
      <c r="T251" s="7"/>
      <c r="U251" s="7"/>
      <c r="V251" s="7"/>
      <c r="W251" s="7"/>
      <c r="X251" s="7"/>
      <c r="Y251" s="7"/>
    </row>
    <row r="252" spans="1:25" ht="14.25" x14ac:dyDescent="0.2">
      <c r="A252" s="190"/>
      <c r="B252" s="190"/>
      <c r="C252" s="190"/>
      <c r="D252" s="190"/>
      <c r="E252" s="190"/>
      <c r="F252" s="7"/>
      <c r="G252" s="7"/>
      <c r="H252" s="7"/>
      <c r="I252" s="7"/>
      <c r="J252" s="7"/>
      <c r="K252" s="7"/>
      <c r="L252" s="7"/>
      <c r="M252" s="7"/>
      <c r="N252" s="7"/>
      <c r="O252" s="7"/>
      <c r="P252" s="7"/>
      <c r="Q252" s="7"/>
      <c r="R252" s="7"/>
      <c r="S252" s="7"/>
      <c r="T252" s="7"/>
      <c r="U252" s="7"/>
      <c r="V252" s="7"/>
      <c r="W252" s="7"/>
      <c r="X252" s="7"/>
      <c r="Y252" s="7"/>
    </row>
    <row r="253" spans="1:25" ht="14.25" x14ac:dyDescent="0.2">
      <c r="A253" s="190"/>
      <c r="B253" s="190"/>
      <c r="C253" s="190"/>
      <c r="D253" s="190"/>
      <c r="E253" s="190"/>
      <c r="F253" s="7"/>
      <c r="G253" s="7"/>
      <c r="H253" s="7"/>
      <c r="I253" s="7"/>
      <c r="J253" s="7"/>
      <c r="K253" s="7"/>
      <c r="L253" s="7"/>
      <c r="M253" s="7"/>
      <c r="N253" s="7"/>
      <c r="O253" s="7"/>
      <c r="P253" s="7"/>
      <c r="Q253" s="7"/>
      <c r="R253" s="7"/>
      <c r="S253" s="7"/>
      <c r="T253" s="7"/>
      <c r="U253" s="7"/>
      <c r="V253" s="7"/>
      <c r="W253" s="7"/>
      <c r="X253" s="7"/>
      <c r="Y253" s="7"/>
    </row>
    <row r="254" spans="1:25" ht="14.25" x14ac:dyDescent="0.2">
      <c r="A254" s="190"/>
      <c r="B254" s="190"/>
      <c r="C254" s="190"/>
      <c r="D254" s="190"/>
      <c r="E254" s="190"/>
      <c r="F254" s="7"/>
      <c r="G254" s="7"/>
      <c r="H254" s="7"/>
      <c r="I254" s="7"/>
      <c r="J254" s="7"/>
      <c r="K254" s="7"/>
      <c r="L254" s="7"/>
      <c r="M254" s="7"/>
      <c r="N254" s="7"/>
      <c r="O254" s="7"/>
      <c r="P254" s="7"/>
      <c r="Q254" s="7"/>
      <c r="R254" s="7"/>
      <c r="S254" s="7"/>
      <c r="T254" s="7"/>
      <c r="U254" s="7"/>
      <c r="V254" s="7"/>
      <c r="W254" s="7"/>
      <c r="X254" s="7"/>
      <c r="Y254" s="7"/>
    </row>
    <row r="255" spans="1:25" ht="14.25" x14ac:dyDescent="0.2">
      <c r="A255" s="190"/>
      <c r="B255" s="190"/>
      <c r="C255" s="190"/>
      <c r="D255" s="190"/>
      <c r="E255" s="190"/>
      <c r="F255" s="7"/>
      <c r="G255" s="7"/>
      <c r="H255" s="7"/>
      <c r="I255" s="7"/>
      <c r="J255" s="7"/>
      <c r="K255" s="7"/>
      <c r="L255" s="7"/>
      <c r="M255" s="7"/>
      <c r="N255" s="7"/>
      <c r="O255" s="7"/>
      <c r="P255" s="7"/>
      <c r="Q255" s="7"/>
      <c r="R255" s="7"/>
      <c r="S255" s="7"/>
      <c r="T255" s="7"/>
      <c r="U255" s="7"/>
      <c r="V255" s="7"/>
      <c r="W255" s="7"/>
      <c r="X255" s="7"/>
      <c r="Y255" s="7"/>
    </row>
    <row r="256" spans="1:25" ht="14.25" x14ac:dyDescent="0.2">
      <c r="A256" s="190"/>
      <c r="B256" s="190"/>
      <c r="C256" s="190"/>
      <c r="D256" s="190"/>
      <c r="E256" s="190"/>
      <c r="F256" s="7"/>
      <c r="G256" s="7"/>
      <c r="H256" s="7"/>
      <c r="I256" s="7"/>
      <c r="J256" s="7"/>
      <c r="K256" s="7"/>
      <c r="L256" s="7"/>
      <c r="M256" s="7"/>
      <c r="N256" s="7"/>
      <c r="O256" s="7"/>
      <c r="P256" s="7"/>
      <c r="Q256" s="7"/>
      <c r="R256" s="7"/>
      <c r="S256" s="7"/>
      <c r="T256" s="7"/>
      <c r="U256" s="7"/>
      <c r="V256" s="7"/>
      <c r="W256" s="7"/>
      <c r="X256" s="7"/>
      <c r="Y256" s="7"/>
    </row>
    <row r="257" spans="1:25" ht="14.25" x14ac:dyDescent="0.2">
      <c r="A257" s="190"/>
      <c r="B257" s="190"/>
      <c r="C257" s="190"/>
      <c r="D257" s="190"/>
      <c r="E257" s="190"/>
      <c r="F257" s="7"/>
      <c r="G257" s="7"/>
      <c r="H257" s="7"/>
      <c r="I257" s="7"/>
      <c r="J257" s="7"/>
      <c r="K257" s="7"/>
      <c r="L257" s="7"/>
      <c r="M257" s="7"/>
      <c r="N257" s="7"/>
      <c r="O257" s="7"/>
      <c r="P257" s="7"/>
      <c r="Q257" s="7"/>
      <c r="R257" s="7"/>
      <c r="S257" s="7"/>
      <c r="T257" s="7"/>
      <c r="U257" s="7"/>
      <c r="V257" s="7"/>
      <c r="W257" s="7"/>
      <c r="X257" s="7"/>
      <c r="Y257" s="7"/>
    </row>
    <row r="258" spans="1:25" ht="14.25" x14ac:dyDescent="0.2">
      <c r="A258" s="202"/>
      <c r="B258" s="202"/>
      <c r="C258" s="202"/>
      <c r="D258" s="202"/>
      <c r="E258" s="202"/>
      <c r="F258" s="7"/>
      <c r="G258" s="7"/>
      <c r="H258" s="7"/>
      <c r="I258" s="7"/>
      <c r="J258" s="7"/>
      <c r="K258" s="7"/>
      <c r="L258" s="7"/>
      <c r="M258" s="7"/>
      <c r="N258" s="7"/>
      <c r="O258" s="7"/>
      <c r="P258" s="7"/>
      <c r="Q258" s="7"/>
      <c r="R258" s="7"/>
      <c r="S258" s="7"/>
      <c r="T258" s="7"/>
      <c r="U258" s="7"/>
      <c r="V258" s="7"/>
      <c r="W258" s="7"/>
      <c r="X258" s="7"/>
      <c r="Y258" s="7"/>
    </row>
    <row r="259" spans="1:25" ht="14.25" x14ac:dyDescent="0.2">
      <c r="A259" s="202"/>
      <c r="B259" s="202"/>
      <c r="C259" s="202"/>
      <c r="D259" s="202"/>
      <c r="E259" s="202"/>
      <c r="F259" s="7"/>
      <c r="G259" s="7"/>
      <c r="H259" s="7"/>
      <c r="I259" s="7"/>
      <c r="J259" s="7"/>
      <c r="K259" s="7"/>
      <c r="L259" s="7"/>
      <c r="M259" s="7"/>
      <c r="N259" s="7"/>
      <c r="O259" s="7"/>
      <c r="P259" s="7"/>
      <c r="Q259" s="7"/>
      <c r="R259" s="7"/>
      <c r="S259" s="7"/>
      <c r="T259" s="7"/>
      <c r="U259" s="7"/>
      <c r="V259" s="7"/>
      <c r="W259" s="7"/>
      <c r="X259" s="7"/>
      <c r="Y259" s="7"/>
    </row>
    <row r="260" spans="1:25" ht="14.25" x14ac:dyDescent="0.2">
      <c r="A260" s="202"/>
      <c r="B260" s="202"/>
      <c r="C260" s="202"/>
      <c r="D260" s="202"/>
      <c r="E260" s="202"/>
      <c r="F260" s="7"/>
      <c r="G260" s="7"/>
      <c r="H260" s="7"/>
      <c r="I260" s="7"/>
      <c r="J260" s="7"/>
      <c r="K260" s="7"/>
      <c r="L260" s="7"/>
      <c r="M260" s="7"/>
      <c r="N260" s="7"/>
      <c r="O260" s="7"/>
      <c r="P260" s="7"/>
      <c r="Q260" s="7"/>
      <c r="R260" s="7"/>
      <c r="S260" s="7"/>
      <c r="T260" s="7"/>
      <c r="U260" s="7"/>
      <c r="V260" s="7"/>
      <c r="W260" s="7"/>
      <c r="X260" s="7"/>
      <c r="Y260" s="7"/>
    </row>
    <row r="261" spans="1:25" ht="14.25" x14ac:dyDescent="0.2">
      <c r="A261" s="202"/>
      <c r="B261" s="202"/>
      <c r="C261" s="202"/>
      <c r="D261" s="202"/>
      <c r="E261" s="202"/>
      <c r="F261" s="7"/>
      <c r="G261" s="7"/>
      <c r="H261" s="7"/>
      <c r="I261" s="7"/>
      <c r="J261" s="7"/>
      <c r="K261" s="7"/>
      <c r="L261" s="7"/>
      <c r="M261" s="7"/>
      <c r="N261" s="7"/>
      <c r="O261" s="7"/>
      <c r="P261" s="7"/>
      <c r="Q261" s="7"/>
      <c r="R261" s="7"/>
      <c r="S261" s="7"/>
      <c r="T261" s="7"/>
      <c r="U261" s="7"/>
      <c r="V261" s="7"/>
      <c r="W261" s="7"/>
      <c r="X261" s="7"/>
      <c r="Y261" s="7"/>
    </row>
    <row r="262" spans="1:25" ht="14.25" x14ac:dyDescent="0.2">
      <c r="A262" s="202"/>
      <c r="B262" s="202"/>
      <c r="C262" s="202"/>
      <c r="D262" s="202"/>
      <c r="E262" s="202"/>
      <c r="F262" s="7"/>
      <c r="G262" s="7"/>
      <c r="H262" s="7"/>
      <c r="I262" s="7"/>
      <c r="J262" s="7"/>
      <c r="K262" s="7"/>
      <c r="L262" s="7"/>
      <c r="M262" s="7"/>
      <c r="N262" s="7"/>
      <c r="O262" s="7"/>
      <c r="P262" s="7"/>
      <c r="Q262" s="7"/>
      <c r="R262" s="7"/>
      <c r="S262" s="7"/>
      <c r="T262" s="7"/>
      <c r="U262" s="7"/>
      <c r="V262" s="7"/>
      <c r="W262" s="7"/>
      <c r="X262" s="7"/>
      <c r="Y262" s="7"/>
    </row>
    <row r="263" spans="1:25" ht="15" x14ac:dyDescent="0.25">
      <c r="A263" s="1126"/>
      <c r="B263" s="1126"/>
      <c r="C263" s="1126"/>
      <c r="D263" s="1126"/>
      <c r="E263" s="190"/>
      <c r="F263" s="7"/>
      <c r="G263" s="7"/>
      <c r="H263" s="7"/>
      <c r="I263" s="7"/>
      <c r="J263" s="7"/>
      <c r="K263" s="7"/>
      <c r="L263" s="7"/>
      <c r="M263" s="7"/>
      <c r="N263" s="7"/>
      <c r="O263" s="7"/>
      <c r="P263" s="7"/>
      <c r="Q263" s="7"/>
      <c r="R263" s="7"/>
      <c r="S263" s="7"/>
      <c r="T263" s="7"/>
      <c r="U263" s="7"/>
      <c r="V263" s="7"/>
      <c r="W263" s="7"/>
      <c r="X263" s="7"/>
      <c r="Y263" s="7"/>
    </row>
    <row r="264" spans="1:25" ht="14.25" x14ac:dyDescent="0.2">
      <c r="A264" s="190"/>
      <c r="B264" s="190"/>
      <c r="C264" s="190"/>
      <c r="D264" s="190"/>
      <c r="E264" s="190"/>
      <c r="F264" s="7"/>
      <c r="G264" s="7"/>
      <c r="H264" s="7"/>
      <c r="I264" s="7"/>
      <c r="J264" s="7"/>
      <c r="K264" s="7"/>
      <c r="L264" s="7"/>
      <c r="M264" s="7"/>
      <c r="N264" s="7"/>
      <c r="O264" s="7"/>
      <c r="P264" s="7"/>
      <c r="Q264" s="7"/>
      <c r="R264" s="7"/>
      <c r="S264" s="7"/>
      <c r="T264" s="7"/>
      <c r="U264" s="7"/>
      <c r="V264" s="7"/>
      <c r="W264" s="7"/>
      <c r="X264" s="7"/>
      <c r="Y264" s="7"/>
    </row>
    <row r="265" spans="1:25" ht="14.25" x14ac:dyDescent="0.2">
      <c r="A265" s="190"/>
      <c r="B265" s="190"/>
      <c r="C265" s="190"/>
      <c r="D265" s="190"/>
      <c r="E265" s="190"/>
      <c r="F265" s="7"/>
      <c r="G265" s="7"/>
      <c r="H265" s="7"/>
      <c r="I265" s="7"/>
      <c r="J265" s="7"/>
      <c r="K265" s="7"/>
      <c r="L265" s="7"/>
      <c r="M265" s="7"/>
      <c r="N265" s="7"/>
      <c r="O265" s="7"/>
      <c r="P265" s="7"/>
      <c r="Q265" s="7"/>
      <c r="R265" s="7"/>
      <c r="S265" s="7"/>
      <c r="T265" s="7"/>
      <c r="U265" s="7"/>
      <c r="V265" s="7"/>
      <c r="W265" s="7"/>
      <c r="X265" s="7"/>
      <c r="Y265" s="7"/>
    </row>
    <row r="266" spans="1:25" ht="14.25" x14ac:dyDescent="0.2">
      <c r="A266" s="190"/>
      <c r="B266" s="190"/>
      <c r="C266" s="190"/>
      <c r="D266" s="190"/>
      <c r="E266" s="190"/>
      <c r="F266" s="7"/>
      <c r="G266" s="7"/>
      <c r="H266" s="7"/>
      <c r="I266" s="7"/>
      <c r="J266" s="7"/>
      <c r="K266" s="7"/>
      <c r="L266" s="7"/>
      <c r="M266" s="7"/>
      <c r="N266" s="7"/>
      <c r="O266" s="7"/>
      <c r="P266" s="7"/>
      <c r="Q266" s="7"/>
      <c r="R266" s="7"/>
      <c r="S266" s="7"/>
      <c r="T266" s="7"/>
      <c r="U266" s="7"/>
      <c r="V266" s="7"/>
      <c r="W266" s="7"/>
      <c r="X266" s="7"/>
      <c r="Y266" s="7"/>
    </row>
    <row r="267" spans="1:25" ht="14.25" x14ac:dyDescent="0.2">
      <c r="A267" s="190"/>
      <c r="B267" s="190"/>
      <c r="C267" s="190"/>
      <c r="D267" s="190"/>
      <c r="E267" s="190"/>
      <c r="F267" s="7"/>
      <c r="G267" s="7"/>
      <c r="H267" s="7"/>
      <c r="I267" s="7"/>
      <c r="J267" s="7"/>
      <c r="K267" s="7"/>
      <c r="L267" s="7"/>
      <c r="M267" s="7"/>
      <c r="N267" s="7"/>
      <c r="O267" s="7"/>
      <c r="P267" s="7"/>
      <c r="Q267" s="7"/>
      <c r="R267" s="7"/>
      <c r="S267" s="7"/>
      <c r="T267" s="7"/>
      <c r="U267" s="7"/>
      <c r="V267" s="7"/>
      <c r="W267" s="7"/>
      <c r="X267" s="7"/>
      <c r="Y267" s="7"/>
    </row>
    <row r="268" spans="1:25" ht="15" x14ac:dyDescent="0.25">
      <c r="A268" s="1121"/>
      <c r="B268" s="1121"/>
      <c r="C268" s="190"/>
      <c r="D268" s="190"/>
      <c r="E268" s="190"/>
      <c r="F268" s="7"/>
      <c r="G268" s="7"/>
      <c r="H268" s="7"/>
      <c r="I268" s="7"/>
      <c r="J268" s="7"/>
      <c r="K268" s="7"/>
      <c r="L268" s="7"/>
      <c r="M268" s="7"/>
      <c r="N268" s="7"/>
      <c r="O268" s="7"/>
      <c r="P268" s="7"/>
      <c r="Q268" s="7"/>
      <c r="R268" s="7"/>
      <c r="S268" s="7"/>
      <c r="T268" s="7"/>
      <c r="U268" s="7"/>
      <c r="V268" s="7"/>
      <c r="W268" s="7"/>
      <c r="X268" s="7"/>
      <c r="Y268" s="7"/>
    </row>
    <row r="269" spans="1:25" ht="15" x14ac:dyDescent="0.25">
      <c r="A269" s="190"/>
      <c r="B269" s="196"/>
      <c r="C269" s="190"/>
      <c r="D269" s="190"/>
      <c r="E269" s="190"/>
      <c r="F269" s="7"/>
      <c r="G269" s="7"/>
      <c r="H269" s="7"/>
      <c r="I269" s="7"/>
      <c r="J269" s="7"/>
      <c r="K269" s="7"/>
      <c r="L269" s="7"/>
      <c r="M269" s="7"/>
      <c r="N269" s="7"/>
      <c r="O269" s="7"/>
      <c r="P269" s="7"/>
      <c r="Q269" s="7"/>
      <c r="R269" s="7"/>
      <c r="S269" s="7"/>
      <c r="T269" s="7"/>
      <c r="U269" s="7"/>
      <c r="V269" s="7"/>
      <c r="W269" s="7"/>
      <c r="X269" s="7"/>
      <c r="Y269" s="7"/>
    </row>
    <row r="270" spans="1:25" ht="15" x14ac:dyDescent="0.25">
      <c r="A270" s="190"/>
      <c r="B270" s="203"/>
      <c r="C270" s="204"/>
      <c r="D270" s="204"/>
      <c r="E270" s="190"/>
      <c r="F270" s="7"/>
      <c r="G270" s="7"/>
      <c r="H270" s="7"/>
      <c r="I270" s="7"/>
      <c r="J270" s="7"/>
      <c r="K270" s="7"/>
      <c r="L270" s="7"/>
      <c r="M270" s="7"/>
      <c r="N270" s="7"/>
      <c r="O270" s="7"/>
      <c r="P270" s="7"/>
      <c r="Q270" s="7"/>
      <c r="R270" s="7"/>
      <c r="S270" s="7"/>
      <c r="T270" s="7"/>
      <c r="U270" s="7"/>
      <c r="V270" s="7"/>
      <c r="W270" s="7"/>
      <c r="X270" s="7"/>
      <c r="Y270" s="7"/>
    </row>
    <row r="271" spans="1:25" ht="14.25" x14ac:dyDescent="0.2">
      <c r="A271" s="190"/>
      <c r="B271" s="204"/>
      <c r="C271" s="204"/>
      <c r="D271" s="204"/>
      <c r="E271" s="190"/>
      <c r="F271" s="7"/>
      <c r="G271" s="7"/>
      <c r="H271" s="7"/>
      <c r="I271" s="7"/>
      <c r="J271" s="7"/>
      <c r="K271" s="7"/>
      <c r="L271" s="7"/>
      <c r="M271" s="7"/>
      <c r="N271" s="7"/>
      <c r="O271" s="7"/>
      <c r="P271" s="7"/>
      <c r="Q271" s="7"/>
      <c r="R271" s="7"/>
      <c r="S271" s="7"/>
      <c r="T271" s="7"/>
      <c r="U271" s="7"/>
      <c r="V271" s="7"/>
      <c r="W271" s="7"/>
      <c r="X271" s="7"/>
      <c r="Y271" s="7"/>
    </row>
    <row r="272" spans="1:25" ht="14.25" x14ac:dyDescent="0.2">
      <c r="A272" s="1121"/>
      <c r="B272" s="1131"/>
      <c r="C272" s="1131"/>
      <c r="D272" s="1131"/>
      <c r="E272" s="190"/>
      <c r="F272" s="7"/>
      <c r="G272" s="7"/>
      <c r="H272" s="7"/>
      <c r="I272" s="7"/>
      <c r="J272" s="7"/>
      <c r="K272" s="7"/>
      <c r="L272" s="7"/>
      <c r="M272" s="7"/>
      <c r="N272" s="7"/>
      <c r="O272" s="7"/>
      <c r="P272" s="7"/>
      <c r="Q272" s="7"/>
      <c r="R272" s="7"/>
      <c r="S272" s="7"/>
      <c r="T272" s="7"/>
      <c r="U272" s="7"/>
      <c r="V272" s="7"/>
      <c r="W272" s="7"/>
      <c r="X272" s="7"/>
      <c r="Y272" s="7"/>
    </row>
    <row r="273" spans="1:25" ht="14.25" x14ac:dyDescent="0.2">
      <c r="A273" s="1121"/>
      <c r="B273" s="1121"/>
      <c r="C273" s="1121"/>
      <c r="D273" s="1121"/>
      <c r="E273" s="190"/>
      <c r="F273" s="7"/>
      <c r="G273" s="7"/>
      <c r="H273" s="7"/>
      <c r="I273" s="7"/>
      <c r="J273" s="7"/>
      <c r="K273" s="7"/>
      <c r="L273" s="7"/>
      <c r="M273" s="7"/>
      <c r="N273" s="7"/>
      <c r="O273" s="7"/>
      <c r="P273" s="7"/>
      <c r="Q273" s="7"/>
      <c r="R273" s="7"/>
      <c r="S273" s="7"/>
      <c r="T273" s="7"/>
      <c r="U273" s="7"/>
      <c r="V273" s="7"/>
      <c r="W273" s="7"/>
      <c r="X273" s="7"/>
      <c r="Y273" s="7"/>
    </row>
    <row r="274" spans="1:25" ht="14.25" x14ac:dyDescent="0.2">
      <c r="A274" s="190"/>
      <c r="B274" s="191"/>
      <c r="C274" s="192"/>
      <c r="D274" s="192"/>
      <c r="E274" s="190"/>
      <c r="F274" s="7"/>
      <c r="G274" s="7"/>
      <c r="H274" s="7"/>
      <c r="I274" s="7"/>
      <c r="J274" s="7"/>
      <c r="K274" s="7"/>
      <c r="L274" s="7"/>
      <c r="M274" s="7"/>
      <c r="N274" s="7"/>
      <c r="O274" s="7"/>
      <c r="P274" s="7"/>
      <c r="Q274" s="7"/>
      <c r="R274" s="7"/>
      <c r="S274" s="7"/>
      <c r="T274" s="7"/>
      <c r="U274" s="7"/>
      <c r="V274" s="7"/>
      <c r="W274" s="7"/>
      <c r="X274" s="7"/>
      <c r="Y274" s="7"/>
    </row>
    <row r="275" spans="1:25" ht="14.25" x14ac:dyDescent="0.2">
      <c r="A275" s="190"/>
      <c r="B275" s="191"/>
      <c r="C275" s="192"/>
      <c r="D275" s="192"/>
      <c r="E275" s="190"/>
      <c r="F275" s="7"/>
      <c r="G275" s="7"/>
      <c r="H275" s="7"/>
      <c r="I275" s="7"/>
      <c r="J275" s="7"/>
      <c r="K275" s="7"/>
      <c r="L275" s="7"/>
      <c r="M275" s="7"/>
      <c r="N275" s="7"/>
      <c r="O275" s="7"/>
      <c r="P275" s="7"/>
      <c r="Q275" s="7"/>
      <c r="R275" s="7"/>
      <c r="S275" s="7"/>
      <c r="T275" s="7"/>
      <c r="U275" s="7"/>
      <c r="V275" s="7"/>
      <c r="W275" s="7"/>
      <c r="X275" s="7"/>
      <c r="Y275" s="7"/>
    </row>
    <row r="276" spans="1:25" ht="14.25" x14ac:dyDescent="0.2">
      <c r="A276" s="190"/>
      <c r="B276" s="191"/>
      <c r="C276" s="192"/>
      <c r="D276" s="192"/>
      <c r="E276" s="190"/>
      <c r="F276" s="7"/>
      <c r="G276" s="7"/>
      <c r="H276" s="7"/>
      <c r="I276" s="7"/>
      <c r="J276" s="7"/>
      <c r="K276" s="7"/>
      <c r="L276" s="7"/>
      <c r="M276" s="7"/>
      <c r="N276" s="7"/>
      <c r="O276" s="7"/>
      <c r="P276" s="7"/>
      <c r="Q276" s="7"/>
      <c r="R276" s="7"/>
      <c r="S276" s="7"/>
      <c r="T276" s="7"/>
      <c r="U276" s="7"/>
      <c r="V276" s="7"/>
      <c r="W276" s="7"/>
      <c r="X276" s="7"/>
      <c r="Y276" s="7"/>
    </row>
    <row r="277" spans="1:25" ht="14.25" x14ac:dyDescent="0.2">
      <c r="A277" s="190"/>
      <c r="B277" s="191"/>
      <c r="C277" s="192"/>
      <c r="D277" s="192"/>
      <c r="E277" s="190"/>
      <c r="F277" s="7"/>
      <c r="G277" s="7"/>
      <c r="H277" s="7"/>
      <c r="I277" s="7"/>
      <c r="J277" s="7"/>
      <c r="K277" s="7"/>
      <c r="L277" s="7"/>
      <c r="M277" s="7"/>
      <c r="N277" s="7"/>
      <c r="O277" s="7"/>
      <c r="P277" s="7"/>
      <c r="Q277" s="7"/>
      <c r="R277" s="7"/>
      <c r="S277" s="7"/>
      <c r="T277" s="7"/>
      <c r="U277" s="7"/>
      <c r="V277" s="7"/>
      <c r="W277" s="7"/>
      <c r="X277" s="7"/>
      <c r="Y277" s="7"/>
    </row>
    <row r="278" spans="1:25" ht="14.25" x14ac:dyDescent="0.2">
      <c r="A278" s="190"/>
      <c r="B278" s="191"/>
      <c r="C278" s="192"/>
      <c r="D278" s="192"/>
      <c r="E278" s="190"/>
      <c r="F278" s="7"/>
      <c r="G278" s="7"/>
      <c r="H278" s="7"/>
      <c r="I278" s="7"/>
      <c r="J278" s="7"/>
      <c r="K278" s="7"/>
      <c r="L278" s="7"/>
      <c r="M278" s="7"/>
      <c r="N278" s="7"/>
      <c r="O278" s="7"/>
      <c r="P278" s="7"/>
      <c r="Q278" s="7"/>
      <c r="R278" s="7"/>
      <c r="S278" s="7"/>
      <c r="T278" s="7"/>
      <c r="U278" s="7"/>
      <c r="V278" s="7"/>
      <c r="W278" s="7"/>
      <c r="X278" s="7"/>
      <c r="Y278" s="7"/>
    </row>
    <row r="279" spans="1:25" ht="14.25" x14ac:dyDescent="0.2">
      <c r="A279" s="190"/>
      <c r="B279" s="191"/>
      <c r="C279" s="192"/>
      <c r="D279" s="192"/>
      <c r="E279" s="190"/>
      <c r="F279" s="7"/>
      <c r="G279" s="7"/>
      <c r="H279" s="7"/>
      <c r="I279" s="7"/>
      <c r="J279" s="7"/>
      <c r="K279" s="7"/>
      <c r="L279" s="7"/>
      <c r="M279" s="7"/>
      <c r="N279" s="7"/>
      <c r="O279" s="7"/>
      <c r="P279" s="7"/>
      <c r="Q279" s="7"/>
      <c r="R279" s="7"/>
      <c r="S279" s="7"/>
      <c r="T279" s="7"/>
      <c r="U279" s="7"/>
      <c r="V279" s="7"/>
      <c r="W279" s="7"/>
      <c r="X279" s="7"/>
      <c r="Y279" s="7"/>
    </row>
    <row r="280" spans="1:25" ht="15" x14ac:dyDescent="0.25">
      <c r="A280" s="190"/>
      <c r="B280" s="193"/>
      <c r="C280" s="193"/>
      <c r="D280" s="192"/>
      <c r="E280" s="190"/>
      <c r="F280" s="7"/>
      <c r="G280" s="7"/>
      <c r="H280" s="7"/>
      <c r="I280" s="7"/>
      <c r="J280" s="7"/>
      <c r="K280" s="7"/>
      <c r="L280" s="7"/>
      <c r="M280" s="7"/>
      <c r="N280" s="7"/>
      <c r="O280" s="7"/>
      <c r="P280" s="7"/>
      <c r="Q280" s="7"/>
      <c r="R280" s="7"/>
      <c r="S280" s="7"/>
      <c r="T280" s="7"/>
      <c r="U280" s="7"/>
      <c r="V280" s="7"/>
      <c r="W280" s="7"/>
      <c r="X280" s="7"/>
      <c r="Y280" s="7"/>
    </row>
    <row r="281" spans="1:25" ht="15" x14ac:dyDescent="0.25">
      <c r="A281" s="1121"/>
      <c r="B281" s="1121"/>
      <c r="C281" s="1121"/>
      <c r="D281" s="194"/>
      <c r="E281" s="190"/>
      <c r="F281" s="7"/>
      <c r="G281" s="7"/>
      <c r="H281" s="7"/>
      <c r="I281" s="7"/>
      <c r="J281" s="7"/>
      <c r="K281" s="7"/>
      <c r="L281" s="7"/>
      <c r="M281" s="7"/>
      <c r="N281" s="7"/>
      <c r="O281" s="7"/>
      <c r="P281" s="7"/>
      <c r="Q281" s="7"/>
      <c r="R281" s="7"/>
      <c r="S281" s="7"/>
      <c r="T281" s="7"/>
      <c r="U281" s="7"/>
      <c r="V281" s="7"/>
      <c r="W281" s="7"/>
      <c r="X281" s="7"/>
      <c r="Y281" s="7"/>
    </row>
    <row r="282" spans="1:25" ht="14.25" x14ac:dyDescent="0.2">
      <c r="A282" s="1122"/>
      <c r="B282" s="1122"/>
      <c r="C282" s="1122"/>
      <c r="D282" s="1122"/>
      <c r="E282" s="190"/>
      <c r="F282" s="7"/>
      <c r="G282" s="7"/>
      <c r="H282" s="7"/>
      <c r="I282" s="7"/>
      <c r="J282" s="7"/>
      <c r="K282" s="7"/>
      <c r="L282" s="7"/>
      <c r="M282" s="7"/>
      <c r="N282" s="7"/>
      <c r="O282" s="7"/>
      <c r="P282" s="7"/>
      <c r="Q282" s="7"/>
      <c r="R282" s="7"/>
      <c r="S282" s="7"/>
      <c r="T282" s="7"/>
      <c r="U282" s="7"/>
      <c r="V282" s="7"/>
      <c r="W282" s="7"/>
      <c r="X282" s="7"/>
      <c r="Y282" s="7"/>
    </row>
    <row r="283" spans="1:25" ht="15" x14ac:dyDescent="0.25">
      <c r="A283" s="193"/>
      <c r="B283" s="195"/>
      <c r="C283" s="195"/>
      <c r="D283" s="194"/>
      <c r="E283" s="190"/>
      <c r="F283" s="7"/>
      <c r="G283" s="7"/>
      <c r="H283" s="7"/>
      <c r="I283" s="7"/>
      <c r="J283" s="7"/>
      <c r="K283" s="7"/>
      <c r="L283" s="7"/>
      <c r="M283" s="7"/>
      <c r="N283" s="7"/>
      <c r="O283" s="7"/>
      <c r="P283" s="7"/>
      <c r="Q283" s="7"/>
      <c r="R283" s="7"/>
      <c r="S283" s="7"/>
      <c r="T283" s="7"/>
      <c r="U283" s="7"/>
      <c r="V283" s="7"/>
      <c r="W283" s="7"/>
      <c r="X283" s="7"/>
      <c r="Y283" s="7"/>
    </row>
    <row r="284" spans="1:25" ht="14.25" x14ac:dyDescent="0.2">
      <c r="A284" s="190"/>
      <c r="B284" s="190"/>
      <c r="C284" s="190"/>
      <c r="D284" s="190"/>
      <c r="E284" s="190"/>
      <c r="F284" s="7"/>
      <c r="G284" s="7"/>
      <c r="H284" s="7"/>
      <c r="I284" s="7"/>
      <c r="J284" s="7"/>
      <c r="K284" s="7"/>
      <c r="L284" s="7"/>
      <c r="M284" s="7"/>
      <c r="N284" s="7"/>
      <c r="O284" s="7"/>
      <c r="P284" s="7"/>
      <c r="Q284" s="7"/>
      <c r="R284" s="7"/>
      <c r="S284" s="7"/>
      <c r="T284" s="7"/>
      <c r="U284" s="7"/>
      <c r="V284" s="7"/>
      <c r="W284" s="7"/>
      <c r="X284" s="7"/>
      <c r="Y284" s="7"/>
    </row>
    <row r="285" spans="1:25" ht="14.25" x14ac:dyDescent="0.2">
      <c r="A285" s="190"/>
      <c r="B285" s="190"/>
      <c r="C285" s="190"/>
      <c r="D285" s="190"/>
      <c r="E285" s="190"/>
      <c r="F285" s="7"/>
      <c r="G285" s="7"/>
      <c r="H285" s="7"/>
      <c r="I285" s="7"/>
      <c r="J285" s="7"/>
      <c r="K285" s="7"/>
      <c r="L285" s="7"/>
      <c r="M285" s="7"/>
      <c r="N285" s="7"/>
      <c r="O285" s="7"/>
      <c r="P285" s="7"/>
      <c r="Q285" s="7"/>
      <c r="R285" s="7"/>
      <c r="S285" s="7"/>
      <c r="T285" s="7"/>
      <c r="U285" s="7"/>
      <c r="V285" s="7"/>
      <c r="W285" s="7"/>
      <c r="X285" s="7"/>
      <c r="Y285" s="7"/>
    </row>
    <row r="286" spans="1:25" ht="15" x14ac:dyDescent="0.25">
      <c r="A286" s="193"/>
      <c r="B286" s="196"/>
      <c r="C286" s="196"/>
      <c r="D286" s="196"/>
      <c r="E286" s="190"/>
      <c r="F286" s="7"/>
      <c r="G286" s="7"/>
      <c r="H286" s="7"/>
      <c r="I286" s="7"/>
      <c r="J286" s="7"/>
      <c r="K286" s="7"/>
      <c r="L286" s="7"/>
      <c r="M286" s="7"/>
      <c r="N286" s="7"/>
      <c r="O286" s="7"/>
      <c r="P286" s="7"/>
      <c r="Q286" s="7"/>
      <c r="R286" s="7"/>
      <c r="S286" s="7"/>
      <c r="T286" s="7"/>
      <c r="U286" s="7"/>
      <c r="V286" s="7"/>
      <c r="W286" s="7"/>
      <c r="X286" s="7"/>
      <c r="Y286" s="7"/>
    </row>
    <row r="287" spans="1:25" ht="15" x14ac:dyDescent="0.2">
      <c r="A287" s="1123"/>
      <c r="B287" s="1124"/>
      <c r="C287" s="1125"/>
      <c r="D287" s="1125"/>
      <c r="E287" s="197"/>
      <c r="F287" s="7"/>
      <c r="G287" s="7"/>
      <c r="H287" s="7"/>
      <c r="I287" s="7"/>
      <c r="J287" s="7"/>
      <c r="K287" s="7"/>
      <c r="L287" s="7"/>
      <c r="M287" s="7"/>
      <c r="N287" s="7"/>
      <c r="O287" s="7"/>
      <c r="P287" s="7"/>
      <c r="Q287" s="7"/>
      <c r="R287" s="7"/>
      <c r="S287" s="7"/>
      <c r="T287" s="7"/>
      <c r="U287" s="7"/>
      <c r="V287" s="7"/>
      <c r="W287" s="7"/>
      <c r="X287" s="7"/>
      <c r="Y287" s="7"/>
    </row>
    <row r="288" spans="1:25" ht="15" x14ac:dyDescent="0.2">
      <c r="A288" s="1123"/>
      <c r="B288" s="1123"/>
      <c r="C288" s="1123"/>
      <c r="D288" s="1123"/>
      <c r="E288" s="197"/>
      <c r="F288" s="7"/>
      <c r="G288" s="7"/>
      <c r="H288" s="7"/>
      <c r="I288" s="7"/>
      <c r="J288" s="7"/>
      <c r="K288" s="7"/>
      <c r="L288" s="7"/>
      <c r="M288" s="7"/>
      <c r="N288" s="7"/>
      <c r="O288" s="7"/>
      <c r="P288" s="7"/>
      <c r="Q288" s="7"/>
      <c r="R288" s="7"/>
      <c r="S288" s="7"/>
      <c r="T288" s="7"/>
      <c r="U288" s="7"/>
      <c r="V288" s="7"/>
      <c r="W288" s="7"/>
      <c r="X288" s="7"/>
      <c r="Y288" s="7"/>
    </row>
    <row r="289" spans="1:25" ht="15" x14ac:dyDescent="0.25">
      <c r="A289" s="1121"/>
      <c r="B289" s="1121"/>
      <c r="C289" s="1121"/>
      <c r="D289" s="194"/>
      <c r="E289" s="190"/>
      <c r="F289" s="7"/>
      <c r="G289" s="7"/>
      <c r="H289" s="7"/>
      <c r="I289" s="7"/>
      <c r="J289" s="7"/>
      <c r="K289" s="7"/>
      <c r="L289" s="7"/>
      <c r="M289" s="7"/>
      <c r="N289" s="7"/>
      <c r="O289" s="7"/>
      <c r="P289" s="7"/>
      <c r="Q289" s="7"/>
      <c r="R289" s="7"/>
      <c r="S289" s="7"/>
      <c r="T289" s="7"/>
      <c r="U289" s="7"/>
      <c r="V289" s="7"/>
      <c r="W289" s="7"/>
      <c r="X289" s="7"/>
      <c r="Y289" s="7"/>
    </row>
    <row r="290" spans="1:25" ht="14.25" x14ac:dyDescent="0.2">
      <c r="A290" s="1122"/>
      <c r="B290" s="1122"/>
      <c r="C290" s="1122"/>
      <c r="D290" s="1122"/>
      <c r="E290" s="190"/>
      <c r="F290" s="7"/>
      <c r="G290" s="7"/>
      <c r="H290" s="7"/>
      <c r="I290" s="7"/>
      <c r="J290" s="7"/>
      <c r="K290" s="7"/>
      <c r="L290" s="7"/>
      <c r="M290" s="7"/>
      <c r="N290" s="7"/>
      <c r="O290" s="7"/>
      <c r="P290" s="7"/>
      <c r="Q290" s="7"/>
      <c r="R290" s="7"/>
      <c r="S290" s="7"/>
      <c r="T290" s="7"/>
      <c r="U290" s="7"/>
      <c r="V290" s="7"/>
      <c r="W290" s="7"/>
      <c r="X290" s="7"/>
      <c r="Y290" s="7"/>
    </row>
    <row r="291" spans="1:25" ht="15" x14ac:dyDescent="0.25">
      <c r="A291" s="1121"/>
      <c r="B291" s="1121"/>
      <c r="C291" s="1121"/>
      <c r="D291" s="194"/>
      <c r="E291" s="190"/>
      <c r="F291" s="7"/>
      <c r="G291" s="7"/>
      <c r="H291" s="7"/>
      <c r="I291" s="7"/>
      <c r="J291" s="7"/>
      <c r="K291" s="7"/>
      <c r="L291" s="7"/>
      <c r="M291" s="7"/>
      <c r="N291" s="7"/>
      <c r="O291" s="7"/>
      <c r="P291" s="7"/>
      <c r="Q291" s="7"/>
      <c r="R291" s="7"/>
      <c r="S291" s="7"/>
      <c r="T291" s="7"/>
      <c r="U291" s="7"/>
      <c r="V291" s="7"/>
      <c r="W291" s="7"/>
      <c r="X291" s="7"/>
      <c r="Y291" s="7"/>
    </row>
    <row r="292" spans="1:25" ht="14.25" x14ac:dyDescent="0.2">
      <c r="A292" s="190"/>
      <c r="B292" s="190"/>
      <c r="C292" s="190"/>
      <c r="D292" s="190"/>
      <c r="E292" s="190"/>
      <c r="F292" s="7"/>
      <c r="G292" s="7"/>
      <c r="H292" s="7"/>
      <c r="I292" s="7"/>
      <c r="J292" s="7"/>
      <c r="K292" s="7"/>
      <c r="L292" s="7"/>
      <c r="M292" s="7"/>
      <c r="N292" s="7"/>
      <c r="O292" s="7"/>
      <c r="P292" s="7"/>
      <c r="Q292" s="7"/>
      <c r="R292" s="7"/>
      <c r="S292" s="7"/>
      <c r="T292" s="7"/>
      <c r="U292" s="7"/>
      <c r="V292" s="7"/>
      <c r="W292" s="7"/>
      <c r="X292" s="7"/>
      <c r="Y292" s="7"/>
    </row>
    <row r="293" spans="1:25" ht="14.25" x14ac:dyDescent="0.2">
      <c r="A293" s="190"/>
      <c r="B293" s="190"/>
      <c r="C293" s="190"/>
      <c r="D293" s="190"/>
      <c r="E293" s="190"/>
      <c r="F293" s="7"/>
      <c r="G293" s="7"/>
      <c r="H293" s="7"/>
      <c r="I293" s="7"/>
      <c r="J293" s="7"/>
      <c r="K293" s="7"/>
      <c r="L293" s="7"/>
      <c r="M293" s="7"/>
      <c r="N293" s="7"/>
      <c r="O293" s="7"/>
      <c r="P293" s="7"/>
      <c r="Q293" s="7"/>
      <c r="R293" s="7"/>
      <c r="S293" s="7"/>
      <c r="T293" s="7"/>
      <c r="U293" s="7"/>
      <c r="V293" s="7"/>
      <c r="W293" s="7"/>
      <c r="X293" s="7"/>
      <c r="Y293" s="7"/>
    </row>
    <row r="294" spans="1:25" ht="15" x14ac:dyDescent="0.25">
      <c r="A294" s="1121"/>
      <c r="B294" s="1121"/>
      <c r="C294" s="1126"/>
      <c r="D294" s="1126"/>
      <c r="E294" s="190"/>
      <c r="F294" s="7"/>
      <c r="G294" s="7"/>
      <c r="H294" s="7"/>
      <c r="I294" s="7"/>
      <c r="J294" s="7"/>
      <c r="K294" s="7"/>
      <c r="L294" s="7"/>
      <c r="M294" s="7"/>
      <c r="N294" s="7"/>
      <c r="O294" s="7"/>
      <c r="P294" s="7"/>
      <c r="Q294" s="7"/>
      <c r="R294" s="7"/>
      <c r="S294" s="7"/>
      <c r="T294" s="7"/>
      <c r="U294" s="7"/>
      <c r="V294" s="7"/>
      <c r="W294" s="7"/>
      <c r="X294" s="7"/>
      <c r="Y294" s="7"/>
    </row>
    <row r="295" spans="1:25" ht="14.25" x14ac:dyDescent="0.2">
      <c r="A295" s="190"/>
      <c r="B295" s="190"/>
      <c r="C295" s="190"/>
      <c r="D295" s="190"/>
      <c r="E295" s="190"/>
      <c r="F295" s="7"/>
      <c r="G295" s="7"/>
      <c r="H295" s="7"/>
      <c r="I295" s="7"/>
      <c r="J295" s="7"/>
      <c r="K295" s="7"/>
      <c r="L295" s="7"/>
      <c r="M295" s="7"/>
      <c r="N295" s="7"/>
      <c r="O295" s="7"/>
      <c r="P295" s="7"/>
      <c r="Q295" s="7"/>
      <c r="R295" s="7"/>
      <c r="S295" s="7"/>
      <c r="T295" s="7"/>
      <c r="U295" s="7"/>
      <c r="V295" s="7"/>
      <c r="W295" s="7"/>
      <c r="X295" s="7"/>
      <c r="Y295" s="7"/>
    </row>
    <row r="296" spans="1:25" ht="14.25" x14ac:dyDescent="0.2">
      <c r="A296" s="1127"/>
      <c r="B296" s="1127"/>
      <c r="C296" s="1128"/>
      <c r="D296" s="1128"/>
      <c r="E296" s="190"/>
      <c r="F296" s="7"/>
      <c r="G296" s="7"/>
      <c r="H296" s="7"/>
      <c r="I296" s="7"/>
      <c r="J296" s="7"/>
      <c r="K296" s="7"/>
      <c r="L296" s="7"/>
      <c r="M296" s="7"/>
      <c r="N296" s="7"/>
      <c r="O296" s="7"/>
      <c r="P296" s="7"/>
      <c r="Q296" s="7"/>
      <c r="R296" s="7"/>
      <c r="S296" s="7"/>
      <c r="T296" s="7"/>
      <c r="U296" s="7"/>
      <c r="V296" s="7"/>
      <c r="W296" s="7"/>
      <c r="X296" s="7"/>
      <c r="Y296" s="7"/>
    </row>
    <row r="297" spans="1:25" ht="14.25" x14ac:dyDescent="0.2">
      <c r="A297" s="1127"/>
      <c r="B297" s="1127"/>
      <c r="C297" s="1128"/>
      <c r="D297" s="1128"/>
      <c r="E297" s="190"/>
      <c r="F297" s="7"/>
      <c r="G297" s="7"/>
      <c r="H297" s="7"/>
      <c r="I297" s="7"/>
      <c r="J297" s="7"/>
      <c r="K297" s="7"/>
      <c r="L297" s="7"/>
      <c r="M297" s="7"/>
      <c r="N297" s="7"/>
      <c r="O297" s="7"/>
      <c r="P297" s="7"/>
      <c r="Q297" s="7"/>
      <c r="R297" s="7"/>
      <c r="S297" s="7"/>
      <c r="T297" s="7"/>
      <c r="U297" s="7"/>
      <c r="V297" s="7"/>
      <c r="W297" s="7"/>
      <c r="X297" s="7"/>
      <c r="Y297" s="7"/>
    </row>
    <row r="298" spans="1:25" ht="14.25" x14ac:dyDescent="0.2">
      <c r="A298" s="190"/>
      <c r="B298" s="191"/>
      <c r="C298" s="1128"/>
      <c r="D298" s="1128"/>
      <c r="E298" s="190"/>
      <c r="F298" s="7"/>
      <c r="G298" s="7"/>
      <c r="H298" s="7"/>
      <c r="I298" s="7"/>
      <c r="J298" s="7"/>
      <c r="K298" s="7"/>
      <c r="L298" s="7"/>
      <c r="M298" s="7"/>
      <c r="N298" s="7"/>
      <c r="O298" s="7"/>
      <c r="P298" s="7"/>
      <c r="Q298" s="7"/>
      <c r="R298" s="7"/>
      <c r="S298" s="7"/>
      <c r="T298" s="7"/>
      <c r="U298" s="7"/>
      <c r="V298" s="7"/>
      <c r="W298" s="7"/>
      <c r="X298" s="7"/>
      <c r="Y298" s="7"/>
    </row>
    <row r="299" spans="1:25" ht="14.25" x14ac:dyDescent="0.2">
      <c r="A299" s="190"/>
      <c r="B299" s="191"/>
      <c r="C299" s="1128"/>
      <c r="D299" s="1128"/>
      <c r="E299" s="190"/>
      <c r="F299" s="7"/>
      <c r="G299" s="7"/>
      <c r="H299" s="7"/>
      <c r="I299" s="7"/>
      <c r="J299" s="7"/>
      <c r="K299" s="7"/>
      <c r="L299" s="7"/>
      <c r="M299" s="7"/>
      <c r="N299" s="7"/>
      <c r="O299" s="7"/>
      <c r="P299" s="7"/>
      <c r="Q299" s="7"/>
      <c r="R299" s="7"/>
      <c r="S299" s="7"/>
      <c r="T299" s="7"/>
      <c r="U299" s="7"/>
      <c r="V299" s="7"/>
      <c r="W299" s="7"/>
      <c r="X299" s="7"/>
      <c r="Y299" s="7"/>
    </row>
    <row r="300" spans="1:25" ht="14.25" x14ac:dyDescent="0.2">
      <c r="A300" s="1127"/>
      <c r="B300" s="1127"/>
      <c r="C300" s="1128"/>
      <c r="D300" s="1128"/>
      <c r="E300" s="190"/>
      <c r="F300" s="7"/>
      <c r="G300" s="7"/>
      <c r="H300" s="7"/>
      <c r="I300" s="7"/>
      <c r="J300" s="7"/>
      <c r="K300" s="7"/>
      <c r="L300" s="7"/>
      <c r="M300" s="7"/>
      <c r="N300" s="7"/>
      <c r="O300" s="7"/>
      <c r="P300" s="7"/>
      <c r="Q300" s="7"/>
      <c r="R300" s="7"/>
      <c r="S300" s="7"/>
      <c r="T300" s="7"/>
      <c r="U300" s="7"/>
      <c r="V300" s="7"/>
      <c r="W300" s="7"/>
      <c r="X300" s="7"/>
      <c r="Y300" s="7"/>
    </row>
    <row r="301" spans="1:25" ht="14.25" x14ac:dyDescent="0.2">
      <c r="A301" s="1127"/>
      <c r="B301" s="1127"/>
      <c r="C301" s="1128"/>
      <c r="D301" s="1128"/>
      <c r="E301" s="190"/>
      <c r="F301" s="7"/>
      <c r="G301" s="7"/>
      <c r="H301" s="7"/>
      <c r="I301" s="7"/>
      <c r="J301" s="7"/>
      <c r="K301" s="7"/>
      <c r="L301" s="7"/>
      <c r="M301" s="7"/>
      <c r="N301" s="7"/>
      <c r="O301" s="7"/>
      <c r="P301" s="7"/>
      <c r="Q301" s="7"/>
      <c r="R301" s="7"/>
      <c r="S301" s="7"/>
      <c r="T301" s="7"/>
      <c r="U301" s="7"/>
      <c r="V301" s="7"/>
      <c r="W301" s="7"/>
      <c r="X301" s="7"/>
      <c r="Y301" s="7"/>
    </row>
    <row r="302" spans="1:25" ht="14.25" x14ac:dyDescent="0.2">
      <c r="A302" s="1127"/>
      <c r="B302" s="1127"/>
      <c r="C302" s="1128"/>
      <c r="D302" s="1128"/>
      <c r="E302" s="190"/>
      <c r="F302" s="7"/>
      <c r="G302" s="7"/>
      <c r="H302" s="7"/>
      <c r="I302" s="7"/>
      <c r="J302" s="7"/>
      <c r="K302" s="7"/>
      <c r="L302" s="7"/>
      <c r="M302" s="7"/>
      <c r="N302" s="7"/>
      <c r="O302" s="7"/>
      <c r="P302" s="7"/>
      <c r="Q302" s="7"/>
      <c r="R302" s="7"/>
      <c r="S302" s="7"/>
      <c r="T302" s="7"/>
      <c r="U302" s="7"/>
      <c r="V302" s="7"/>
      <c r="W302" s="7"/>
      <c r="X302" s="7"/>
      <c r="Y302" s="7"/>
    </row>
    <row r="303" spans="1:25" ht="14.25" x14ac:dyDescent="0.2">
      <c r="A303" s="1127"/>
      <c r="B303" s="1127"/>
      <c r="C303" s="1128"/>
      <c r="D303" s="1128"/>
      <c r="E303" s="190"/>
      <c r="F303" s="7"/>
      <c r="G303" s="7"/>
      <c r="H303" s="7"/>
      <c r="I303" s="7"/>
      <c r="J303" s="7"/>
      <c r="K303" s="7"/>
      <c r="L303" s="7"/>
      <c r="M303" s="7"/>
      <c r="N303" s="7"/>
      <c r="O303" s="7"/>
      <c r="P303" s="7"/>
      <c r="Q303" s="7"/>
      <c r="R303" s="7"/>
      <c r="S303" s="7"/>
      <c r="T303" s="7"/>
      <c r="U303" s="7"/>
      <c r="V303" s="7"/>
      <c r="W303" s="7"/>
      <c r="X303" s="7"/>
      <c r="Y303" s="7"/>
    </row>
    <row r="304" spans="1:25" ht="14.25" x14ac:dyDescent="0.2">
      <c r="A304" s="1127"/>
      <c r="B304" s="1127"/>
      <c r="C304" s="1128"/>
      <c r="D304" s="1128"/>
      <c r="E304" s="190"/>
      <c r="F304" s="7"/>
      <c r="G304" s="7"/>
      <c r="H304" s="7"/>
      <c r="I304" s="7"/>
      <c r="J304" s="7"/>
      <c r="K304" s="7"/>
      <c r="L304" s="7"/>
      <c r="M304" s="7"/>
      <c r="N304" s="7"/>
      <c r="O304" s="7"/>
      <c r="P304" s="7"/>
      <c r="Q304" s="7"/>
      <c r="R304" s="7"/>
      <c r="S304" s="7"/>
      <c r="T304" s="7"/>
      <c r="U304" s="7"/>
      <c r="V304" s="7"/>
      <c r="W304" s="7"/>
      <c r="X304" s="7"/>
      <c r="Y304" s="7"/>
    </row>
    <row r="305" spans="1:25" ht="14.25" x14ac:dyDescent="0.2">
      <c r="A305" s="1127"/>
      <c r="B305" s="1127"/>
      <c r="C305" s="1127"/>
      <c r="D305" s="1127"/>
      <c r="E305" s="190"/>
      <c r="F305" s="7"/>
      <c r="G305" s="7"/>
      <c r="H305" s="7"/>
      <c r="I305" s="7"/>
      <c r="J305" s="7"/>
      <c r="K305" s="7"/>
      <c r="L305" s="7"/>
      <c r="M305" s="7"/>
      <c r="N305" s="7"/>
      <c r="O305" s="7"/>
      <c r="P305" s="7"/>
      <c r="Q305" s="7"/>
      <c r="R305" s="7"/>
      <c r="S305" s="7"/>
      <c r="T305" s="7"/>
      <c r="U305" s="7"/>
      <c r="V305" s="7"/>
      <c r="W305" s="7"/>
      <c r="X305" s="7"/>
      <c r="Y305" s="7"/>
    </row>
    <row r="306" spans="1:25" ht="14.25" x14ac:dyDescent="0.2">
      <c r="A306" s="1127"/>
      <c r="B306" s="1127"/>
      <c r="C306" s="1127"/>
      <c r="D306" s="1127"/>
      <c r="E306" s="190"/>
      <c r="F306" s="7"/>
      <c r="G306" s="7"/>
      <c r="H306" s="7"/>
      <c r="I306" s="7"/>
      <c r="J306" s="7"/>
      <c r="K306" s="7"/>
      <c r="L306" s="7"/>
      <c r="M306" s="7"/>
      <c r="N306" s="7"/>
      <c r="O306" s="7"/>
      <c r="P306" s="7"/>
      <c r="Q306" s="7"/>
      <c r="R306" s="7"/>
      <c r="S306" s="7"/>
      <c r="T306" s="7"/>
      <c r="U306" s="7"/>
      <c r="V306" s="7"/>
      <c r="W306" s="7"/>
      <c r="X306" s="7"/>
      <c r="Y306" s="7"/>
    </row>
    <row r="307" spans="1:25" ht="14.25" x14ac:dyDescent="0.2">
      <c r="A307" s="1127"/>
      <c r="B307" s="1127"/>
      <c r="C307" s="1127"/>
      <c r="D307" s="1127"/>
      <c r="E307" s="190"/>
      <c r="F307" s="7"/>
      <c r="G307" s="7"/>
      <c r="H307" s="7"/>
      <c r="I307" s="7"/>
      <c r="J307" s="7"/>
      <c r="K307" s="7"/>
      <c r="L307" s="7"/>
      <c r="M307" s="7"/>
      <c r="N307" s="7"/>
      <c r="O307" s="7"/>
      <c r="P307" s="7"/>
      <c r="Q307" s="7"/>
      <c r="R307" s="7"/>
      <c r="S307" s="7"/>
      <c r="T307" s="7"/>
      <c r="U307" s="7"/>
      <c r="V307" s="7"/>
      <c r="W307" s="7"/>
      <c r="X307" s="7"/>
      <c r="Y307" s="7"/>
    </row>
    <row r="308" spans="1:25" ht="14.25" x14ac:dyDescent="0.2">
      <c r="A308" s="1127"/>
      <c r="B308" s="1127"/>
      <c r="C308" s="1127"/>
      <c r="D308" s="1127"/>
      <c r="E308" s="190"/>
      <c r="F308" s="7"/>
      <c r="G308" s="7"/>
      <c r="H308" s="7"/>
      <c r="I308" s="7"/>
      <c r="J308" s="7"/>
      <c r="K308" s="7"/>
      <c r="L308" s="7"/>
      <c r="M308" s="7"/>
      <c r="N308" s="7"/>
      <c r="O308" s="7"/>
      <c r="P308" s="7"/>
      <c r="Q308" s="7"/>
      <c r="R308" s="7"/>
      <c r="S308" s="7"/>
      <c r="T308" s="7"/>
      <c r="U308" s="7"/>
      <c r="V308" s="7"/>
      <c r="W308" s="7"/>
      <c r="X308" s="7"/>
      <c r="Y308" s="7"/>
    </row>
    <row r="309" spans="1:25" ht="14.25" x14ac:dyDescent="0.2">
      <c r="A309" s="1127"/>
      <c r="B309" s="1127"/>
      <c r="C309" s="1127"/>
      <c r="D309" s="1127"/>
      <c r="E309" s="190"/>
      <c r="F309" s="7"/>
      <c r="G309" s="7"/>
      <c r="H309" s="7"/>
      <c r="I309" s="7"/>
      <c r="J309" s="7"/>
      <c r="K309" s="7"/>
      <c r="L309" s="7"/>
      <c r="M309" s="7"/>
      <c r="N309" s="7"/>
      <c r="O309" s="7"/>
      <c r="P309" s="7"/>
      <c r="Q309" s="7"/>
      <c r="R309" s="7"/>
      <c r="S309" s="7"/>
      <c r="T309" s="7"/>
      <c r="U309" s="7"/>
      <c r="V309" s="7"/>
      <c r="W309" s="7"/>
      <c r="X309" s="7"/>
      <c r="Y309" s="7"/>
    </row>
    <row r="310" spans="1:25" ht="15" x14ac:dyDescent="0.25">
      <c r="A310" s="193"/>
      <c r="B310" s="193"/>
      <c r="C310" s="1129"/>
      <c r="D310" s="1129"/>
      <c r="E310" s="190"/>
      <c r="F310" s="7"/>
      <c r="G310" s="7"/>
      <c r="H310" s="7"/>
      <c r="I310" s="7"/>
      <c r="J310" s="7"/>
      <c r="K310" s="7"/>
      <c r="L310" s="7"/>
      <c r="M310" s="7"/>
      <c r="N310" s="7"/>
      <c r="O310" s="7"/>
      <c r="P310" s="7"/>
      <c r="Q310" s="7"/>
      <c r="R310" s="7"/>
      <c r="S310" s="7"/>
      <c r="T310" s="7"/>
      <c r="U310" s="7"/>
      <c r="V310" s="7"/>
      <c r="W310" s="7"/>
      <c r="X310" s="7"/>
      <c r="Y310" s="7"/>
    </row>
    <row r="311" spans="1:25" ht="15" x14ac:dyDescent="0.25">
      <c r="A311" s="1121"/>
      <c r="B311" s="1121"/>
      <c r="C311" s="1128"/>
      <c r="D311" s="1128"/>
      <c r="E311" s="190"/>
      <c r="F311" s="7"/>
      <c r="G311" s="7"/>
      <c r="H311" s="7"/>
      <c r="I311" s="7"/>
      <c r="J311" s="7"/>
      <c r="K311" s="7"/>
      <c r="L311" s="7"/>
      <c r="M311" s="7"/>
      <c r="N311" s="7"/>
      <c r="O311" s="7"/>
      <c r="P311" s="7"/>
      <c r="Q311" s="7"/>
      <c r="R311" s="7"/>
      <c r="S311" s="7"/>
      <c r="T311" s="7"/>
      <c r="U311" s="7"/>
      <c r="V311" s="7"/>
      <c r="W311" s="7"/>
      <c r="X311" s="7"/>
      <c r="Y311" s="7"/>
    </row>
    <row r="312" spans="1:25" ht="14.25" x14ac:dyDescent="0.2">
      <c r="A312" s="190"/>
      <c r="B312" s="190"/>
      <c r="C312" s="191"/>
      <c r="D312" s="191"/>
      <c r="E312" s="190"/>
      <c r="F312" s="7"/>
      <c r="G312" s="7"/>
      <c r="H312" s="7"/>
      <c r="I312" s="7"/>
      <c r="J312" s="7"/>
      <c r="K312" s="7"/>
      <c r="L312" s="7"/>
      <c r="M312" s="7"/>
      <c r="N312" s="7"/>
      <c r="O312" s="7"/>
      <c r="P312" s="7"/>
      <c r="Q312" s="7"/>
      <c r="R312" s="7"/>
      <c r="S312" s="7"/>
      <c r="T312" s="7"/>
      <c r="U312" s="7"/>
      <c r="V312" s="7"/>
      <c r="W312" s="7"/>
      <c r="X312" s="7"/>
      <c r="Y312" s="7"/>
    </row>
    <row r="313" spans="1:25" ht="15" x14ac:dyDescent="0.25">
      <c r="A313" s="1130"/>
      <c r="B313" s="1130"/>
      <c r="C313" s="1126"/>
      <c r="D313" s="1126"/>
      <c r="E313" s="190"/>
      <c r="F313" s="7"/>
      <c r="G313" s="7"/>
      <c r="H313" s="7"/>
      <c r="I313" s="7"/>
      <c r="J313" s="7"/>
      <c r="K313" s="7"/>
      <c r="L313" s="7"/>
      <c r="M313" s="7"/>
      <c r="N313" s="7"/>
      <c r="O313" s="7"/>
      <c r="P313" s="7"/>
      <c r="Q313" s="7"/>
      <c r="R313" s="7"/>
      <c r="S313" s="7"/>
      <c r="T313" s="7"/>
      <c r="U313" s="7"/>
      <c r="V313" s="7"/>
      <c r="W313" s="7"/>
      <c r="X313" s="7"/>
      <c r="Y313" s="7"/>
    </row>
    <row r="314" spans="1:25" ht="14.25" x14ac:dyDescent="0.2">
      <c r="A314" s="190"/>
      <c r="B314" s="190"/>
      <c r="C314" s="191"/>
      <c r="D314" s="191"/>
      <c r="E314" s="190"/>
      <c r="F314" s="7"/>
      <c r="G314" s="7"/>
      <c r="H314" s="7"/>
      <c r="I314" s="7"/>
      <c r="J314" s="7"/>
      <c r="K314" s="7"/>
      <c r="L314" s="7"/>
      <c r="M314" s="7"/>
      <c r="N314" s="7"/>
      <c r="O314" s="7"/>
      <c r="P314" s="7"/>
      <c r="Q314" s="7"/>
      <c r="R314" s="7"/>
      <c r="S314" s="7"/>
      <c r="T314" s="7"/>
      <c r="U314" s="7"/>
      <c r="V314" s="7"/>
      <c r="W314" s="7"/>
      <c r="X314" s="7"/>
      <c r="Y314" s="7"/>
    </row>
    <row r="315" spans="1:25" ht="15" x14ac:dyDescent="0.25">
      <c r="A315" s="1121"/>
      <c r="B315" s="1121"/>
      <c r="C315" s="1128"/>
      <c r="D315" s="1128"/>
      <c r="E315" s="190"/>
      <c r="F315" s="7"/>
      <c r="G315" s="7"/>
      <c r="H315" s="7"/>
      <c r="I315" s="7"/>
      <c r="J315" s="7"/>
      <c r="K315" s="7"/>
      <c r="L315" s="7"/>
      <c r="M315" s="7"/>
      <c r="N315" s="7"/>
      <c r="O315" s="7"/>
      <c r="P315" s="7"/>
      <c r="Q315" s="7"/>
      <c r="R315" s="7"/>
      <c r="S315" s="7"/>
      <c r="T315" s="7"/>
      <c r="U315" s="7"/>
      <c r="V315" s="7"/>
      <c r="W315" s="7"/>
      <c r="X315" s="7"/>
      <c r="Y315" s="7"/>
    </row>
    <row r="316" spans="1:25" ht="15" x14ac:dyDescent="0.25">
      <c r="A316" s="193"/>
      <c r="B316" s="190"/>
      <c r="C316" s="198"/>
      <c r="D316" s="198"/>
      <c r="E316" s="190"/>
      <c r="F316" s="7"/>
      <c r="G316" s="7"/>
      <c r="H316" s="7"/>
      <c r="I316" s="7"/>
      <c r="J316" s="7"/>
      <c r="K316" s="7"/>
      <c r="L316" s="7"/>
      <c r="M316" s="7"/>
      <c r="N316" s="7"/>
      <c r="O316" s="7"/>
      <c r="P316" s="7"/>
      <c r="Q316" s="7"/>
      <c r="R316" s="7"/>
      <c r="S316" s="7"/>
      <c r="T316" s="7"/>
      <c r="U316" s="7"/>
      <c r="V316" s="7"/>
      <c r="W316" s="7"/>
      <c r="X316" s="7"/>
      <c r="Y316" s="7"/>
    </row>
    <row r="317" spans="1:25" ht="15" x14ac:dyDescent="0.25">
      <c r="A317" s="1121"/>
      <c r="B317" s="1121"/>
      <c r="C317" s="1128"/>
      <c r="D317" s="1128"/>
      <c r="E317" s="190"/>
      <c r="F317" s="7"/>
      <c r="G317" s="7"/>
      <c r="H317" s="7"/>
      <c r="I317" s="7"/>
      <c r="J317" s="7"/>
      <c r="K317" s="7"/>
      <c r="L317" s="7"/>
      <c r="M317" s="7"/>
      <c r="N317" s="7"/>
      <c r="O317" s="7"/>
      <c r="P317" s="7"/>
      <c r="Q317" s="7"/>
      <c r="R317" s="7"/>
      <c r="S317" s="7"/>
      <c r="T317" s="7"/>
      <c r="U317" s="7"/>
      <c r="V317" s="7"/>
      <c r="W317" s="7"/>
      <c r="X317" s="7"/>
      <c r="Y317" s="7"/>
    </row>
    <row r="318" spans="1:25" ht="14.25" x14ac:dyDescent="0.2">
      <c r="A318" s="190"/>
      <c r="B318" s="198"/>
      <c r="C318" s="190"/>
      <c r="D318" s="198"/>
      <c r="E318" s="198"/>
      <c r="F318" s="7"/>
      <c r="G318" s="7"/>
      <c r="H318" s="7"/>
      <c r="I318" s="7"/>
      <c r="J318" s="7"/>
      <c r="K318" s="7"/>
      <c r="L318" s="7"/>
      <c r="M318" s="7"/>
      <c r="N318" s="7"/>
      <c r="O318" s="7"/>
      <c r="P318" s="7"/>
      <c r="Q318" s="7"/>
      <c r="R318" s="7"/>
      <c r="S318" s="7"/>
      <c r="T318" s="7"/>
      <c r="U318" s="7"/>
      <c r="V318" s="7"/>
      <c r="W318" s="7"/>
      <c r="X318" s="7"/>
      <c r="Y318" s="7"/>
    </row>
    <row r="319" spans="1:25" ht="15" x14ac:dyDescent="0.25">
      <c r="A319" s="1121"/>
      <c r="B319" s="1121"/>
      <c r="C319" s="1126"/>
      <c r="D319" s="1126"/>
      <c r="E319" s="190"/>
      <c r="F319" s="7"/>
      <c r="G319" s="7"/>
      <c r="H319" s="7"/>
      <c r="I319" s="7"/>
      <c r="J319" s="7"/>
      <c r="K319" s="7"/>
      <c r="L319" s="7"/>
      <c r="M319" s="7"/>
      <c r="N319" s="7"/>
      <c r="O319" s="7"/>
      <c r="P319" s="7"/>
      <c r="Q319" s="7"/>
      <c r="R319" s="7"/>
      <c r="S319" s="7"/>
      <c r="T319" s="7"/>
      <c r="U319" s="7"/>
      <c r="V319" s="7"/>
      <c r="W319" s="7"/>
      <c r="X319" s="7"/>
      <c r="Y319" s="7"/>
    </row>
    <row r="320" spans="1:25" ht="14.25" x14ac:dyDescent="0.2">
      <c r="A320" s="190"/>
      <c r="B320" s="190"/>
      <c r="C320" s="190"/>
      <c r="D320" s="190"/>
      <c r="E320" s="190"/>
      <c r="F320" s="7"/>
      <c r="G320" s="7"/>
      <c r="H320" s="7"/>
      <c r="I320" s="7"/>
      <c r="J320" s="7"/>
      <c r="K320" s="7"/>
      <c r="L320" s="7"/>
      <c r="M320" s="7"/>
      <c r="N320" s="7"/>
      <c r="O320" s="7"/>
      <c r="P320" s="7"/>
      <c r="Q320" s="7"/>
      <c r="R320" s="7"/>
      <c r="S320" s="7"/>
      <c r="T320" s="7"/>
      <c r="U320" s="7"/>
      <c r="V320" s="7"/>
      <c r="W320" s="7"/>
      <c r="X320" s="7"/>
      <c r="Y320" s="7"/>
    </row>
    <row r="321" spans="1:25" ht="14.25" x14ac:dyDescent="0.2">
      <c r="A321" s="1127"/>
      <c r="B321" s="1127"/>
      <c r="C321" s="1128"/>
      <c r="D321" s="1128"/>
      <c r="E321" s="190"/>
      <c r="F321" s="7"/>
      <c r="G321" s="7"/>
      <c r="H321" s="7"/>
      <c r="I321" s="7"/>
      <c r="J321" s="7"/>
      <c r="K321" s="7"/>
      <c r="L321" s="7"/>
      <c r="M321" s="7"/>
      <c r="N321" s="7"/>
      <c r="O321" s="7"/>
      <c r="P321" s="7"/>
      <c r="Q321" s="7"/>
      <c r="R321" s="7"/>
      <c r="S321" s="7"/>
      <c r="T321" s="7"/>
      <c r="U321" s="7"/>
      <c r="V321" s="7"/>
      <c r="W321" s="7"/>
      <c r="X321" s="7"/>
      <c r="Y321" s="7"/>
    </row>
    <row r="322" spans="1:25" ht="14.25" x14ac:dyDescent="0.2">
      <c r="A322" s="1127"/>
      <c r="B322" s="1127"/>
      <c r="C322" s="1128"/>
      <c r="D322" s="1128"/>
      <c r="E322" s="190"/>
      <c r="F322" s="7"/>
      <c r="G322" s="7"/>
      <c r="H322" s="7"/>
      <c r="I322" s="7"/>
      <c r="J322" s="7"/>
      <c r="K322" s="7"/>
      <c r="L322" s="7"/>
      <c r="M322" s="7"/>
      <c r="N322" s="7"/>
      <c r="O322" s="7"/>
      <c r="P322" s="7"/>
      <c r="Q322" s="7"/>
      <c r="R322" s="7"/>
      <c r="S322" s="7"/>
      <c r="T322" s="7"/>
      <c r="U322" s="7"/>
      <c r="V322" s="7"/>
      <c r="W322" s="7"/>
      <c r="X322" s="7"/>
      <c r="Y322" s="7"/>
    </row>
    <row r="323" spans="1:25" ht="15" x14ac:dyDescent="0.25">
      <c r="A323" s="193"/>
      <c r="B323" s="190"/>
      <c r="C323" s="192"/>
      <c r="D323" s="192"/>
      <c r="E323" s="190"/>
      <c r="F323" s="7"/>
      <c r="G323" s="7"/>
      <c r="H323" s="7"/>
      <c r="I323" s="7"/>
      <c r="J323" s="7"/>
      <c r="K323" s="7"/>
      <c r="L323" s="7"/>
      <c r="M323" s="7"/>
      <c r="N323" s="7"/>
      <c r="O323" s="7"/>
      <c r="P323" s="7"/>
      <c r="Q323" s="7"/>
      <c r="R323" s="7"/>
      <c r="S323" s="7"/>
      <c r="T323" s="7"/>
      <c r="U323" s="7"/>
      <c r="V323" s="7"/>
      <c r="W323" s="7"/>
      <c r="X323" s="7"/>
      <c r="Y323" s="7"/>
    </row>
    <row r="324" spans="1:25" ht="15" x14ac:dyDescent="0.25">
      <c r="A324" s="193"/>
      <c r="B324" s="190"/>
      <c r="C324" s="1128"/>
      <c r="D324" s="1128"/>
      <c r="E324" s="190"/>
      <c r="F324" s="7"/>
      <c r="G324" s="7"/>
      <c r="H324" s="7"/>
      <c r="I324" s="7"/>
      <c r="J324" s="7"/>
      <c r="K324" s="7"/>
      <c r="L324" s="7"/>
      <c r="M324" s="7"/>
      <c r="N324" s="7"/>
      <c r="O324" s="7"/>
      <c r="P324" s="7"/>
      <c r="Q324" s="7"/>
      <c r="R324" s="7"/>
      <c r="S324" s="7"/>
      <c r="T324" s="7"/>
      <c r="U324" s="7"/>
      <c r="V324" s="7"/>
      <c r="W324" s="7"/>
      <c r="X324" s="7"/>
      <c r="Y324" s="7"/>
    </row>
    <row r="325" spans="1:25" ht="14.25" x14ac:dyDescent="0.2">
      <c r="A325" s="190"/>
      <c r="B325" s="190"/>
      <c r="C325" s="190"/>
      <c r="D325" s="190"/>
      <c r="E325" s="190"/>
      <c r="F325" s="7"/>
      <c r="G325" s="7"/>
      <c r="H325" s="7"/>
      <c r="I325" s="7"/>
      <c r="J325" s="7"/>
      <c r="K325" s="7"/>
      <c r="L325" s="7"/>
      <c r="M325" s="7"/>
      <c r="N325" s="7"/>
      <c r="O325" s="7"/>
      <c r="P325" s="7"/>
      <c r="Q325" s="7"/>
      <c r="R325" s="7"/>
      <c r="S325" s="7"/>
      <c r="T325" s="7"/>
      <c r="U325" s="7"/>
      <c r="V325" s="7"/>
      <c r="W325" s="7"/>
      <c r="X325" s="7"/>
      <c r="Y325" s="7"/>
    </row>
    <row r="326" spans="1:25" ht="15" x14ac:dyDescent="0.25">
      <c r="A326" s="193"/>
      <c r="B326" s="195"/>
      <c r="C326" s="1128"/>
      <c r="D326" s="1128"/>
      <c r="E326" s="190"/>
      <c r="F326" s="7"/>
      <c r="G326" s="7"/>
      <c r="H326" s="7"/>
      <c r="I326" s="7"/>
      <c r="J326" s="7"/>
      <c r="K326" s="7"/>
      <c r="L326" s="7"/>
      <c r="M326" s="7"/>
      <c r="N326" s="7"/>
      <c r="O326" s="7"/>
      <c r="P326" s="7"/>
      <c r="Q326" s="7"/>
      <c r="R326" s="7"/>
      <c r="S326" s="7"/>
      <c r="T326" s="7"/>
      <c r="U326" s="7"/>
      <c r="V326" s="7"/>
      <c r="W326" s="7"/>
      <c r="X326" s="7"/>
      <c r="Y326" s="7"/>
    </row>
    <row r="327" spans="1:25" ht="14.25" x14ac:dyDescent="0.2">
      <c r="A327" s="190"/>
      <c r="B327" s="190"/>
      <c r="C327" s="190"/>
      <c r="D327" s="190"/>
      <c r="E327" s="190"/>
      <c r="F327" s="7"/>
      <c r="G327" s="7"/>
      <c r="H327" s="7"/>
      <c r="I327" s="7"/>
      <c r="J327" s="7"/>
      <c r="K327" s="7"/>
      <c r="L327" s="7"/>
      <c r="M327" s="7"/>
      <c r="N327" s="7"/>
      <c r="O327" s="7"/>
      <c r="P327" s="7"/>
      <c r="Q327" s="7"/>
      <c r="R327" s="7"/>
      <c r="S327" s="7"/>
      <c r="T327" s="7"/>
      <c r="U327" s="7"/>
      <c r="V327" s="7"/>
      <c r="W327" s="7"/>
      <c r="X327" s="7"/>
      <c r="Y327" s="7"/>
    </row>
    <row r="328" spans="1:25" ht="14.25" x14ac:dyDescent="0.2">
      <c r="A328" s="199"/>
      <c r="B328" s="1129"/>
      <c r="C328" s="1129"/>
      <c r="D328" s="191"/>
      <c r="E328" s="191"/>
      <c r="F328" s="7"/>
      <c r="G328" s="7"/>
      <c r="H328" s="7"/>
      <c r="I328" s="7"/>
      <c r="J328" s="7"/>
      <c r="K328" s="7"/>
      <c r="L328" s="7"/>
      <c r="M328" s="7"/>
      <c r="N328" s="7"/>
      <c r="O328" s="7"/>
      <c r="P328" s="7"/>
      <c r="Q328" s="7"/>
      <c r="R328" s="7"/>
      <c r="S328" s="7"/>
      <c r="T328" s="7"/>
      <c r="U328" s="7"/>
      <c r="V328" s="7"/>
      <c r="W328" s="7"/>
      <c r="X328" s="7"/>
      <c r="Y328" s="7"/>
    </row>
    <row r="329" spans="1:25" ht="14.25" x14ac:dyDescent="0.2">
      <c r="A329" s="199"/>
      <c r="B329" s="1128"/>
      <c r="C329" s="1128"/>
      <c r="D329" s="200"/>
      <c r="E329" s="192"/>
      <c r="F329" s="7"/>
      <c r="G329" s="7"/>
      <c r="H329" s="7"/>
      <c r="I329" s="7"/>
      <c r="J329" s="7"/>
      <c r="K329" s="7"/>
      <c r="L329" s="7"/>
      <c r="M329" s="7"/>
      <c r="N329" s="7"/>
      <c r="O329" s="7"/>
      <c r="P329" s="7"/>
      <c r="Q329" s="7"/>
      <c r="R329" s="7"/>
      <c r="S329" s="7"/>
      <c r="T329" s="7"/>
      <c r="U329" s="7"/>
      <c r="V329" s="7"/>
      <c r="W329" s="7"/>
      <c r="X329" s="7"/>
      <c r="Y329" s="7"/>
    </row>
    <row r="330" spans="1:25" ht="14.25" x14ac:dyDescent="0.2">
      <c r="A330" s="199"/>
      <c r="B330" s="1128"/>
      <c r="C330" s="1128"/>
      <c r="D330" s="200"/>
      <c r="E330" s="192"/>
      <c r="F330" s="7"/>
      <c r="G330" s="7"/>
      <c r="H330" s="7"/>
      <c r="I330" s="7"/>
      <c r="J330" s="7"/>
      <c r="K330" s="7"/>
      <c r="L330" s="7"/>
      <c r="M330" s="7"/>
      <c r="N330" s="7"/>
      <c r="O330" s="7"/>
      <c r="P330" s="7"/>
      <c r="Q330" s="7"/>
      <c r="R330" s="7"/>
      <c r="S330" s="7"/>
      <c r="T330" s="7"/>
      <c r="U330" s="7"/>
      <c r="V330" s="7"/>
      <c r="W330" s="7"/>
      <c r="X330" s="7"/>
      <c r="Y330" s="7"/>
    </row>
    <row r="331" spans="1:25" ht="14.25" x14ac:dyDescent="0.2">
      <c r="A331" s="199"/>
      <c r="B331" s="1128"/>
      <c r="C331" s="1128"/>
      <c r="D331" s="200"/>
      <c r="E331" s="192"/>
      <c r="F331" s="7"/>
      <c r="G331" s="7"/>
      <c r="H331" s="7"/>
      <c r="I331" s="7"/>
      <c r="J331" s="7"/>
      <c r="K331" s="7"/>
      <c r="L331" s="7"/>
      <c r="M331" s="7"/>
      <c r="N331" s="7"/>
      <c r="O331" s="7"/>
      <c r="P331" s="7"/>
      <c r="Q331" s="7"/>
      <c r="R331" s="7"/>
      <c r="S331" s="7"/>
      <c r="T331" s="7"/>
      <c r="U331" s="7"/>
      <c r="V331" s="7"/>
      <c r="W331" s="7"/>
      <c r="X331" s="7"/>
      <c r="Y331" s="7"/>
    </row>
    <row r="332" spans="1:25" ht="14.25" x14ac:dyDescent="0.2">
      <c r="A332" s="199"/>
      <c r="B332" s="1129"/>
      <c r="C332" s="1129"/>
      <c r="D332" s="192"/>
      <c r="E332" s="192"/>
      <c r="F332" s="7"/>
      <c r="G332" s="7"/>
      <c r="H332" s="7"/>
      <c r="I332" s="7"/>
      <c r="J332" s="7"/>
      <c r="K332" s="7"/>
      <c r="L332" s="7"/>
      <c r="M332" s="7"/>
      <c r="N332" s="7"/>
      <c r="O332" s="7"/>
      <c r="P332" s="7"/>
      <c r="Q332" s="7"/>
      <c r="R332" s="7"/>
      <c r="S332" s="7"/>
      <c r="T332" s="7"/>
      <c r="U332" s="7"/>
      <c r="V332" s="7"/>
      <c r="W332" s="7"/>
      <c r="X332" s="7"/>
      <c r="Y332" s="7"/>
    </row>
    <row r="333" spans="1:25" ht="14.25" x14ac:dyDescent="0.2">
      <c r="A333" s="199"/>
      <c r="B333" s="1128"/>
      <c r="C333" s="1128"/>
      <c r="D333" s="190"/>
      <c r="E333" s="190"/>
      <c r="F333" s="7"/>
      <c r="G333" s="7"/>
      <c r="H333" s="7"/>
      <c r="I333" s="7"/>
      <c r="J333" s="7"/>
      <c r="K333" s="7"/>
      <c r="L333" s="7"/>
      <c r="M333" s="7"/>
      <c r="N333" s="7"/>
      <c r="O333" s="7"/>
      <c r="P333" s="7"/>
      <c r="Q333" s="7"/>
      <c r="R333" s="7"/>
      <c r="S333" s="7"/>
      <c r="T333" s="7"/>
      <c r="U333" s="7"/>
      <c r="V333" s="7"/>
      <c r="W333" s="7"/>
      <c r="X333" s="7"/>
      <c r="Y333" s="7"/>
    </row>
    <row r="334" spans="1:25" ht="14.25" x14ac:dyDescent="0.2">
      <c r="A334" s="190"/>
      <c r="B334" s="190"/>
      <c r="C334" s="190"/>
      <c r="D334" s="201"/>
      <c r="E334" s="201"/>
      <c r="F334" s="7"/>
      <c r="G334" s="7"/>
      <c r="H334" s="7"/>
      <c r="I334" s="7"/>
      <c r="J334" s="7"/>
      <c r="K334" s="7"/>
      <c r="L334" s="7"/>
      <c r="M334" s="7"/>
      <c r="N334" s="7"/>
      <c r="O334" s="7"/>
      <c r="P334" s="7"/>
      <c r="Q334" s="7"/>
      <c r="R334" s="7"/>
      <c r="S334" s="7"/>
      <c r="T334" s="7"/>
      <c r="U334" s="7"/>
      <c r="V334" s="7"/>
      <c r="W334" s="7"/>
      <c r="X334" s="7"/>
      <c r="Y334" s="7"/>
    </row>
    <row r="335" spans="1:25" ht="14.25" x14ac:dyDescent="0.2">
      <c r="A335" s="1127"/>
      <c r="B335" s="1127"/>
      <c r="C335" s="1127"/>
      <c r="D335" s="200"/>
      <c r="E335" s="192"/>
      <c r="F335" s="7"/>
      <c r="G335" s="7"/>
      <c r="H335" s="7"/>
      <c r="I335" s="7"/>
      <c r="J335" s="7"/>
      <c r="K335" s="7"/>
      <c r="L335" s="7"/>
      <c r="M335" s="7"/>
      <c r="N335" s="7"/>
      <c r="O335" s="7"/>
      <c r="P335" s="7"/>
      <c r="Q335" s="7"/>
      <c r="R335" s="7"/>
      <c r="S335" s="7"/>
      <c r="T335" s="7"/>
      <c r="U335" s="7"/>
      <c r="V335" s="7"/>
      <c r="W335" s="7"/>
      <c r="X335" s="7"/>
      <c r="Y335" s="7"/>
    </row>
    <row r="336" spans="1:25" ht="14.25" x14ac:dyDescent="0.2">
      <c r="A336" s="190"/>
      <c r="B336" s="190"/>
      <c r="C336" s="190"/>
      <c r="D336" s="190"/>
      <c r="E336" s="190"/>
      <c r="F336" s="7"/>
      <c r="G336" s="7"/>
      <c r="H336" s="7"/>
      <c r="I336" s="7"/>
      <c r="J336" s="7"/>
      <c r="K336" s="7"/>
      <c r="L336" s="7"/>
      <c r="M336" s="7"/>
      <c r="N336" s="7"/>
      <c r="O336" s="7"/>
      <c r="P336" s="7"/>
      <c r="Q336" s="7"/>
      <c r="R336" s="7"/>
      <c r="S336" s="7"/>
      <c r="T336" s="7"/>
      <c r="U336" s="7"/>
      <c r="V336" s="7"/>
      <c r="W336" s="7"/>
      <c r="X336" s="7"/>
      <c r="Y336" s="7"/>
    </row>
    <row r="337" spans="1:25" ht="14.25" x14ac:dyDescent="0.2">
      <c r="A337" s="190"/>
      <c r="B337" s="1128"/>
      <c r="C337" s="1128"/>
      <c r="D337" s="190"/>
      <c r="E337" s="190"/>
      <c r="F337" s="7"/>
      <c r="G337" s="7"/>
      <c r="H337" s="7"/>
      <c r="I337" s="7"/>
      <c r="J337" s="7"/>
      <c r="K337" s="7"/>
      <c r="L337" s="7"/>
      <c r="M337" s="7"/>
      <c r="N337" s="7"/>
      <c r="O337" s="7"/>
      <c r="P337" s="7"/>
      <c r="Q337" s="7"/>
      <c r="R337" s="7"/>
      <c r="S337" s="7"/>
      <c r="T337" s="7"/>
      <c r="U337" s="7"/>
      <c r="V337" s="7"/>
      <c r="W337" s="7"/>
      <c r="X337" s="7"/>
      <c r="Y337" s="7"/>
    </row>
    <row r="338" spans="1:25" ht="14.25" x14ac:dyDescent="0.2">
      <c r="A338" s="190"/>
      <c r="B338" s="190"/>
      <c r="C338" s="190"/>
      <c r="D338" s="190"/>
      <c r="E338" s="190"/>
      <c r="F338" s="7"/>
      <c r="G338" s="7"/>
      <c r="H338" s="7"/>
      <c r="I338" s="7"/>
      <c r="J338" s="7"/>
      <c r="K338" s="7"/>
      <c r="L338" s="7"/>
      <c r="M338" s="7"/>
      <c r="N338" s="7"/>
      <c r="O338" s="7"/>
      <c r="P338" s="7"/>
      <c r="Q338" s="7"/>
      <c r="R338" s="7"/>
      <c r="S338" s="7"/>
      <c r="T338" s="7"/>
      <c r="U338" s="7"/>
      <c r="V338" s="7"/>
      <c r="W338" s="7"/>
      <c r="X338" s="7"/>
      <c r="Y338" s="7"/>
    </row>
    <row r="339" spans="1:25" ht="14.25" x14ac:dyDescent="0.2">
      <c r="A339" s="1127"/>
      <c r="B339" s="1127"/>
      <c r="C339" s="1127"/>
      <c r="D339" s="191"/>
      <c r="E339" s="192"/>
      <c r="F339" s="7"/>
      <c r="G339" s="7"/>
      <c r="H339" s="7"/>
      <c r="I339" s="7"/>
      <c r="J339" s="7"/>
      <c r="K339" s="7"/>
      <c r="L339" s="7"/>
      <c r="M339" s="7"/>
      <c r="N339" s="7"/>
      <c r="O339" s="7"/>
      <c r="P339" s="7"/>
      <c r="Q339" s="7"/>
      <c r="R339" s="7"/>
      <c r="S339" s="7"/>
      <c r="T339" s="7"/>
      <c r="U339" s="7"/>
      <c r="V339" s="7"/>
      <c r="W339" s="7"/>
      <c r="X339" s="7"/>
      <c r="Y339" s="7"/>
    </row>
    <row r="340" spans="1:25" ht="14.25" x14ac:dyDescent="0.2">
      <c r="A340" s="190"/>
      <c r="B340" s="190"/>
      <c r="C340" s="190"/>
      <c r="D340" s="190"/>
      <c r="E340" s="190"/>
      <c r="F340" s="7"/>
      <c r="G340" s="7"/>
      <c r="H340" s="7"/>
      <c r="I340" s="7"/>
      <c r="J340" s="7"/>
      <c r="K340" s="7"/>
      <c r="L340" s="7"/>
      <c r="M340" s="7"/>
      <c r="N340" s="7"/>
      <c r="O340" s="7"/>
      <c r="P340" s="7"/>
      <c r="Q340" s="7"/>
      <c r="R340" s="7"/>
      <c r="S340" s="7"/>
      <c r="T340" s="7"/>
      <c r="U340" s="7"/>
      <c r="V340" s="7"/>
      <c r="W340" s="7"/>
      <c r="X340" s="7"/>
      <c r="Y340" s="7"/>
    </row>
    <row r="341" spans="1:25" ht="15" x14ac:dyDescent="0.25">
      <c r="A341" s="1121"/>
      <c r="B341" s="1121"/>
      <c r="C341" s="1121"/>
      <c r="D341" s="191"/>
      <c r="E341" s="194"/>
      <c r="F341" s="7"/>
      <c r="G341" s="7"/>
      <c r="H341" s="7"/>
      <c r="I341" s="7"/>
      <c r="J341" s="7"/>
      <c r="K341" s="7"/>
      <c r="L341" s="7"/>
      <c r="M341" s="7"/>
      <c r="N341" s="7"/>
      <c r="O341" s="7"/>
      <c r="P341" s="7"/>
      <c r="Q341" s="7"/>
      <c r="R341" s="7"/>
      <c r="S341" s="7"/>
      <c r="T341" s="7"/>
      <c r="U341" s="7"/>
      <c r="V341" s="7"/>
      <c r="W341" s="7"/>
      <c r="X341" s="7"/>
      <c r="Y341" s="7"/>
    </row>
    <row r="342" spans="1:25" ht="14.25" x14ac:dyDescent="0.2">
      <c r="A342" s="190"/>
      <c r="B342" s="190"/>
      <c r="C342" s="190"/>
      <c r="D342" s="190"/>
      <c r="E342" s="190"/>
      <c r="F342" s="7"/>
      <c r="G342" s="7"/>
      <c r="H342" s="7"/>
      <c r="I342" s="7"/>
      <c r="J342" s="7"/>
      <c r="K342" s="7"/>
      <c r="L342" s="7"/>
      <c r="M342" s="7"/>
      <c r="N342" s="7"/>
      <c r="O342" s="7"/>
      <c r="P342" s="7"/>
      <c r="Q342" s="7"/>
      <c r="R342" s="7"/>
      <c r="S342" s="7"/>
      <c r="T342" s="7"/>
      <c r="U342" s="7"/>
      <c r="V342" s="7"/>
      <c r="W342" s="7"/>
      <c r="X342" s="7"/>
      <c r="Y342" s="7"/>
    </row>
    <row r="343" spans="1:25" ht="14.25" x14ac:dyDescent="0.2">
      <c r="A343" s="190"/>
      <c r="B343" s="190"/>
      <c r="C343" s="190"/>
      <c r="D343" s="190"/>
      <c r="E343" s="190"/>
      <c r="F343" s="7"/>
      <c r="G343" s="7"/>
      <c r="H343" s="7"/>
      <c r="I343" s="7"/>
      <c r="J343" s="7"/>
      <c r="K343" s="7"/>
      <c r="L343" s="7"/>
      <c r="M343" s="7"/>
      <c r="N343" s="7"/>
      <c r="O343" s="7"/>
      <c r="P343" s="7"/>
      <c r="Q343" s="7"/>
      <c r="R343" s="7"/>
      <c r="S343" s="7"/>
      <c r="T343" s="7"/>
      <c r="U343" s="7"/>
      <c r="V343" s="7"/>
      <c r="W343" s="7"/>
      <c r="X343" s="7"/>
      <c r="Y343" s="7"/>
    </row>
    <row r="344" spans="1:25" ht="14.25" x14ac:dyDescent="0.2">
      <c r="A344" s="190"/>
      <c r="B344" s="190"/>
      <c r="C344" s="190"/>
      <c r="D344" s="190"/>
      <c r="E344" s="190"/>
      <c r="F344" s="7"/>
      <c r="G344" s="7"/>
      <c r="H344" s="7"/>
      <c r="I344" s="7"/>
      <c r="J344" s="7"/>
      <c r="K344" s="7"/>
      <c r="L344" s="7"/>
      <c r="M344" s="7"/>
      <c r="N344" s="7"/>
      <c r="O344" s="7"/>
      <c r="P344" s="7"/>
      <c r="Q344" s="7"/>
      <c r="R344" s="7"/>
      <c r="S344" s="7"/>
      <c r="T344" s="7"/>
      <c r="U344" s="7"/>
      <c r="V344" s="7"/>
      <c r="W344" s="7"/>
      <c r="X344" s="7"/>
      <c r="Y344" s="7"/>
    </row>
    <row r="345" spans="1:25" ht="14.25" x14ac:dyDescent="0.2">
      <c r="A345" s="190"/>
      <c r="B345" s="190"/>
      <c r="C345" s="190"/>
      <c r="D345" s="190"/>
      <c r="E345" s="190"/>
      <c r="F345" s="7"/>
      <c r="G345" s="7"/>
      <c r="H345" s="7"/>
      <c r="I345" s="7"/>
      <c r="J345" s="7"/>
      <c r="K345" s="7"/>
      <c r="L345" s="7"/>
      <c r="M345" s="7"/>
      <c r="N345" s="7"/>
      <c r="O345" s="7"/>
      <c r="P345" s="7"/>
      <c r="Q345" s="7"/>
      <c r="R345" s="7"/>
      <c r="S345" s="7"/>
      <c r="T345" s="7"/>
      <c r="U345" s="7"/>
      <c r="V345" s="7"/>
      <c r="W345" s="7"/>
      <c r="X345" s="7"/>
      <c r="Y345" s="7"/>
    </row>
    <row r="346" spans="1:25" ht="14.25" x14ac:dyDescent="0.2">
      <c r="A346" s="190"/>
      <c r="B346" s="190"/>
      <c r="C346" s="190"/>
      <c r="D346" s="190"/>
      <c r="E346" s="190"/>
      <c r="F346" s="7"/>
      <c r="G346" s="7"/>
      <c r="H346" s="7"/>
      <c r="I346" s="7"/>
      <c r="J346" s="7"/>
      <c r="K346" s="7"/>
      <c r="L346" s="7"/>
      <c r="M346" s="7"/>
      <c r="N346" s="7"/>
      <c r="O346" s="7"/>
      <c r="P346" s="7"/>
      <c r="Q346" s="7"/>
      <c r="R346" s="7"/>
      <c r="S346" s="7"/>
      <c r="T346" s="7"/>
      <c r="U346" s="7"/>
      <c r="V346" s="7"/>
      <c r="W346" s="7"/>
      <c r="X346" s="7"/>
      <c r="Y346" s="7"/>
    </row>
    <row r="347" spans="1:25" ht="14.25" x14ac:dyDescent="0.2">
      <c r="A347" s="190"/>
      <c r="B347" s="190"/>
      <c r="C347" s="190"/>
      <c r="D347" s="190"/>
      <c r="E347" s="190"/>
      <c r="F347" s="7"/>
      <c r="G347" s="7"/>
      <c r="H347" s="7"/>
      <c r="I347" s="7"/>
      <c r="J347" s="7"/>
      <c r="K347" s="7"/>
      <c r="L347" s="7"/>
      <c r="M347" s="7"/>
      <c r="N347" s="7"/>
      <c r="O347" s="7"/>
      <c r="P347" s="7"/>
      <c r="Q347" s="7"/>
      <c r="R347" s="7"/>
      <c r="S347" s="7"/>
      <c r="T347" s="7"/>
      <c r="U347" s="7"/>
      <c r="V347" s="7"/>
      <c r="W347" s="7"/>
      <c r="X347" s="7"/>
      <c r="Y347" s="7"/>
    </row>
    <row r="348" spans="1:25" ht="14.25" x14ac:dyDescent="0.2">
      <c r="A348" s="202"/>
      <c r="B348" s="202"/>
      <c r="C348" s="202"/>
      <c r="D348" s="202"/>
      <c r="E348" s="202"/>
      <c r="F348" s="7"/>
      <c r="G348" s="7"/>
      <c r="H348" s="7"/>
      <c r="I348" s="7"/>
      <c r="J348" s="7"/>
      <c r="K348" s="7"/>
      <c r="L348" s="7"/>
      <c r="M348" s="7"/>
      <c r="N348" s="7"/>
      <c r="O348" s="7"/>
      <c r="P348" s="7"/>
      <c r="Q348" s="7"/>
      <c r="R348" s="7"/>
      <c r="S348" s="7"/>
      <c r="T348" s="7"/>
      <c r="U348" s="7"/>
      <c r="V348" s="7"/>
      <c r="W348" s="7"/>
      <c r="X348" s="7"/>
      <c r="Y348" s="7"/>
    </row>
    <row r="349" spans="1:25" ht="14.25" x14ac:dyDescent="0.2">
      <c r="A349" s="202"/>
      <c r="B349" s="202"/>
      <c r="C349" s="202"/>
      <c r="D349" s="202"/>
      <c r="E349" s="202"/>
      <c r="F349" s="7"/>
      <c r="G349" s="7"/>
      <c r="H349" s="7"/>
      <c r="I349" s="7"/>
      <c r="J349" s="7"/>
      <c r="K349" s="7"/>
      <c r="L349" s="7"/>
      <c r="M349" s="7"/>
      <c r="N349" s="7"/>
      <c r="O349" s="7"/>
      <c r="P349" s="7"/>
      <c r="Q349" s="7"/>
      <c r="R349" s="7"/>
      <c r="S349" s="7"/>
      <c r="T349" s="7"/>
      <c r="U349" s="7"/>
      <c r="V349" s="7"/>
      <c r="W349" s="7"/>
      <c r="X349" s="7"/>
      <c r="Y349" s="7"/>
    </row>
    <row r="350" spans="1:25" ht="14.25" x14ac:dyDescent="0.2">
      <c r="A350" s="202"/>
      <c r="B350" s="202"/>
      <c r="C350" s="202"/>
      <c r="D350" s="202"/>
      <c r="E350" s="202"/>
      <c r="F350" s="7"/>
      <c r="G350" s="7"/>
      <c r="H350" s="7"/>
      <c r="I350" s="7"/>
      <c r="J350" s="7"/>
      <c r="K350" s="7"/>
      <c r="L350" s="7"/>
      <c r="M350" s="7"/>
      <c r="N350" s="7"/>
      <c r="O350" s="7"/>
      <c r="P350" s="7"/>
      <c r="Q350" s="7"/>
      <c r="R350" s="7"/>
      <c r="S350" s="7"/>
      <c r="T350" s="7"/>
      <c r="U350" s="7"/>
      <c r="V350" s="7"/>
      <c r="W350" s="7"/>
      <c r="X350" s="7"/>
      <c r="Y350" s="7"/>
    </row>
    <row r="351" spans="1:25" ht="14.25" x14ac:dyDescent="0.2">
      <c r="A351" s="202"/>
      <c r="B351" s="202"/>
      <c r="C351" s="202"/>
      <c r="D351" s="202"/>
      <c r="E351" s="202"/>
      <c r="F351" s="7"/>
      <c r="G351" s="7"/>
      <c r="H351" s="7"/>
      <c r="I351" s="7"/>
      <c r="J351" s="7"/>
      <c r="K351" s="7"/>
      <c r="L351" s="7"/>
      <c r="M351" s="7"/>
      <c r="N351" s="7"/>
      <c r="O351" s="7"/>
      <c r="P351" s="7"/>
      <c r="Q351" s="7"/>
      <c r="R351" s="7"/>
      <c r="S351" s="7"/>
      <c r="T351" s="7"/>
      <c r="U351" s="7"/>
      <c r="V351" s="7"/>
      <c r="W351" s="7"/>
      <c r="X351" s="7"/>
      <c r="Y351" s="7"/>
    </row>
    <row r="352" spans="1:25" ht="15" x14ac:dyDescent="0.25">
      <c r="A352" s="1126"/>
      <c r="B352" s="1126"/>
      <c r="C352" s="1126"/>
      <c r="D352" s="1126"/>
      <c r="E352" s="190"/>
      <c r="F352" s="7"/>
      <c r="G352" s="7"/>
      <c r="H352" s="7"/>
      <c r="I352" s="7"/>
      <c r="J352" s="7"/>
      <c r="K352" s="7"/>
      <c r="L352" s="7"/>
      <c r="M352" s="7"/>
      <c r="N352" s="7"/>
      <c r="O352" s="7"/>
      <c r="P352" s="7"/>
      <c r="Q352" s="7"/>
      <c r="R352" s="7"/>
      <c r="S352" s="7"/>
      <c r="T352" s="7"/>
      <c r="U352" s="7"/>
      <c r="V352" s="7"/>
      <c r="W352" s="7"/>
      <c r="X352" s="7"/>
      <c r="Y352" s="7"/>
    </row>
    <row r="353" spans="1:25" ht="14.25" x14ac:dyDescent="0.2">
      <c r="A353" s="190"/>
      <c r="B353" s="190"/>
      <c r="C353" s="190"/>
      <c r="D353" s="190"/>
      <c r="E353" s="190"/>
      <c r="F353" s="7"/>
      <c r="G353" s="7"/>
      <c r="H353" s="7"/>
      <c r="I353" s="7"/>
      <c r="J353" s="7"/>
      <c r="K353" s="7"/>
      <c r="L353" s="7"/>
      <c r="M353" s="7"/>
      <c r="N353" s="7"/>
      <c r="O353" s="7"/>
      <c r="P353" s="7"/>
      <c r="Q353" s="7"/>
      <c r="R353" s="7"/>
      <c r="S353" s="7"/>
      <c r="T353" s="7"/>
      <c r="U353" s="7"/>
      <c r="V353" s="7"/>
      <c r="W353" s="7"/>
      <c r="X353" s="7"/>
      <c r="Y353" s="7"/>
    </row>
    <row r="354" spans="1:25" ht="14.25" x14ac:dyDescent="0.2">
      <c r="A354" s="190"/>
      <c r="B354" s="190"/>
      <c r="C354" s="190"/>
      <c r="D354" s="190"/>
      <c r="E354" s="190"/>
      <c r="F354" s="7"/>
      <c r="G354" s="7"/>
      <c r="H354" s="7"/>
      <c r="I354" s="7"/>
      <c r="J354" s="7"/>
      <c r="K354" s="7"/>
      <c r="L354" s="7"/>
      <c r="M354" s="7"/>
      <c r="N354" s="7"/>
      <c r="O354" s="7"/>
      <c r="P354" s="7"/>
      <c r="Q354" s="7"/>
      <c r="R354" s="7"/>
      <c r="S354" s="7"/>
      <c r="T354" s="7"/>
      <c r="U354" s="7"/>
      <c r="V354" s="7"/>
      <c r="W354" s="7"/>
      <c r="X354" s="7"/>
      <c r="Y354" s="7"/>
    </row>
    <row r="355" spans="1:25" ht="14.25" x14ac:dyDescent="0.2">
      <c r="A355" s="190"/>
      <c r="B355" s="190"/>
      <c r="C355" s="190"/>
      <c r="D355" s="190"/>
      <c r="E355" s="190"/>
      <c r="F355" s="7"/>
      <c r="G355" s="7"/>
      <c r="H355" s="7"/>
      <c r="I355" s="7"/>
      <c r="J355" s="7"/>
      <c r="K355" s="7"/>
      <c r="L355" s="7"/>
      <c r="M355" s="7"/>
      <c r="N355" s="7"/>
      <c r="O355" s="7"/>
      <c r="P355" s="7"/>
      <c r="Q355" s="7"/>
      <c r="R355" s="7"/>
      <c r="S355" s="7"/>
      <c r="T355" s="7"/>
      <c r="U355" s="7"/>
      <c r="V355" s="7"/>
      <c r="W355" s="7"/>
      <c r="X355" s="7"/>
      <c r="Y355" s="7"/>
    </row>
    <row r="356" spans="1:25" ht="14.25" x14ac:dyDescent="0.2">
      <c r="A356" s="190"/>
      <c r="B356" s="190"/>
      <c r="C356" s="190"/>
      <c r="D356" s="190"/>
      <c r="E356" s="190"/>
      <c r="F356" s="7"/>
      <c r="G356" s="7"/>
      <c r="H356" s="7"/>
      <c r="I356" s="7"/>
      <c r="J356" s="7"/>
      <c r="K356" s="7"/>
      <c r="L356" s="7"/>
      <c r="M356" s="7"/>
      <c r="N356" s="7"/>
      <c r="O356" s="7"/>
      <c r="P356" s="7"/>
      <c r="Q356" s="7"/>
      <c r="R356" s="7"/>
      <c r="S356" s="7"/>
      <c r="T356" s="7"/>
      <c r="U356" s="7"/>
      <c r="V356" s="7"/>
      <c r="W356" s="7"/>
      <c r="X356" s="7"/>
      <c r="Y356" s="7"/>
    </row>
    <row r="357" spans="1:25" ht="15" x14ac:dyDescent="0.25">
      <c r="A357" s="1121"/>
      <c r="B357" s="1121"/>
      <c r="C357" s="190"/>
      <c r="D357" s="190"/>
      <c r="E357" s="190"/>
      <c r="F357" s="7"/>
      <c r="G357" s="7"/>
      <c r="H357" s="7"/>
      <c r="I357" s="7"/>
      <c r="J357" s="7"/>
      <c r="K357" s="7"/>
      <c r="L357" s="7"/>
      <c r="M357" s="7"/>
      <c r="N357" s="7"/>
      <c r="O357" s="7"/>
      <c r="P357" s="7"/>
      <c r="Q357" s="7"/>
      <c r="R357" s="7"/>
      <c r="S357" s="7"/>
      <c r="T357" s="7"/>
      <c r="U357" s="7"/>
      <c r="V357" s="7"/>
      <c r="W357" s="7"/>
      <c r="X357" s="7"/>
      <c r="Y357" s="7"/>
    </row>
    <row r="358" spans="1:25" ht="15" x14ac:dyDescent="0.25">
      <c r="A358" s="190"/>
      <c r="B358" s="196"/>
      <c r="C358" s="190"/>
      <c r="D358" s="190"/>
      <c r="E358" s="190"/>
      <c r="F358" s="7"/>
      <c r="G358" s="7"/>
      <c r="H358" s="7"/>
      <c r="I358" s="7"/>
      <c r="J358" s="7"/>
      <c r="K358" s="7"/>
      <c r="L358" s="7"/>
      <c r="M358" s="7"/>
      <c r="N358" s="7"/>
      <c r="O358" s="7"/>
      <c r="P358" s="7"/>
      <c r="Q358" s="7"/>
      <c r="R358" s="7"/>
      <c r="S358" s="7"/>
      <c r="T358" s="7"/>
      <c r="U358" s="7"/>
      <c r="V358" s="7"/>
      <c r="W358" s="7"/>
      <c r="X358" s="7"/>
      <c r="Y358" s="7"/>
    </row>
    <row r="359" spans="1:25" ht="15" x14ac:dyDescent="0.25">
      <c r="A359" s="190"/>
      <c r="B359" s="203"/>
      <c r="C359" s="204"/>
      <c r="D359" s="204"/>
      <c r="E359" s="190"/>
      <c r="F359" s="7"/>
      <c r="G359" s="7"/>
      <c r="H359" s="7"/>
      <c r="I359" s="7"/>
      <c r="J359" s="7"/>
      <c r="K359" s="7"/>
      <c r="L359" s="7"/>
      <c r="M359" s="7"/>
      <c r="N359" s="7"/>
      <c r="O359" s="7"/>
      <c r="P359" s="7"/>
      <c r="Q359" s="7"/>
      <c r="R359" s="7"/>
      <c r="S359" s="7"/>
      <c r="T359" s="7"/>
      <c r="U359" s="7"/>
      <c r="V359" s="7"/>
      <c r="W359" s="7"/>
      <c r="X359" s="7"/>
      <c r="Y359" s="7"/>
    </row>
    <row r="360" spans="1:25" ht="14.25" x14ac:dyDescent="0.2">
      <c r="A360" s="190"/>
      <c r="B360" s="204"/>
      <c r="C360" s="204"/>
      <c r="D360" s="204"/>
      <c r="E360" s="190"/>
      <c r="F360" s="7"/>
      <c r="G360" s="7"/>
      <c r="H360" s="7"/>
      <c r="I360" s="7"/>
      <c r="J360" s="7"/>
      <c r="K360" s="7"/>
      <c r="L360" s="7"/>
      <c r="M360" s="7"/>
      <c r="N360" s="7"/>
      <c r="O360" s="7"/>
      <c r="P360" s="7"/>
      <c r="Q360" s="7"/>
      <c r="R360" s="7"/>
      <c r="S360" s="7"/>
      <c r="T360" s="7"/>
      <c r="U360" s="7"/>
      <c r="V360" s="7"/>
      <c r="W360" s="7"/>
      <c r="X360" s="7"/>
      <c r="Y360" s="7"/>
    </row>
    <row r="361" spans="1:25" ht="14.25" x14ac:dyDescent="0.2">
      <c r="A361" s="1121"/>
      <c r="B361" s="1131"/>
      <c r="C361" s="1131"/>
      <c r="D361" s="1131"/>
      <c r="E361" s="190"/>
      <c r="F361" s="7"/>
      <c r="G361" s="7"/>
      <c r="H361" s="7"/>
      <c r="I361" s="7"/>
      <c r="J361" s="7"/>
      <c r="K361" s="7"/>
      <c r="L361" s="7"/>
      <c r="M361" s="7"/>
      <c r="N361" s="7"/>
      <c r="O361" s="7"/>
      <c r="P361" s="7"/>
      <c r="Q361" s="7"/>
      <c r="R361" s="7"/>
      <c r="S361" s="7"/>
      <c r="T361" s="7"/>
      <c r="U361" s="7"/>
      <c r="V361" s="7"/>
      <c r="W361" s="7"/>
      <c r="X361" s="7"/>
      <c r="Y361" s="7"/>
    </row>
    <row r="362" spans="1:25" ht="14.25" x14ac:dyDescent="0.2">
      <c r="A362" s="1121"/>
      <c r="B362" s="1121"/>
      <c r="C362" s="1121"/>
      <c r="D362" s="1121"/>
      <c r="E362" s="190"/>
      <c r="F362" s="7"/>
      <c r="G362" s="7"/>
      <c r="H362" s="7"/>
      <c r="I362" s="7"/>
      <c r="J362" s="7"/>
      <c r="K362" s="7"/>
      <c r="L362" s="7"/>
      <c r="M362" s="7"/>
      <c r="N362" s="7"/>
      <c r="O362" s="7"/>
      <c r="P362" s="7"/>
      <c r="Q362" s="7"/>
      <c r="R362" s="7"/>
      <c r="S362" s="7"/>
      <c r="T362" s="7"/>
      <c r="U362" s="7"/>
      <c r="V362" s="7"/>
      <c r="W362" s="7"/>
      <c r="X362" s="7"/>
      <c r="Y362" s="7"/>
    </row>
    <row r="363" spans="1:25" ht="14.25" x14ac:dyDescent="0.2">
      <c r="A363" s="190"/>
      <c r="B363" s="191"/>
      <c r="C363" s="192"/>
      <c r="D363" s="192"/>
      <c r="E363" s="190"/>
      <c r="F363" s="7"/>
      <c r="G363" s="7"/>
      <c r="H363" s="7"/>
      <c r="I363" s="7"/>
      <c r="J363" s="7"/>
      <c r="K363" s="7"/>
      <c r="L363" s="7"/>
      <c r="M363" s="7"/>
      <c r="N363" s="7"/>
      <c r="O363" s="7"/>
      <c r="P363" s="7"/>
      <c r="Q363" s="7"/>
      <c r="R363" s="7"/>
      <c r="S363" s="7"/>
      <c r="T363" s="7"/>
      <c r="U363" s="7"/>
      <c r="V363" s="7"/>
      <c r="W363" s="7"/>
      <c r="X363" s="7"/>
      <c r="Y363" s="7"/>
    </row>
    <row r="364" spans="1:25" ht="14.25" x14ac:dyDescent="0.2">
      <c r="A364" s="190"/>
      <c r="B364" s="191"/>
      <c r="C364" s="192"/>
      <c r="D364" s="192"/>
      <c r="E364" s="190"/>
      <c r="F364" s="7"/>
      <c r="G364" s="7"/>
      <c r="H364" s="7"/>
      <c r="I364" s="7"/>
      <c r="J364" s="7"/>
      <c r="K364" s="7"/>
      <c r="L364" s="7"/>
      <c r="M364" s="7"/>
      <c r="N364" s="7"/>
      <c r="O364" s="7"/>
      <c r="P364" s="7"/>
      <c r="Q364" s="7"/>
      <c r="R364" s="7"/>
      <c r="S364" s="7"/>
      <c r="T364" s="7"/>
      <c r="U364" s="7"/>
      <c r="V364" s="7"/>
      <c r="W364" s="7"/>
      <c r="X364" s="7"/>
      <c r="Y364" s="7"/>
    </row>
    <row r="365" spans="1:25" ht="14.25" x14ac:dyDescent="0.2">
      <c r="A365" s="190"/>
      <c r="B365" s="191"/>
      <c r="C365" s="192"/>
      <c r="D365" s="192"/>
      <c r="E365" s="190"/>
      <c r="F365" s="7"/>
      <c r="G365" s="7"/>
      <c r="H365" s="7"/>
      <c r="I365" s="7"/>
      <c r="J365" s="7"/>
      <c r="K365" s="7"/>
      <c r="L365" s="7"/>
      <c r="M365" s="7"/>
      <c r="N365" s="7"/>
      <c r="O365" s="7"/>
      <c r="P365" s="7"/>
      <c r="Q365" s="7"/>
      <c r="R365" s="7"/>
      <c r="S365" s="7"/>
      <c r="T365" s="7"/>
      <c r="U365" s="7"/>
      <c r="V365" s="7"/>
      <c r="W365" s="7"/>
      <c r="X365" s="7"/>
      <c r="Y365" s="7"/>
    </row>
    <row r="366" spans="1:25" ht="14.25" x14ac:dyDescent="0.2">
      <c r="A366" s="190"/>
      <c r="B366" s="191"/>
      <c r="C366" s="192"/>
      <c r="D366" s="192"/>
      <c r="E366" s="190"/>
      <c r="F366" s="7"/>
      <c r="G366" s="7"/>
      <c r="H366" s="7"/>
      <c r="I366" s="7"/>
      <c r="J366" s="7"/>
      <c r="K366" s="7"/>
      <c r="L366" s="7"/>
      <c r="M366" s="7"/>
      <c r="N366" s="7"/>
      <c r="O366" s="7"/>
      <c r="P366" s="7"/>
      <c r="Q366" s="7"/>
      <c r="R366" s="7"/>
      <c r="S366" s="7"/>
      <c r="T366" s="7"/>
      <c r="U366" s="7"/>
      <c r="V366" s="7"/>
      <c r="W366" s="7"/>
      <c r="X366" s="7"/>
      <c r="Y366" s="7"/>
    </row>
    <row r="367" spans="1:25" ht="14.25" x14ac:dyDescent="0.2">
      <c r="A367" s="190"/>
      <c r="B367" s="191"/>
      <c r="C367" s="192"/>
      <c r="D367" s="192"/>
      <c r="E367" s="190"/>
      <c r="F367" s="7"/>
      <c r="G367" s="7"/>
      <c r="H367" s="7"/>
      <c r="I367" s="7"/>
      <c r="J367" s="7"/>
      <c r="K367" s="7"/>
      <c r="L367" s="7"/>
      <c r="M367" s="7"/>
      <c r="N367" s="7"/>
      <c r="O367" s="7"/>
      <c r="P367" s="7"/>
      <c r="Q367" s="7"/>
      <c r="R367" s="7"/>
      <c r="S367" s="7"/>
      <c r="T367" s="7"/>
      <c r="U367" s="7"/>
      <c r="V367" s="7"/>
      <c r="W367" s="7"/>
      <c r="X367" s="7"/>
      <c r="Y367" s="7"/>
    </row>
    <row r="368" spans="1:25" ht="14.25" x14ac:dyDescent="0.2">
      <c r="A368" s="190"/>
      <c r="B368" s="191"/>
      <c r="C368" s="192"/>
      <c r="D368" s="192"/>
      <c r="E368" s="190"/>
      <c r="F368" s="7"/>
      <c r="G368" s="7"/>
      <c r="H368" s="7"/>
      <c r="I368" s="7"/>
      <c r="J368" s="7"/>
      <c r="K368" s="7"/>
      <c r="L368" s="7"/>
      <c r="M368" s="7"/>
      <c r="N368" s="7"/>
      <c r="O368" s="7"/>
      <c r="P368" s="7"/>
      <c r="Q368" s="7"/>
      <c r="R368" s="7"/>
      <c r="S368" s="7"/>
      <c r="T368" s="7"/>
      <c r="U368" s="7"/>
      <c r="V368" s="7"/>
      <c r="W368" s="7"/>
      <c r="X368" s="7"/>
      <c r="Y368" s="7"/>
    </row>
    <row r="369" spans="1:25" ht="15" x14ac:dyDescent="0.25">
      <c r="A369" s="190"/>
      <c r="B369" s="193"/>
      <c r="C369" s="193"/>
      <c r="D369" s="192"/>
      <c r="E369" s="190"/>
      <c r="F369" s="7"/>
      <c r="G369" s="7"/>
      <c r="H369" s="7"/>
      <c r="I369" s="7"/>
      <c r="J369" s="7"/>
      <c r="K369" s="7"/>
      <c r="L369" s="7"/>
      <c r="M369" s="7"/>
      <c r="N369" s="7"/>
      <c r="O369" s="7"/>
      <c r="P369" s="7"/>
      <c r="Q369" s="7"/>
      <c r="R369" s="7"/>
      <c r="S369" s="7"/>
      <c r="T369" s="7"/>
      <c r="U369" s="7"/>
      <c r="V369" s="7"/>
      <c r="W369" s="7"/>
      <c r="X369" s="7"/>
      <c r="Y369" s="7"/>
    </row>
    <row r="370" spans="1:25" ht="15" x14ac:dyDescent="0.25">
      <c r="A370" s="1121"/>
      <c r="B370" s="1121"/>
      <c r="C370" s="1121"/>
      <c r="D370" s="194"/>
      <c r="E370" s="190"/>
      <c r="F370" s="7"/>
      <c r="G370" s="7"/>
      <c r="H370" s="7"/>
      <c r="I370" s="7"/>
      <c r="J370" s="7"/>
      <c r="K370" s="7"/>
      <c r="L370" s="7"/>
      <c r="M370" s="7"/>
      <c r="N370" s="7"/>
      <c r="O370" s="7"/>
      <c r="P370" s="7"/>
      <c r="Q370" s="7"/>
      <c r="R370" s="7"/>
      <c r="S370" s="7"/>
      <c r="T370" s="7"/>
      <c r="U370" s="7"/>
      <c r="V370" s="7"/>
      <c r="W370" s="7"/>
      <c r="X370" s="7"/>
      <c r="Y370" s="7"/>
    </row>
    <row r="371" spans="1:25" ht="14.25" x14ac:dyDescent="0.2">
      <c r="A371" s="1122"/>
      <c r="B371" s="1122"/>
      <c r="C371" s="1122"/>
      <c r="D371" s="1122"/>
      <c r="E371" s="190"/>
      <c r="F371" s="7"/>
      <c r="G371" s="7"/>
      <c r="H371" s="7"/>
      <c r="I371" s="7"/>
      <c r="J371" s="7"/>
      <c r="K371" s="7"/>
      <c r="L371" s="7"/>
      <c r="M371" s="7"/>
      <c r="N371" s="7"/>
      <c r="O371" s="7"/>
      <c r="P371" s="7"/>
      <c r="Q371" s="7"/>
      <c r="R371" s="7"/>
      <c r="S371" s="7"/>
      <c r="T371" s="7"/>
      <c r="U371" s="7"/>
      <c r="V371" s="7"/>
      <c r="W371" s="7"/>
      <c r="X371" s="7"/>
      <c r="Y371" s="7"/>
    </row>
    <row r="372" spans="1:25" ht="15" x14ac:dyDescent="0.25">
      <c r="A372" s="193"/>
      <c r="B372" s="195"/>
      <c r="C372" s="195"/>
      <c r="D372" s="194"/>
      <c r="E372" s="190"/>
      <c r="F372" s="7"/>
      <c r="G372" s="7"/>
      <c r="H372" s="7"/>
      <c r="I372" s="7"/>
      <c r="J372" s="7"/>
      <c r="K372" s="7"/>
      <c r="L372" s="7"/>
      <c r="M372" s="7"/>
      <c r="N372" s="7"/>
      <c r="O372" s="7"/>
      <c r="P372" s="7"/>
      <c r="Q372" s="7"/>
      <c r="R372" s="7"/>
      <c r="S372" s="7"/>
      <c r="T372" s="7"/>
      <c r="U372" s="7"/>
      <c r="V372" s="7"/>
      <c r="W372" s="7"/>
      <c r="X372" s="7"/>
      <c r="Y372" s="7"/>
    </row>
    <row r="373" spans="1:25" ht="14.25" x14ac:dyDescent="0.2">
      <c r="A373" s="190"/>
      <c r="B373" s="190"/>
      <c r="C373" s="190"/>
      <c r="D373" s="190"/>
      <c r="E373" s="190"/>
      <c r="F373" s="7"/>
      <c r="G373" s="7"/>
      <c r="H373" s="7"/>
      <c r="I373" s="7"/>
      <c r="J373" s="7"/>
      <c r="K373" s="7"/>
      <c r="L373" s="7"/>
      <c r="M373" s="7"/>
      <c r="N373" s="7"/>
      <c r="O373" s="7"/>
      <c r="P373" s="7"/>
      <c r="Q373" s="7"/>
      <c r="R373" s="7"/>
      <c r="S373" s="7"/>
      <c r="T373" s="7"/>
      <c r="U373" s="7"/>
      <c r="V373" s="7"/>
      <c r="W373" s="7"/>
      <c r="X373" s="7"/>
      <c r="Y373" s="7"/>
    </row>
    <row r="374" spans="1:25" ht="14.25" x14ac:dyDescent="0.2">
      <c r="A374" s="190"/>
      <c r="B374" s="190"/>
      <c r="C374" s="190"/>
      <c r="D374" s="190"/>
      <c r="E374" s="190"/>
      <c r="F374" s="7"/>
      <c r="G374" s="7"/>
      <c r="H374" s="7"/>
      <c r="I374" s="7"/>
      <c r="J374" s="7"/>
      <c r="K374" s="7"/>
      <c r="L374" s="7"/>
      <c r="M374" s="7"/>
      <c r="N374" s="7"/>
      <c r="O374" s="7"/>
      <c r="P374" s="7"/>
      <c r="Q374" s="7"/>
      <c r="R374" s="7"/>
      <c r="S374" s="7"/>
      <c r="T374" s="7"/>
      <c r="U374" s="7"/>
      <c r="V374" s="7"/>
      <c r="W374" s="7"/>
      <c r="X374" s="7"/>
      <c r="Y374" s="7"/>
    </row>
    <row r="375" spans="1:25" ht="15" x14ac:dyDescent="0.25">
      <c r="A375" s="193"/>
      <c r="B375" s="196"/>
      <c r="C375" s="196"/>
      <c r="D375" s="196"/>
      <c r="E375" s="190"/>
      <c r="F375" s="7"/>
      <c r="G375" s="7"/>
      <c r="H375" s="7"/>
      <c r="I375" s="7"/>
      <c r="J375" s="7"/>
      <c r="K375" s="7"/>
      <c r="L375" s="7"/>
      <c r="M375" s="7"/>
      <c r="N375" s="7"/>
      <c r="O375" s="7"/>
      <c r="P375" s="7"/>
      <c r="Q375" s="7"/>
      <c r="R375" s="7"/>
      <c r="S375" s="7"/>
      <c r="T375" s="7"/>
      <c r="U375" s="7"/>
      <c r="V375" s="7"/>
      <c r="W375" s="7"/>
      <c r="X375" s="7"/>
      <c r="Y375" s="7"/>
    </row>
    <row r="376" spans="1:25" ht="15" x14ac:dyDescent="0.2">
      <c r="A376" s="1123"/>
      <c r="B376" s="1124"/>
      <c r="C376" s="1125"/>
      <c r="D376" s="1125"/>
      <c r="E376" s="197"/>
      <c r="F376" s="7"/>
      <c r="G376" s="7"/>
      <c r="H376" s="7"/>
      <c r="I376" s="7"/>
      <c r="J376" s="7"/>
      <c r="K376" s="7"/>
      <c r="L376" s="7"/>
      <c r="M376" s="7"/>
      <c r="N376" s="7"/>
      <c r="O376" s="7"/>
      <c r="P376" s="7"/>
      <c r="Q376" s="7"/>
      <c r="R376" s="7"/>
      <c r="S376" s="7"/>
      <c r="T376" s="7"/>
      <c r="U376" s="7"/>
      <c r="V376" s="7"/>
      <c r="W376" s="7"/>
      <c r="X376" s="7"/>
      <c r="Y376" s="7"/>
    </row>
    <row r="377" spans="1:25" ht="15" x14ac:dyDescent="0.2">
      <c r="A377" s="1123"/>
      <c r="B377" s="1123"/>
      <c r="C377" s="1123"/>
      <c r="D377" s="1123"/>
      <c r="E377" s="197"/>
      <c r="F377" s="7"/>
      <c r="G377" s="7"/>
      <c r="H377" s="7"/>
      <c r="I377" s="7"/>
      <c r="J377" s="7"/>
      <c r="K377" s="7"/>
      <c r="L377" s="7"/>
      <c r="M377" s="7"/>
      <c r="N377" s="7"/>
      <c r="O377" s="7"/>
      <c r="P377" s="7"/>
      <c r="Q377" s="7"/>
      <c r="R377" s="7"/>
      <c r="S377" s="7"/>
      <c r="T377" s="7"/>
      <c r="U377" s="7"/>
      <c r="V377" s="7"/>
      <c r="W377" s="7"/>
      <c r="X377" s="7"/>
      <c r="Y377" s="7"/>
    </row>
    <row r="378" spans="1:25" ht="15" x14ac:dyDescent="0.25">
      <c r="A378" s="1121"/>
      <c r="B378" s="1121"/>
      <c r="C378" s="1121"/>
      <c r="D378" s="194"/>
      <c r="E378" s="190"/>
      <c r="F378" s="7"/>
      <c r="G378" s="7"/>
      <c r="H378" s="7"/>
      <c r="I378" s="7"/>
      <c r="J378" s="7"/>
      <c r="K378" s="7"/>
      <c r="L378" s="7"/>
      <c r="M378" s="7"/>
      <c r="N378" s="7"/>
      <c r="O378" s="7"/>
      <c r="P378" s="7"/>
      <c r="Q378" s="7"/>
      <c r="R378" s="7"/>
      <c r="S378" s="7"/>
      <c r="T378" s="7"/>
      <c r="U378" s="7"/>
      <c r="V378" s="7"/>
      <c r="W378" s="7"/>
      <c r="X378" s="7"/>
      <c r="Y378" s="7"/>
    </row>
    <row r="379" spans="1:25" ht="14.25" x14ac:dyDescent="0.2">
      <c r="A379" s="1122"/>
      <c r="B379" s="1122"/>
      <c r="C379" s="1122"/>
      <c r="D379" s="1122"/>
      <c r="E379" s="190"/>
      <c r="F379" s="7"/>
      <c r="G379" s="7"/>
      <c r="H379" s="7"/>
      <c r="I379" s="7"/>
      <c r="J379" s="7"/>
      <c r="K379" s="7"/>
      <c r="L379" s="7"/>
      <c r="M379" s="7"/>
      <c r="N379" s="7"/>
      <c r="O379" s="7"/>
      <c r="P379" s="7"/>
      <c r="Q379" s="7"/>
      <c r="R379" s="7"/>
      <c r="S379" s="7"/>
      <c r="T379" s="7"/>
      <c r="U379" s="7"/>
      <c r="V379" s="7"/>
      <c r="W379" s="7"/>
      <c r="X379" s="7"/>
      <c r="Y379" s="7"/>
    </row>
    <row r="380" spans="1:25" ht="15" x14ac:dyDescent="0.25">
      <c r="A380" s="1121"/>
      <c r="B380" s="1121"/>
      <c r="C380" s="1121"/>
      <c r="D380" s="194"/>
      <c r="E380" s="190"/>
      <c r="F380" s="7"/>
      <c r="G380" s="7"/>
      <c r="H380" s="7"/>
      <c r="I380" s="7"/>
      <c r="J380" s="7"/>
      <c r="K380" s="7"/>
      <c r="L380" s="7"/>
      <c r="M380" s="7"/>
      <c r="N380" s="7"/>
      <c r="O380" s="7"/>
      <c r="P380" s="7"/>
      <c r="Q380" s="7"/>
      <c r="R380" s="7"/>
      <c r="S380" s="7"/>
      <c r="T380" s="7"/>
      <c r="U380" s="7"/>
      <c r="V380" s="7"/>
      <c r="W380" s="7"/>
      <c r="X380" s="7"/>
      <c r="Y380" s="7"/>
    </row>
    <row r="381" spans="1:25" ht="14.25" x14ac:dyDescent="0.2">
      <c r="A381" s="190"/>
      <c r="B381" s="190"/>
      <c r="C381" s="190"/>
      <c r="D381" s="190"/>
      <c r="E381" s="190"/>
      <c r="F381" s="7"/>
      <c r="G381" s="7"/>
      <c r="H381" s="7"/>
      <c r="I381" s="7"/>
      <c r="J381" s="7"/>
      <c r="K381" s="7"/>
      <c r="L381" s="7"/>
      <c r="M381" s="7"/>
      <c r="N381" s="7"/>
      <c r="O381" s="7"/>
      <c r="P381" s="7"/>
      <c r="Q381" s="7"/>
      <c r="R381" s="7"/>
      <c r="S381" s="7"/>
      <c r="T381" s="7"/>
      <c r="U381" s="7"/>
      <c r="V381" s="7"/>
      <c r="W381" s="7"/>
      <c r="X381" s="7"/>
      <c r="Y381" s="7"/>
    </row>
    <row r="382" spans="1:25" ht="14.25" x14ac:dyDescent="0.2">
      <c r="A382" s="190"/>
      <c r="B382" s="190"/>
      <c r="C382" s="190"/>
      <c r="D382" s="190"/>
      <c r="E382" s="190"/>
      <c r="F382" s="7"/>
      <c r="G382" s="7"/>
      <c r="H382" s="7"/>
      <c r="I382" s="7"/>
      <c r="J382" s="7"/>
      <c r="K382" s="7"/>
      <c r="L382" s="7"/>
      <c r="M382" s="7"/>
      <c r="N382" s="7"/>
      <c r="O382" s="7"/>
      <c r="P382" s="7"/>
      <c r="Q382" s="7"/>
      <c r="R382" s="7"/>
      <c r="S382" s="7"/>
      <c r="T382" s="7"/>
      <c r="U382" s="7"/>
      <c r="V382" s="7"/>
      <c r="W382" s="7"/>
      <c r="X382" s="7"/>
      <c r="Y382" s="7"/>
    </row>
    <row r="383" spans="1:25" ht="15" x14ac:dyDescent="0.25">
      <c r="A383" s="1121"/>
      <c r="B383" s="1121"/>
      <c r="C383" s="1126"/>
      <c r="D383" s="1126"/>
      <c r="E383" s="190"/>
      <c r="F383" s="7"/>
      <c r="G383" s="7"/>
      <c r="H383" s="7"/>
      <c r="I383" s="7"/>
      <c r="J383" s="7"/>
      <c r="K383" s="7"/>
      <c r="L383" s="7"/>
      <c r="M383" s="7"/>
      <c r="N383" s="7"/>
      <c r="O383" s="7"/>
      <c r="P383" s="7"/>
      <c r="Q383" s="7"/>
      <c r="R383" s="7"/>
      <c r="S383" s="7"/>
      <c r="T383" s="7"/>
      <c r="U383" s="7"/>
      <c r="V383" s="7"/>
      <c r="W383" s="7"/>
      <c r="X383" s="7"/>
      <c r="Y383" s="7"/>
    </row>
    <row r="384" spans="1:25" ht="14.25" x14ac:dyDescent="0.2">
      <c r="A384" s="190"/>
      <c r="B384" s="190"/>
      <c r="C384" s="190"/>
      <c r="D384" s="190"/>
      <c r="E384" s="190"/>
      <c r="F384" s="7"/>
      <c r="G384" s="7"/>
      <c r="H384" s="7"/>
      <c r="I384" s="7"/>
      <c r="J384" s="7"/>
      <c r="K384" s="7"/>
      <c r="L384" s="7"/>
      <c r="M384" s="7"/>
      <c r="N384" s="7"/>
      <c r="O384" s="7"/>
      <c r="P384" s="7"/>
      <c r="Q384" s="7"/>
      <c r="R384" s="7"/>
      <c r="S384" s="7"/>
      <c r="T384" s="7"/>
      <c r="U384" s="7"/>
      <c r="V384" s="7"/>
      <c r="W384" s="7"/>
      <c r="X384" s="7"/>
      <c r="Y384" s="7"/>
    </row>
    <row r="385" spans="1:25" ht="14.25" x14ac:dyDescent="0.2">
      <c r="A385" s="1127"/>
      <c r="B385" s="1127"/>
      <c r="C385" s="1128"/>
      <c r="D385" s="1128"/>
      <c r="E385" s="190"/>
      <c r="F385" s="7"/>
      <c r="G385" s="7"/>
      <c r="H385" s="7"/>
      <c r="I385" s="7"/>
      <c r="J385" s="7"/>
      <c r="K385" s="7"/>
      <c r="L385" s="7"/>
      <c r="M385" s="7"/>
      <c r="N385" s="7"/>
      <c r="O385" s="7"/>
      <c r="P385" s="7"/>
      <c r="Q385" s="7"/>
      <c r="R385" s="7"/>
      <c r="S385" s="7"/>
      <c r="T385" s="7"/>
      <c r="U385" s="7"/>
      <c r="V385" s="7"/>
      <c r="W385" s="7"/>
      <c r="X385" s="7"/>
      <c r="Y385" s="7"/>
    </row>
    <row r="386" spans="1:25" ht="14.25" x14ac:dyDescent="0.2">
      <c r="A386" s="1127"/>
      <c r="B386" s="1127"/>
      <c r="C386" s="1128"/>
      <c r="D386" s="1128"/>
      <c r="E386" s="190"/>
      <c r="F386" s="7"/>
      <c r="G386" s="7"/>
      <c r="H386" s="7"/>
      <c r="I386" s="7"/>
      <c r="J386" s="7"/>
      <c r="K386" s="7"/>
      <c r="L386" s="7"/>
      <c r="M386" s="7"/>
      <c r="N386" s="7"/>
      <c r="O386" s="7"/>
      <c r="P386" s="7"/>
      <c r="Q386" s="7"/>
      <c r="R386" s="7"/>
      <c r="S386" s="7"/>
      <c r="T386" s="7"/>
      <c r="U386" s="7"/>
      <c r="V386" s="7"/>
      <c r="W386" s="7"/>
      <c r="X386" s="7"/>
      <c r="Y386" s="7"/>
    </row>
    <row r="387" spans="1:25" ht="14.25" x14ac:dyDescent="0.2">
      <c r="A387" s="190"/>
      <c r="B387" s="191"/>
      <c r="C387" s="1128"/>
      <c r="D387" s="1128"/>
      <c r="E387" s="190"/>
      <c r="F387" s="7"/>
      <c r="G387" s="7"/>
      <c r="H387" s="7"/>
      <c r="I387" s="7"/>
      <c r="J387" s="7"/>
      <c r="K387" s="7"/>
      <c r="L387" s="7"/>
      <c r="M387" s="7"/>
      <c r="N387" s="7"/>
      <c r="O387" s="7"/>
      <c r="P387" s="7"/>
      <c r="Q387" s="7"/>
      <c r="R387" s="7"/>
      <c r="S387" s="7"/>
      <c r="T387" s="7"/>
      <c r="U387" s="7"/>
      <c r="V387" s="7"/>
      <c r="W387" s="7"/>
      <c r="X387" s="7"/>
      <c r="Y387" s="7"/>
    </row>
    <row r="388" spans="1:25" ht="14.25" x14ac:dyDescent="0.2">
      <c r="A388" s="190"/>
      <c r="B388" s="191"/>
      <c r="C388" s="1128"/>
      <c r="D388" s="1128"/>
      <c r="E388" s="190"/>
      <c r="F388" s="7"/>
      <c r="G388" s="7"/>
      <c r="H388" s="7"/>
      <c r="I388" s="7"/>
      <c r="J388" s="7"/>
      <c r="K388" s="7"/>
      <c r="L388" s="7"/>
      <c r="M388" s="7"/>
      <c r="N388" s="7"/>
      <c r="O388" s="7"/>
      <c r="P388" s="7"/>
      <c r="Q388" s="7"/>
      <c r="R388" s="7"/>
      <c r="S388" s="7"/>
      <c r="T388" s="7"/>
      <c r="U388" s="7"/>
      <c r="V388" s="7"/>
      <c r="W388" s="7"/>
      <c r="X388" s="7"/>
      <c r="Y388" s="7"/>
    </row>
    <row r="389" spans="1:25" ht="14.25" x14ac:dyDescent="0.2">
      <c r="A389" s="1127"/>
      <c r="B389" s="1127"/>
      <c r="C389" s="1128"/>
      <c r="D389" s="1128"/>
      <c r="E389" s="190"/>
      <c r="F389" s="7"/>
      <c r="G389" s="7"/>
      <c r="H389" s="7"/>
      <c r="I389" s="7"/>
      <c r="J389" s="7"/>
      <c r="K389" s="7"/>
      <c r="L389" s="7"/>
      <c r="M389" s="7"/>
      <c r="N389" s="7"/>
      <c r="O389" s="7"/>
      <c r="P389" s="7"/>
      <c r="Q389" s="7"/>
      <c r="R389" s="7"/>
      <c r="S389" s="7"/>
      <c r="T389" s="7"/>
      <c r="U389" s="7"/>
      <c r="V389" s="7"/>
      <c r="W389" s="7"/>
      <c r="X389" s="7"/>
      <c r="Y389" s="7"/>
    </row>
    <row r="390" spans="1:25" ht="14.25" x14ac:dyDescent="0.2">
      <c r="A390" s="1127"/>
      <c r="B390" s="1127"/>
      <c r="C390" s="1128"/>
      <c r="D390" s="1128"/>
      <c r="E390" s="190"/>
      <c r="F390" s="7"/>
      <c r="G390" s="7"/>
      <c r="H390" s="7"/>
      <c r="I390" s="7"/>
      <c r="J390" s="7"/>
      <c r="K390" s="7"/>
      <c r="L390" s="7"/>
      <c r="M390" s="7"/>
      <c r="N390" s="7"/>
      <c r="O390" s="7"/>
      <c r="P390" s="7"/>
      <c r="Q390" s="7"/>
      <c r="R390" s="7"/>
      <c r="S390" s="7"/>
      <c r="T390" s="7"/>
      <c r="U390" s="7"/>
      <c r="V390" s="7"/>
      <c r="W390" s="7"/>
      <c r="X390" s="7"/>
      <c r="Y390" s="7"/>
    </row>
    <row r="391" spans="1:25" ht="14.25" x14ac:dyDescent="0.2">
      <c r="A391" s="1127"/>
      <c r="B391" s="1127"/>
      <c r="C391" s="1128"/>
      <c r="D391" s="1128"/>
      <c r="E391" s="190"/>
      <c r="F391" s="7"/>
      <c r="G391" s="7"/>
      <c r="H391" s="7"/>
      <c r="I391" s="7"/>
      <c r="J391" s="7"/>
      <c r="K391" s="7"/>
      <c r="L391" s="7"/>
      <c r="M391" s="7"/>
      <c r="N391" s="7"/>
      <c r="O391" s="7"/>
      <c r="P391" s="7"/>
      <c r="Q391" s="7"/>
      <c r="R391" s="7"/>
      <c r="S391" s="7"/>
      <c r="T391" s="7"/>
      <c r="U391" s="7"/>
      <c r="V391" s="7"/>
      <c r="W391" s="7"/>
      <c r="X391" s="7"/>
      <c r="Y391" s="7"/>
    </row>
    <row r="392" spans="1:25" ht="14.25" x14ac:dyDescent="0.2">
      <c r="A392" s="1127"/>
      <c r="B392" s="1127"/>
      <c r="C392" s="1128"/>
      <c r="D392" s="1128"/>
      <c r="E392" s="190"/>
      <c r="F392" s="7"/>
      <c r="G392" s="7"/>
      <c r="H392" s="7"/>
      <c r="I392" s="7"/>
      <c r="J392" s="7"/>
      <c r="K392" s="7"/>
      <c r="L392" s="7"/>
      <c r="M392" s="7"/>
      <c r="N392" s="7"/>
      <c r="O392" s="7"/>
      <c r="P392" s="7"/>
      <c r="Q392" s="7"/>
      <c r="R392" s="7"/>
      <c r="S392" s="7"/>
      <c r="T392" s="7"/>
      <c r="U392" s="7"/>
      <c r="V392" s="7"/>
      <c r="W392" s="7"/>
      <c r="X392" s="7"/>
      <c r="Y392" s="7"/>
    </row>
    <row r="393" spans="1:25" ht="14.25" x14ac:dyDescent="0.2">
      <c r="A393" s="1127"/>
      <c r="B393" s="1127"/>
      <c r="C393" s="1128"/>
      <c r="D393" s="1128"/>
      <c r="E393" s="190"/>
      <c r="F393" s="7"/>
      <c r="G393" s="7"/>
      <c r="H393" s="7"/>
      <c r="I393" s="7"/>
      <c r="J393" s="7"/>
      <c r="K393" s="7"/>
      <c r="L393" s="7"/>
      <c r="M393" s="7"/>
      <c r="N393" s="7"/>
      <c r="O393" s="7"/>
      <c r="P393" s="7"/>
      <c r="Q393" s="7"/>
      <c r="R393" s="7"/>
      <c r="S393" s="7"/>
      <c r="T393" s="7"/>
      <c r="U393" s="7"/>
      <c r="V393" s="7"/>
      <c r="W393" s="7"/>
      <c r="X393" s="7"/>
      <c r="Y393" s="7"/>
    </row>
    <row r="394" spans="1:25" ht="14.25" x14ac:dyDescent="0.2">
      <c r="A394" s="1127"/>
      <c r="B394" s="1127"/>
      <c r="C394" s="1127"/>
      <c r="D394" s="1127"/>
      <c r="E394" s="190"/>
      <c r="F394" s="7"/>
      <c r="G394" s="7"/>
      <c r="H394" s="7"/>
      <c r="I394" s="7"/>
      <c r="J394" s="7"/>
      <c r="K394" s="7"/>
      <c r="L394" s="7"/>
      <c r="M394" s="7"/>
      <c r="N394" s="7"/>
      <c r="O394" s="7"/>
      <c r="P394" s="7"/>
      <c r="Q394" s="7"/>
      <c r="R394" s="7"/>
      <c r="S394" s="7"/>
      <c r="T394" s="7"/>
      <c r="U394" s="7"/>
      <c r="V394" s="7"/>
      <c r="W394" s="7"/>
      <c r="X394" s="7"/>
      <c r="Y394" s="7"/>
    </row>
    <row r="395" spans="1:25" ht="14.25" x14ac:dyDescent="0.2">
      <c r="A395" s="1127"/>
      <c r="B395" s="1127"/>
      <c r="C395" s="1127"/>
      <c r="D395" s="1127"/>
      <c r="E395" s="190"/>
      <c r="F395" s="7"/>
      <c r="G395" s="7"/>
      <c r="H395" s="7"/>
      <c r="I395" s="7"/>
      <c r="J395" s="7"/>
      <c r="K395" s="7"/>
      <c r="L395" s="7"/>
      <c r="M395" s="7"/>
      <c r="N395" s="7"/>
      <c r="O395" s="7"/>
      <c r="P395" s="7"/>
      <c r="Q395" s="7"/>
      <c r="R395" s="7"/>
      <c r="S395" s="7"/>
      <c r="T395" s="7"/>
      <c r="U395" s="7"/>
      <c r="V395" s="7"/>
      <c r="W395" s="7"/>
      <c r="X395" s="7"/>
      <c r="Y395" s="7"/>
    </row>
    <row r="396" spans="1:25" ht="14.25" x14ac:dyDescent="0.2">
      <c r="A396" s="1127"/>
      <c r="B396" s="1127"/>
      <c r="C396" s="1127"/>
      <c r="D396" s="1127"/>
      <c r="E396" s="190"/>
      <c r="F396" s="7"/>
      <c r="G396" s="7"/>
      <c r="H396" s="7"/>
      <c r="I396" s="7"/>
      <c r="J396" s="7"/>
      <c r="K396" s="7"/>
      <c r="L396" s="7"/>
      <c r="M396" s="7"/>
      <c r="N396" s="7"/>
      <c r="O396" s="7"/>
      <c r="P396" s="7"/>
      <c r="Q396" s="7"/>
      <c r="R396" s="7"/>
      <c r="S396" s="7"/>
      <c r="T396" s="7"/>
      <c r="U396" s="7"/>
      <c r="V396" s="7"/>
      <c r="W396" s="7"/>
      <c r="X396" s="7"/>
      <c r="Y396" s="7"/>
    </row>
    <row r="397" spans="1:25" ht="14.25" x14ac:dyDescent="0.2">
      <c r="A397" s="1127"/>
      <c r="B397" s="1127"/>
      <c r="C397" s="1127"/>
      <c r="D397" s="1127"/>
      <c r="E397" s="190"/>
      <c r="F397" s="7"/>
      <c r="G397" s="7"/>
      <c r="H397" s="7"/>
      <c r="I397" s="7"/>
      <c r="J397" s="7"/>
      <c r="K397" s="7"/>
      <c r="L397" s="7"/>
      <c r="M397" s="7"/>
      <c r="N397" s="7"/>
      <c r="O397" s="7"/>
      <c r="P397" s="7"/>
      <c r="Q397" s="7"/>
      <c r="R397" s="7"/>
      <c r="S397" s="7"/>
      <c r="T397" s="7"/>
      <c r="U397" s="7"/>
      <c r="V397" s="7"/>
      <c r="W397" s="7"/>
      <c r="X397" s="7"/>
      <c r="Y397" s="7"/>
    </row>
    <row r="398" spans="1:25" ht="14.25" x14ac:dyDescent="0.2">
      <c r="A398" s="1127"/>
      <c r="B398" s="1127"/>
      <c r="C398" s="1127"/>
      <c r="D398" s="1127"/>
      <c r="E398" s="190"/>
      <c r="F398" s="7"/>
      <c r="G398" s="7"/>
      <c r="H398" s="7"/>
      <c r="I398" s="7"/>
      <c r="J398" s="7"/>
      <c r="K398" s="7"/>
      <c r="L398" s="7"/>
      <c r="M398" s="7"/>
      <c r="N398" s="7"/>
      <c r="O398" s="7"/>
      <c r="P398" s="7"/>
      <c r="Q398" s="7"/>
      <c r="R398" s="7"/>
      <c r="S398" s="7"/>
      <c r="T398" s="7"/>
      <c r="U398" s="7"/>
      <c r="V398" s="7"/>
      <c r="W398" s="7"/>
      <c r="X398" s="7"/>
      <c r="Y398" s="7"/>
    </row>
    <row r="399" spans="1:25" ht="15" x14ac:dyDescent="0.25">
      <c r="A399" s="193"/>
      <c r="B399" s="193"/>
      <c r="C399" s="1129"/>
      <c r="D399" s="1129"/>
      <c r="E399" s="190"/>
      <c r="F399" s="7"/>
      <c r="G399" s="7"/>
      <c r="H399" s="7"/>
      <c r="I399" s="7"/>
      <c r="J399" s="7"/>
      <c r="K399" s="7"/>
      <c r="L399" s="7"/>
      <c r="M399" s="7"/>
      <c r="N399" s="7"/>
      <c r="O399" s="7"/>
      <c r="P399" s="7"/>
      <c r="Q399" s="7"/>
      <c r="R399" s="7"/>
      <c r="S399" s="7"/>
      <c r="T399" s="7"/>
      <c r="U399" s="7"/>
      <c r="V399" s="7"/>
      <c r="W399" s="7"/>
      <c r="X399" s="7"/>
      <c r="Y399" s="7"/>
    </row>
    <row r="400" spans="1:25" ht="15" x14ac:dyDescent="0.25">
      <c r="A400" s="1121"/>
      <c r="B400" s="1121"/>
      <c r="C400" s="1128"/>
      <c r="D400" s="1128"/>
      <c r="E400" s="190"/>
      <c r="F400" s="7"/>
      <c r="G400" s="7"/>
      <c r="H400" s="7"/>
      <c r="I400" s="7"/>
      <c r="J400" s="7"/>
      <c r="K400" s="7"/>
      <c r="L400" s="7"/>
      <c r="M400" s="7"/>
      <c r="N400" s="7"/>
      <c r="O400" s="7"/>
      <c r="P400" s="7"/>
      <c r="Q400" s="7"/>
      <c r="R400" s="7"/>
      <c r="S400" s="7"/>
      <c r="T400" s="7"/>
      <c r="U400" s="7"/>
      <c r="V400" s="7"/>
      <c r="W400" s="7"/>
      <c r="X400" s="7"/>
      <c r="Y400" s="7"/>
    </row>
    <row r="401" spans="1:25" ht="14.25" x14ac:dyDescent="0.2">
      <c r="A401" s="190"/>
      <c r="B401" s="190"/>
      <c r="C401" s="191"/>
      <c r="D401" s="191"/>
      <c r="E401" s="190"/>
      <c r="F401" s="7"/>
      <c r="G401" s="7"/>
      <c r="H401" s="7"/>
      <c r="I401" s="7"/>
      <c r="J401" s="7"/>
      <c r="K401" s="7"/>
      <c r="L401" s="7"/>
      <c r="M401" s="7"/>
      <c r="N401" s="7"/>
      <c r="O401" s="7"/>
      <c r="P401" s="7"/>
      <c r="Q401" s="7"/>
      <c r="R401" s="7"/>
      <c r="S401" s="7"/>
      <c r="T401" s="7"/>
      <c r="U401" s="7"/>
      <c r="V401" s="7"/>
      <c r="W401" s="7"/>
      <c r="X401" s="7"/>
      <c r="Y401" s="7"/>
    </row>
    <row r="402" spans="1:25" ht="15" x14ac:dyDescent="0.25">
      <c r="A402" s="1130"/>
      <c r="B402" s="1130"/>
      <c r="C402" s="1126"/>
      <c r="D402" s="1126"/>
      <c r="E402" s="190"/>
      <c r="F402" s="7"/>
      <c r="G402" s="7"/>
      <c r="H402" s="7"/>
      <c r="I402" s="7"/>
      <c r="J402" s="7"/>
      <c r="K402" s="7"/>
      <c r="L402" s="7"/>
      <c r="M402" s="7"/>
      <c r="N402" s="7"/>
      <c r="O402" s="7"/>
      <c r="P402" s="7"/>
      <c r="Q402" s="7"/>
      <c r="R402" s="7"/>
      <c r="S402" s="7"/>
      <c r="T402" s="7"/>
      <c r="U402" s="7"/>
      <c r="V402" s="7"/>
      <c r="W402" s="7"/>
      <c r="X402" s="7"/>
      <c r="Y402" s="7"/>
    </row>
    <row r="403" spans="1:25" ht="14.25" x14ac:dyDescent="0.2">
      <c r="A403" s="190"/>
      <c r="B403" s="190"/>
      <c r="C403" s="191"/>
      <c r="D403" s="191"/>
      <c r="E403" s="190"/>
      <c r="F403" s="7"/>
      <c r="G403" s="7"/>
      <c r="H403" s="7"/>
      <c r="I403" s="7"/>
      <c r="J403" s="7"/>
      <c r="K403" s="7"/>
      <c r="L403" s="7"/>
      <c r="M403" s="7"/>
      <c r="N403" s="7"/>
      <c r="O403" s="7"/>
      <c r="P403" s="7"/>
      <c r="Q403" s="7"/>
      <c r="R403" s="7"/>
      <c r="S403" s="7"/>
      <c r="T403" s="7"/>
      <c r="U403" s="7"/>
      <c r="V403" s="7"/>
      <c r="W403" s="7"/>
      <c r="X403" s="7"/>
      <c r="Y403" s="7"/>
    </row>
    <row r="404" spans="1:25" ht="15" x14ac:dyDescent="0.25">
      <c r="A404" s="1121"/>
      <c r="B404" s="1121"/>
      <c r="C404" s="1128"/>
      <c r="D404" s="1128"/>
      <c r="E404" s="190"/>
      <c r="F404" s="7"/>
      <c r="G404" s="7"/>
      <c r="H404" s="7"/>
      <c r="I404" s="7"/>
      <c r="J404" s="7"/>
      <c r="K404" s="7"/>
      <c r="L404" s="7"/>
      <c r="M404" s="7"/>
      <c r="N404" s="7"/>
      <c r="O404" s="7"/>
      <c r="P404" s="7"/>
      <c r="Q404" s="7"/>
      <c r="R404" s="7"/>
      <c r="S404" s="7"/>
      <c r="T404" s="7"/>
      <c r="U404" s="7"/>
      <c r="V404" s="7"/>
      <c r="W404" s="7"/>
      <c r="X404" s="7"/>
      <c r="Y404" s="7"/>
    </row>
    <row r="405" spans="1:25" ht="15" x14ac:dyDescent="0.25">
      <c r="A405" s="193"/>
      <c r="B405" s="190"/>
      <c r="C405" s="198"/>
      <c r="D405" s="198"/>
      <c r="E405" s="190"/>
      <c r="F405" s="7"/>
      <c r="G405" s="7"/>
      <c r="H405" s="7"/>
      <c r="I405" s="7"/>
      <c r="J405" s="7"/>
      <c r="K405" s="7"/>
      <c r="L405" s="7"/>
      <c r="M405" s="7"/>
      <c r="N405" s="7"/>
      <c r="O405" s="7"/>
      <c r="P405" s="7"/>
      <c r="Q405" s="7"/>
      <c r="R405" s="7"/>
      <c r="S405" s="7"/>
      <c r="T405" s="7"/>
      <c r="U405" s="7"/>
      <c r="V405" s="7"/>
      <c r="W405" s="7"/>
      <c r="X405" s="7"/>
      <c r="Y405" s="7"/>
    </row>
    <row r="406" spans="1:25" ht="15" x14ac:dyDescent="0.25">
      <c r="A406" s="1121"/>
      <c r="B406" s="1121"/>
      <c r="C406" s="1128"/>
      <c r="D406" s="1128"/>
      <c r="E406" s="190"/>
      <c r="F406" s="7"/>
      <c r="G406" s="7"/>
      <c r="H406" s="7"/>
      <c r="I406" s="7"/>
      <c r="J406" s="7"/>
      <c r="K406" s="7"/>
      <c r="L406" s="7"/>
      <c r="M406" s="7"/>
      <c r="N406" s="7"/>
      <c r="O406" s="7"/>
      <c r="P406" s="7"/>
      <c r="Q406" s="7"/>
      <c r="R406" s="7"/>
      <c r="S406" s="7"/>
      <c r="T406" s="7"/>
      <c r="U406" s="7"/>
      <c r="V406" s="7"/>
      <c r="W406" s="7"/>
      <c r="X406" s="7"/>
      <c r="Y406" s="7"/>
    </row>
    <row r="407" spans="1:25" ht="14.25" x14ac:dyDescent="0.2">
      <c r="A407" s="190"/>
      <c r="B407" s="198"/>
      <c r="C407" s="190"/>
      <c r="D407" s="198"/>
      <c r="E407" s="198"/>
      <c r="F407" s="7"/>
      <c r="G407" s="7"/>
      <c r="H407" s="7"/>
      <c r="I407" s="7"/>
      <c r="J407" s="7"/>
      <c r="K407" s="7"/>
      <c r="L407" s="7"/>
      <c r="M407" s="7"/>
      <c r="N407" s="7"/>
      <c r="O407" s="7"/>
      <c r="P407" s="7"/>
      <c r="Q407" s="7"/>
      <c r="R407" s="7"/>
      <c r="S407" s="7"/>
      <c r="T407" s="7"/>
      <c r="U407" s="7"/>
      <c r="V407" s="7"/>
      <c r="W407" s="7"/>
      <c r="X407" s="7"/>
      <c r="Y407" s="7"/>
    </row>
    <row r="408" spans="1:25" ht="15" x14ac:dyDescent="0.25">
      <c r="A408" s="1121"/>
      <c r="B408" s="1121"/>
      <c r="C408" s="1126"/>
      <c r="D408" s="1126"/>
      <c r="E408" s="190"/>
      <c r="F408" s="7"/>
      <c r="G408" s="7"/>
      <c r="H408" s="7"/>
      <c r="I408" s="7"/>
      <c r="J408" s="7"/>
      <c r="K408" s="7"/>
      <c r="L408" s="7"/>
      <c r="M408" s="7"/>
      <c r="N408" s="7"/>
      <c r="O408" s="7"/>
      <c r="P408" s="7"/>
      <c r="Q408" s="7"/>
      <c r="R408" s="7"/>
      <c r="S408" s="7"/>
      <c r="T408" s="7"/>
      <c r="U408" s="7"/>
      <c r="V408" s="7"/>
      <c r="W408" s="7"/>
      <c r="X408" s="7"/>
      <c r="Y408" s="7"/>
    </row>
    <row r="409" spans="1:25" ht="14.25" x14ac:dyDescent="0.2">
      <c r="A409" s="190"/>
      <c r="B409" s="190"/>
      <c r="C409" s="190"/>
      <c r="D409" s="190"/>
      <c r="E409" s="190"/>
      <c r="F409" s="7"/>
      <c r="G409" s="7"/>
      <c r="H409" s="7"/>
      <c r="I409" s="7"/>
      <c r="J409" s="7"/>
      <c r="K409" s="7"/>
      <c r="L409" s="7"/>
      <c r="M409" s="7"/>
      <c r="N409" s="7"/>
      <c r="O409" s="7"/>
      <c r="P409" s="7"/>
      <c r="Q409" s="7"/>
      <c r="R409" s="7"/>
      <c r="S409" s="7"/>
      <c r="T409" s="7"/>
      <c r="U409" s="7"/>
      <c r="V409" s="7"/>
      <c r="W409" s="7"/>
      <c r="X409" s="7"/>
      <c r="Y409" s="7"/>
    </row>
    <row r="410" spans="1:25" ht="14.25" x14ac:dyDescent="0.2">
      <c r="A410" s="1127"/>
      <c r="B410" s="1127"/>
      <c r="C410" s="1128"/>
      <c r="D410" s="1128"/>
      <c r="E410" s="190"/>
      <c r="F410" s="7"/>
      <c r="G410" s="7"/>
      <c r="H410" s="7"/>
      <c r="I410" s="7"/>
      <c r="J410" s="7"/>
      <c r="K410" s="7"/>
      <c r="L410" s="7"/>
      <c r="M410" s="7"/>
      <c r="N410" s="7"/>
      <c r="O410" s="7"/>
      <c r="P410" s="7"/>
      <c r="Q410" s="7"/>
      <c r="R410" s="7"/>
      <c r="S410" s="7"/>
      <c r="T410" s="7"/>
      <c r="U410" s="7"/>
      <c r="V410" s="7"/>
      <c r="W410" s="7"/>
      <c r="X410" s="7"/>
      <c r="Y410" s="7"/>
    </row>
    <row r="411" spans="1:25" ht="14.25" x14ac:dyDescent="0.2">
      <c r="A411" s="1127"/>
      <c r="B411" s="1127"/>
      <c r="C411" s="1128"/>
      <c r="D411" s="1128"/>
      <c r="E411" s="190"/>
      <c r="F411" s="7"/>
      <c r="G411" s="7"/>
      <c r="H411" s="7"/>
      <c r="I411" s="7"/>
      <c r="J411" s="7"/>
      <c r="K411" s="7"/>
      <c r="L411" s="7"/>
      <c r="M411" s="7"/>
      <c r="N411" s="7"/>
      <c r="O411" s="7"/>
      <c r="P411" s="7"/>
      <c r="Q411" s="7"/>
      <c r="R411" s="7"/>
      <c r="S411" s="7"/>
      <c r="T411" s="7"/>
      <c r="U411" s="7"/>
      <c r="V411" s="7"/>
      <c r="W411" s="7"/>
      <c r="X411" s="7"/>
      <c r="Y411" s="7"/>
    </row>
    <row r="412" spans="1:25" ht="15" x14ac:dyDescent="0.25">
      <c r="A412" s="193"/>
      <c r="B412" s="190"/>
      <c r="C412" s="192"/>
      <c r="D412" s="192"/>
      <c r="E412" s="190"/>
      <c r="F412" s="7"/>
      <c r="G412" s="7"/>
      <c r="H412" s="7"/>
      <c r="I412" s="7"/>
      <c r="J412" s="7"/>
      <c r="K412" s="7"/>
      <c r="L412" s="7"/>
      <c r="M412" s="7"/>
      <c r="N412" s="7"/>
      <c r="O412" s="7"/>
      <c r="P412" s="7"/>
      <c r="Q412" s="7"/>
      <c r="R412" s="7"/>
      <c r="S412" s="7"/>
      <c r="T412" s="7"/>
      <c r="U412" s="7"/>
      <c r="V412" s="7"/>
      <c r="W412" s="7"/>
      <c r="X412" s="7"/>
      <c r="Y412" s="7"/>
    </row>
    <row r="413" spans="1:25" ht="15" x14ac:dyDescent="0.25">
      <c r="A413" s="193"/>
      <c r="B413" s="190"/>
      <c r="C413" s="1128"/>
      <c r="D413" s="1128"/>
      <c r="E413" s="190"/>
      <c r="F413" s="7"/>
      <c r="G413" s="7"/>
      <c r="H413" s="7"/>
      <c r="I413" s="7"/>
      <c r="J413" s="7"/>
      <c r="K413" s="7"/>
      <c r="L413" s="7"/>
      <c r="M413" s="7"/>
      <c r="N413" s="7"/>
      <c r="O413" s="7"/>
      <c r="P413" s="7"/>
      <c r="Q413" s="7"/>
      <c r="R413" s="7"/>
      <c r="S413" s="7"/>
      <c r="T413" s="7"/>
      <c r="U413" s="7"/>
      <c r="V413" s="7"/>
      <c r="W413" s="7"/>
      <c r="X413" s="7"/>
      <c r="Y413" s="7"/>
    </row>
    <row r="414" spans="1:25" ht="14.25" x14ac:dyDescent="0.2">
      <c r="A414" s="190"/>
      <c r="B414" s="190"/>
      <c r="C414" s="190"/>
      <c r="D414" s="190"/>
      <c r="E414" s="190"/>
      <c r="F414" s="7"/>
      <c r="G414" s="7"/>
      <c r="H414" s="7"/>
      <c r="I414" s="7"/>
      <c r="J414" s="7"/>
      <c r="K414" s="7"/>
      <c r="L414" s="7"/>
      <c r="M414" s="7"/>
      <c r="N414" s="7"/>
      <c r="O414" s="7"/>
      <c r="P414" s="7"/>
      <c r="Q414" s="7"/>
      <c r="R414" s="7"/>
      <c r="S414" s="7"/>
      <c r="T414" s="7"/>
      <c r="U414" s="7"/>
      <c r="V414" s="7"/>
      <c r="W414" s="7"/>
      <c r="X414" s="7"/>
      <c r="Y414" s="7"/>
    </row>
    <row r="415" spans="1:25" ht="15" x14ac:dyDescent="0.25">
      <c r="A415" s="193"/>
      <c r="B415" s="195"/>
      <c r="C415" s="1128"/>
      <c r="D415" s="1128"/>
      <c r="E415" s="190"/>
      <c r="F415" s="7"/>
      <c r="G415" s="7"/>
      <c r="H415" s="7"/>
      <c r="I415" s="7"/>
      <c r="J415" s="7"/>
      <c r="K415" s="7"/>
      <c r="L415" s="7"/>
      <c r="M415" s="7"/>
      <c r="N415" s="7"/>
      <c r="O415" s="7"/>
      <c r="P415" s="7"/>
      <c r="Q415" s="7"/>
      <c r="R415" s="7"/>
      <c r="S415" s="7"/>
      <c r="T415" s="7"/>
      <c r="U415" s="7"/>
      <c r="V415" s="7"/>
      <c r="W415" s="7"/>
      <c r="X415" s="7"/>
      <c r="Y415" s="7"/>
    </row>
    <row r="416" spans="1:25" ht="14.25" x14ac:dyDescent="0.2">
      <c r="A416" s="190"/>
      <c r="B416" s="190"/>
      <c r="C416" s="190"/>
      <c r="D416" s="190"/>
      <c r="E416" s="190"/>
      <c r="F416" s="7"/>
      <c r="G416" s="7"/>
      <c r="H416" s="7"/>
      <c r="I416" s="7"/>
      <c r="J416" s="7"/>
      <c r="K416" s="7"/>
      <c r="L416" s="7"/>
      <c r="M416" s="7"/>
      <c r="N416" s="7"/>
      <c r="O416" s="7"/>
      <c r="P416" s="7"/>
      <c r="Q416" s="7"/>
      <c r="R416" s="7"/>
      <c r="S416" s="7"/>
      <c r="T416" s="7"/>
      <c r="U416" s="7"/>
      <c r="V416" s="7"/>
      <c r="W416" s="7"/>
      <c r="X416" s="7"/>
      <c r="Y416" s="7"/>
    </row>
    <row r="417" spans="1:25" ht="14.25" x14ac:dyDescent="0.2">
      <c r="A417" s="199"/>
      <c r="B417" s="1129"/>
      <c r="C417" s="1129"/>
      <c r="D417" s="191"/>
      <c r="E417" s="191"/>
      <c r="F417" s="7"/>
      <c r="G417" s="7"/>
      <c r="H417" s="7"/>
      <c r="I417" s="7"/>
      <c r="J417" s="7"/>
      <c r="K417" s="7"/>
      <c r="L417" s="7"/>
      <c r="M417" s="7"/>
      <c r="N417" s="7"/>
      <c r="O417" s="7"/>
      <c r="P417" s="7"/>
      <c r="Q417" s="7"/>
      <c r="R417" s="7"/>
      <c r="S417" s="7"/>
      <c r="T417" s="7"/>
      <c r="U417" s="7"/>
      <c r="V417" s="7"/>
      <c r="W417" s="7"/>
      <c r="X417" s="7"/>
      <c r="Y417" s="7"/>
    </row>
    <row r="418" spans="1:25" ht="14.25" x14ac:dyDescent="0.2">
      <c r="A418" s="199"/>
      <c r="B418" s="1128"/>
      <c r="C418" s="1128"/>
      <c r="D418" s="200"/>
      <c r="E418" s="192"/>
      <c r="F418" s="7"/>
      <c r="G418" s="7"/>
      <c r="H418" s="7"/>
      <c r="I418" s="7"/>
      <c r="J418" s="7"/>
      <c r="K418" s="7"/>
      <c r="L418" s="7"/>
      <c r="M418" s="7"/>
      <c r="N418" s="7"/>
      <c r="O418" s="7"/>
      <c r="P418" s="7"/>
      <c r="Q418" s="7"/>
      <c r="R418" s="7"/>
      <c r="S418" s="7"/>
      <c r="T418" s="7"/>
      <c r="U418" s="7"/>
      <c r="V418" s="7"/>
      <c r="W418" s="7"/>
      <c r="X418" s="7"/>
      <c r="Y418" s="7"/>
    </row>
    <row r="419" spans="1:25" ht="14.25" x14ac:dyDescent="0.2">
      <c r="A419" s="199"/>
      <c r="B419" s="1128"/>
      <c r="C419" s="1128"/>
      <c r="D419" s="200"/>
      <c r="E419" s="192"/>
      <c r="F419" s="7"/>
      <c r="G419" s="7"/>
      <c r="H419" s="7"/>
      <c r="I419" s="7"/>
      <c r="J419" s="7"/>
      <c r="K419" s="7"/>
      <c r="L419" s="7"/>
      <c r="M419" s="7"/>
      <c r="N419" s="7"/>
      <c r="O419" s="7"/>
      <c r="P419" s="7"/>
      <c r="Q419" s="7"/>
      <c r="R419" s="7"/>
      <c r="S419" s="7"/>
      <c r="T419" s="7"/>
      <c r="U419" s="7"/>
      <c r="V419" s="7"/>
      <c r="W419" s="7"/>
      <c r="X419" s="7"/>
      <c r="Y419" s="7"/>
    </row>
    <row r="420" spans="1:25" ht="14.25" x14ac:dyDescent="0.2">
      <c r="A420" s="199"/>
      <c r="B420" s="1128"/>
      <c r="C420" s="1128"/>
      <c r="D420" s="200"/>
      <c r="E420" s="192"/>
      <c r="F420" s="7"/>
      <c r="G420" s="7"/>
      <c r="H420" s="7"/>
      <c r="I420" s="7"/>
      <c r="J420" s="7"/>
      <c r="K420" s="7"/>
      <c r="L420" s="7"/>
      <c r="M420" s="7"/>
      <c r="N420" s="7"/>
      <c r="O420" s="7"/>
      <c r="P420" s="7"/>
      <c r="Q420" s="7"/>
      <c r="R420" s="7"/>
      <c r="S420" s="7"/>
      <c r="T420" s="7"/>
      <c r="U420" s="7"/>
      <c r="V420" s="7"/>
      <c r="W420" s="7"/>
      <c r="X420" s="7"/>
      <c r="Y420" s="7"/>
    </row>
    <row r="421" spans="1:25" ht="14.25" x14ac:dyDescent="0.2">
      <c r="A421" s="199"/>
      <c r="B421" s="1129"/>
      <c r="C421" s="1129"/>
      <c r="D421" s="192"/>
      <c r="E421" s="192"/>
      <c r="F421" s="7"/>
      <c r="G421" s="7"/>
      <c r="H421" s="7"/>
      <c r="I421" s="7"/>
      <c r="J421" s="7"/>
      <c r="K421" s="7"/>
      <c r="L421" s="7"/>
      <c r="M421" s="7"/>
      <c r="N421" s="7"/>
      <c r="O421" s="7"/>
      <c r="P421" s="7"/>
      <c r="Q421" s="7"/>
      <c r="R421" s="7"/>
      <c r="S421" s="7"/>
      <c r="T421" s="7"/>
      <c r="U421" s="7"/>
      <c r="V421" s="7"/>
      <c r="W421" s="7"/>
      <c r="X421" s="7"/>
      <c r="Y421" s="7"/>
    </row>
    <row r="422" spans="1:25" ht="14.25" x14ac:dyDescent="0.2">
      <c r="A422" s="199"/>
      <c r="B422" s="1128"/>
      <c r="C422" s="1128"/>
      <c r="D422" s="190"/>
      <c r="E422" s="190"/>
      <c r="F422" s="7"/>
      <c r="G422" s="7"/>
      <c r="H422" s="7"/>
      <c r="I422" s="7"/>
      <c r="J422" s="7"/>
      <c r="K422" s="7"/>
      <c r="L422" s="7"/>
      <c r="M422" s="7"/>
      <c r="N422" s="7"/>
      <c r="O422" s="7"/>
      <c r="P422" s="7"/>
      <c r="Q422" s="7"/>
      <c r="R422" s="7"/>
      <c r="S422" s="7"/>
      <c r="T422" s="7"/>
      <c r="U422" s="7"/>
      <c r="V422" s="7"/>
      <c r="W422" s="7"/>
      <c r="X422" s="7"/>
      <c r="Y422" s="7"/>
    </row>
    <row r="423" spans="1:25" ht="14.25" x14ac:dyDescent="0.2">
      <c r="A423" s="190"/>
      <c r="B423" s="190"/>
      <c r="C423" s="190"/>
      <c r="D423" s="201"/>
      <c r="E423" s="201"/>
      <c r="F423" s="7"/>
      <c r="G423" s="7"/>
      <c r="H423" s="7"/>
      <c r="I423" s="7"/>
      <c r="J423" s="7"/>
      <c r="K423" s="7"/>
      <c r="L423" s="7"/>
      <c r="M423" s="7"/>
      <c r="N423" s="7"/>
      <c r="O423" s="7"/>
      <c r="P423" s="7"/>
      <c r="Q423" s="7"/>
      <c r="R423" s="7"/>
      <c r="S423" s="7"/>
      <c r="T423" s="7"/>
      <c r="U423" s="7"/>
      <c r="V423" s="7"/>
      <c r="W423" s="7"/>
      <c r="X423" s="7"/>
      <c r="Y423" s="7"/>
    </row>
    <row r="424" spans="1:25" ht="14.25" x14ac:dyDescent="0.2">
      <c r="A424" s="1127"/>
      <c r="B424" s="1127"/>
      <c r="C424" s="1127"/>
      <c r="D424" s="200"/>
      <c r="E424" s="192"/>
      <c r="F424" s="7"/>
      <c r="G424" s="7"/>
      <c r="H424" s="7"/>
      <c r="I424" s="7"/>
      <c r="J424" s="7"/>
      <c r="K424" s="7"/>
      <c r="L424" s="7"/>
      <c r="M424" s="7"/>
      <c r="N424" s="7"/>
      <c r="O424" s="7"/>
      <c r="P424" s="7"/>
      <c r="Q424" s="7"/>
      <c r="R424" s="7"/>
      <c r="S424" s="7"/>
      <c r="T424" s="7"/>
      <c r="U424" s="7"/>
      <c r="V424" s="7"/>
      <c r="W424" s="7"/>
      <c r="X424" s="7"/>
      <c r="Y424" s="7"/>
    </row>
    <row r="425" spans="1:25" ht="14.25" x14ac:dyDescent="0.2">
      <c r="A425" s="190"/>
      <c r="B425" s="190"/>
      <c r="C425" s="190"/>
      <c r="D425" s="190"/>
      <c r="E425" s="190"/>
      <c r="F425" s="7"/>
      <c r="G425" s="7"/>
      <c r="H425" s="7"/>
      <c r="I425" s="7"/>
      <c r="J425" s="7"/>
      <c r="K425" s="7"/>
      <c r="L425" s="7"/>
      <c r="M425" s="7"/>
      <c r="N425" s="7"/>
      <c r="O425" s="7"/>
      <c r="P425" s="7"/>
      <c r="Q425" s="7"/>
      <c r="R425" s="7"/>
      <c r="S425" s="7"/>
      <c r="T425" s="7"/>
      <c r="U425" s="7"/>
      <c r="V425" s="7"/>
      <c r="W425" s="7"/>
      <c r="X425" s="7"/>
      <c r="Y425" s="7"/>
    </row>
    <row r="426" spans="1:25" ht="14.25" x14ac:dyDescent="0.2">
      <c r="A426" s="190"/>
      <c r="B426" s="1128"/>
      <c r="C426" s="1128"/>
      <c r="D426" s="190"/>
      <c r="E426" s="190"/>
      <c r="F426" s="7"/>
      <c r="G426" s="7"/>
      <c r="H426" s="7"/>
      <c r="I426" s="7"/>
      <c r="J426" s="7"/>
      <c r="K426" s="7"/>
      <c r="L426" s="7"/>
      <c r="M426" s="7"/>
      <c r="N426" s="7"/>
      <c r="O426" s="7"/>
      <c r="P426" s="7"/>
      <c r="Q426" s="7"/>
      <c r="R426" s="7"/>
      <c r="S426" s="7"/>
      <c r="T426" s="7"/>
      <c r="U426" s="7"/>
      <c r="V426" s="7"/>
      <c r="W426" s="7"/>
      <c r="X426" s="7"/>
      <c r="Y426" s="7"/>
    </row>
    <row r="427" spans="1:25" ht="14.25" x14ac:dyDescent="0.2">
      <c r="A427" s="190"/>
      <c r="B427" s="190"/>
      <c r="C427" s="190"/>
      <c r="D427" s="190"/>
      <c r="E427" s="190"/>
      <c r="F427" s="7"/>
      <c r="G427" s="7"/>
      <c r="H427" s="7"/>
      <c r="I427" s="7"/>
      <c r="J427" s="7"/>
      <c r="K427" s="7"/>
      <c r="L427" s="7"/>
      <c r="M427" s="7"/>
      <c r="N427" s="7"/>
      <c r="O427" s="7"/>
      <c r="P427" s="7"/>
      <c r="Q427" s="7"/>
      <c r="R427" s="7"/>
      <c r="S427" s="7"/>
      <c r="T427" s="7"/>
      <c r="U427" s="7"/>
      <c r="V427" s="7"/>
      <c r="W427" s="7"/>
      <c r="X427" s="7"/>
      <c r="Y427" s="7"/>
    </row>
    <row r="428" spans="1:25" ht="14.25" x14ac:dyDescent="0.2">
      <c r="A428" s="1127"/>
      <c r="B428" s="1127"/>
      <c r="C428" s="1127"/>
      <c r="D428" s="191"/>
      <c r="E428" s="192"/>
      <c r="F428" s="7"/>
      <c r="G428" s="7"/>
      <c r="H428" s="7"/>
      <c r="I428" s="7"/>
      <c r="J428" s="7"/>
      <c r="K428" s="7"/>
      <c r="L428" s="7"/>
      <c r="M428" s="7"/>
      <c r="N428" s="7"/>
      <c r="O428" s="7"/>
      <c r="P428" s="7"/>
      <c r="Q428" s="7"/>
      <c r="R428" s="7"/>
      <c r="S428" s="7"/>
      <c r="T428" s="7"/>
      <c r="U428" s="7"/>
      <c r="V428" s="7"/>
      <c r="W428" s="7"/>
      <c r="X428" s="7"/>
      <c r="Y428" s="7"/>
    </row>
    <row r="429" spans="1:25" ht="14.25" x14ac:dyDescent="0.2">
      <c r="A429" s="190"/>
      <c r="B429" s="190"/>
      <c r="C429" s="190"/>
      <c r="D429" s="190"/>
      <c r="E429" s="190"/>
      <c r="F429" s="7"/>
      <c r="G429" s="7"/>
      <c r="H429" s="7"/>
      <c r="I429" s="7"/>
      <c r="J429" s="7"/>
      <c r="K429" s="7"/>
      <c r="L429" s="7"/>
      <c r="M429" s="7"/>
      <c r="N429" s="7"/>
      <c r="O429" s="7"/>
      <c r="P429" s="7"/>
      <c r="Q429" s="7"/>
      <c r="R429" s="7"/>
      <c r="S429" s="7"/>
      <c r="T429" s="7"/>
      <c r="U429" s="7"/>
      <c r="V429" s="7"/>
      <c r="W429" s="7"/>
      <c r="X429" s="7"/>
      <c r="Y429" s="7"/>
    </row>
    <row r="430" spans="1:25" ht="15" x14ac:dyDescent="0.25">
      <c r="A430" s="1121"/>
      <c r="B430" s="1121"/>
      <c r="C430" s="1121"/>
      <c r="D430" s="191"/>
      <c r="E430" s="194"/>
      <c r="F430" s="7"/>
      <c r="G430" s="7"/>
      <c r="H430" s="7"/>
      <c r="I430" s="7"/>
      <c r="J430" s="7"/>
      <c r="K430" s="7"/>
      <c r="L430" s="7"/>
      <c r="M430" s="7"/>
      <c r="N430" s="7"/>
      <c r="O430" s="7"/>
      <c r="P430" s="7"/>
      <c r="Q430" s="7"/>
      <c r="R430" s="7"/>
      <c r="S430" s="7"/>
      <c r="T430" s="7"/>
      <c r="U430" s="7"/>
      <c r="V430" s="7"/>
      <c r="W430" s="7"/>
      <c r="X430" s="7"/>
      <c r="Y430" s="7"/>
    </row>
    <row r="431" spans="1:25" ht="14.25" x14ac:dyDescent="0.2">
      <c r="A431" s="190"/>
      <c r="B431" s="190"/>
      <c r="C431" s="190"/>
      <c r="D431" s="190"/>
      <c r="E431" s="190"/>
      <c r="F431" s="7"/>
      <c r="G431" s="7"/>
      <c r="H431" s="7"/>
      <c r="I431" s="7"/>
      <c r="J431" s="7"/>
      <c r="K431" s="7"/>
      <c r="L431" s="7"/>
      <c r="M431" s="7"/>
      <c r="N431" s="7"/>
      <c r="O431" s="7"/>
      <c r="P431" s="7"/>
      <c r="Q431" s="7"/>
      <c r="R431" s="7"/>
      <c r="S431" s="7"/>
      <c r="T431" s="7"/>
      <c r="U431" s="7"/>
      <c r="V431" s="7"/>
      <c r="W431" s="7"/>
      <c r="X431" s="7"/>
      <c r="Y431" s="7"/>
    </row>
    <row r="432" spans="1:25" ht="14.25" x14ac:dyDescent="0.2">
      <c r="A432" s="190"/>
      <c r="B432" s="190"/>
      <c r="C432" s="190"/>
      <c r="D432" s="190"/>
      <c r="E432" s="190"/>
      <c r="F432" s="7"/>
      <c r="G432" s="7"/>
      <c r="H432" s="7"/>
      <c r="I432" s="7"/>
      <c r="J432" s="7"/>
      <c r="K432" s="7"/>
      <c r="L432" s="7"/>
      <c r="M432" s="7"/>
      <c r="N432" s="7"/>
      <c r="O432" s="7"/>
      <c r="P432" s="7"/>
      <c r="Q432" s="7"/>
      <c r="R432" s="7"/>
      <c r="S432" s="7"/>
      <c r="T432" s="7"/>
      <c r="U432" s="7"/>
      <c r="V432" s="7"/>
      <c r="W432" s="7"/>
      <c r="X432" s="7"/>
      <c r="Y432" s="7"/>
    </row>
    <row r="433" spans="1:25" ht="14.25" x14ac:dyDescent="0.2">
      <c r="A433" s="190"/>
      <c r="B433" s="190"/>
      <c r="C433" s="190"/>
      <c r="D433" s="190"/>
      <c r="E433" s="190"/>
      <c r="F433" s="7"/>
      <c r="G433" s="7"/>
      <c r="H433" s="7"/>
      <c r="I433" s="7"/>
      <c r="J433" s="7"/>
      <c r="K433" s="7"/>
      <c r="L433" s="7"/>
      <c r="M433" s="7"/>
      <c r="N433" s="7"/>
      <c r="O433" s="7"/>
      <c r="P433" s="7"/>
      <c r="Q433" s="7"/>
      <c r="R433" s="7"/>
      <c r="S433" s="7"/>
      <c r="T433" s="7"/>
      <c r="U433" s="7"/>
      <c r="V433" s="7"/>
      <c r="W433" s="7"/>
      <c r="X433" s="7"/>
      <c r="Y433" s="7"/>
    </row>
    <row r="434" spans="1:25" ht="14.25" x14ac:dyDescent="0.2">
      <c r="A434" s="190"/>
      <c r="B434" s="190"/>
      <c r="C434" s="190"/>
      <c r="D434" s="190"/>
      <c r="E434" s="190"/>
      <c r="F434" s="7"/>
      <c r="G434" s="7"/>
      <c r="H434" s="7"/>
      <c r="I434" s="7"/>
      <c r="J434" s="7"/>
      <c r="K434" s="7"/>
      <c r="L434" s="7"/>
      <c r="M434" s="7"/>
      <c r="N434" s="7"/>
      <c r="O434" s="7"/>
      <c r="P434" s="7"/>
      <c r="Q434" s="7"/>
      <c r="R434" s="7"/>
      <c r="S434" s="7"/>
      <c r="T434" s="7"/>
      <c r="U434" s="7"/>
      <c r="V434" s="7"/>
      <c r="W434" s="7"/>
      <c r="X434" s="7"/>
      <c r="Y434" s="7"/>
    </row>
    <row r="435" spans="1:25" ht="14.25" x14ac:dyDescent="0.2">
      <c r="A435" s="190"/>
      <c r="B435" s="190"/>
      <c r="C435" s="190"/>
      <c r="D435" s="190"/>
      <c r="E435" s="190"/>
      <c r="F435" s="7"/>
      <c r="G435" s="7"/>
      <c r="H435" s="7"/>
      <c r="I435" s="7"/>
      <c r="J435" s="7"/>
      <c r="K435" s="7"/>
      <c r="L435" s="7"/>
      <c r="M435" s="7"/>
      <c r="N435" s="7"/>
      <c r="O435" s="7"/>
      <c r="P435" s="7"/>
      <c r="Q435" s="7"/>
      <c r="R435" s="7"/>
      <c r="S435" s="7"/>
      <c r="T435" s="7"/>
      <c r="U435" s="7"/>
      <c r="V435" s="7"/>
      <c r="W435" s="7"/>
      <c r="X435" s="7"/>
      <c r="Y435" s="7"/>
    </row>
    <row r="436" spans="1:25" ht="14.25" x14ac:dyDescent="0.2">
      <c r="A436" s="190"/>
      <c r="B436" s="190"/>
      <c r="C436" s="190"/>
      <c r="D436" s="190"/>
      <c r="E436" s="190"/>
      <c r="F436" s="7"/>
      <c r="G436" s="7"/>
      <c r="H436" s="7"/>
      <c r="I436" s="7"/>
      <c r="J436" s="7"/>
      <c r="K436" s="7"/>
      <c r="L436" s="7"/>
      <c r="M436" s="7"/>
      <c r="N436" s="7"/>
      <c r="O436" s="7"/>
      <c r="P436" s="7"/>
      <c r="Q436" s="7"/>
      <c r="R436" s="7"/>
      <c r="S436" s="7"/>
      <c r="T436" s="7"/>
      <c r="U436" s="7"/>
      <c r="V436" s="7"/>
      <c r="W436" s="7"/>
      <c r="X436" s="7"/>
      <c r="Y436" s="7"/>
    </row>
    <row r="437" spans="1:25" ht="14.25" x14ac:dyDescent="0.2">
      <c r="A437" s="202"/>
      <c r="B437" s="202"/>
      <c r="C437" s="202"/>
      <c r="D437" s="202"/>
      <c r="E437" s="202"/>
      <c r="F437" s="7"/>
      <c r="G437" s="7"/>
      <c r="H437" s="7"/>
      <c r="I437" s="7"/>
      <c r="J437" s="7"/>
      <c r="K437" s="7"/>
      <c r="L437" s="7"/>
      <c r="M437" s="7"/>
      <c r="N437" s="7"/>
      <c r="O437" s="7"/>
      <c r="P437" s="7"/>
      <c r="Q437" s="7"/>
      <c r="R437" s="7"/>
      <c r="S437" s="7"/>
      <c r="T437" s="7"/>
      <c r="U437" s="7"/>
      <c r="V437" s="7"/>
      <c r="W437" s="7"/>
      <c r="X437" s="7"/>
      <c r="Y437" s="7"/>
    </row>
    <row r="438" spans="1:25" ht="14.25" x14ac:dyDescent="0.2">
      <c r="A438" s="202"/>
      <c r="B438" s="202"/>
      <c r="C438" s="202"/>
      <c r="D438" s="202"/>
      <c r="E438" s="202"/>
      <c r="F438" s="7"/>
      <c r="G438" s="7"/>
      <c r="H438" s="7"/>
      <c r="I438" s="7"/>
      <c r="J438" s="7"/>
      <c r="K438" s="7"/>
      <c r="L438" s="7"/>
      <c r="M438" s="7"/>
      <c r="N438" s="7"/>
      <c r="O438" s="7"/>
      <c r="P438" s="7"/>
      <c r="Q438" s="7"/>
      <c r="R438" s="7"/>
      <c r="S438" s="7"/>
      <c r="T438" s="7"/>
      <c r="U438" s="7"/>
      <c r="V438" s="7"/>
      <c r="W438" s="7"/>
      <c r="X438" s="7"/>
      <c r="Y438" s="7"/>
    </row>
    <row r="439" spans="1:25" ht="14.25" x14ac:dyDescent="0.2">
      <c r="A439" s="202"/>
      <c r="B439" s="202"/>
      <c r="C439" s="202"/>
      <c r="D439" s="202"/>
      <c r="E439" s="202"/>
      <c r="F439" s="7"/>
      <c r="G439" s="7"/>
      <c r="H439" s="7"/>
      <c r="I439" s="7"/>
      <c r="J439" s="7"/>
      <c r="K439" s="7"/>
      <c r="L439" s="7"/>
      <c r="M439" s="7"/>
      <c r="N439" s="7"/>
      <c r="O439" s="7"/>
      <c r="P439" s="7"/>
      <c r="Q439" s="7"/>
      <c r="R439" s="7"/>
      <c r="S439" s="7"/>
      <c r="T439" s="7"/>
      <c r="U439" s="7"/>
      <c r="V439" s="7"/>
      <c r="W439" s="7"/>
      <c r="X439" s="7"/>
      <c r="Y439" s="7"/>
    </row>
    <row r="440" spans="1:25" ht="14.25" x14ac:dyDescent="0.2">
      <c r="A440" s="202"/>
      <c r="B440" s="202"/>
      <c r="C440" s="202"/>
      <c r="D440" s="202"/>
      <c r="E440" s="202"/>
      <c r="F440" s="7"/>
      <c r="G440" s="7"/>
      <c r="H440" s="7"/>
      <c r="I440" s="7"/>
      <c r="J440" s="7"/>
      <c r="K440" s="7"/>
      <c r="L440" s="7"/>
      <c r="M440" s="7"/>
      <c r="N440" s="7"/>
      <c r="O440" s="7"/>
      <c r="P440" s="7"/>
      <c r="Q440" s="7"/>
      <c r="R440" s="7"/>
      <c r="S440" s="7"/>
      <c r="T440" s="7"/>
      <c r="U440" s="7"/>
      <c r="V440" s="7"/>
      <c r="W440" s="7"/>
      <c r="X440" s="7"/>
      <c r="Y440" s="7"/>
    </row>
    <row r="441" spans="1:25" ht="15" x14ac:dyDescent="0.25">
      <c r="A441" s="1126"/>
      <c r="B441" s="1126"/>
      <c r="C441" s="1126"/>
      <c r="D441" s="1126"/>
      <c r="E441" s="190"/>
      <c r="F441" s="7"/>
      <c r="G441" s="7"/>
      <c r="H441" s="7"/>
      <c r="I441" s="7"/>
      <c r="J441" s="7"/>
      <c r="K441" s="7"/>
      <c r="L441" s="7"/>
      <c r="M441" s="7"/>
      <c r="N441" s="7"/>
      <c r="O441" s="7"/>
      <c r="P441" s="7"/>
      <c r="Q441" s="7"/>
      <c r="R441" s="7"/>
      <c r="S441" s="7"/>
      <c r="T441" s="7"/>
      <c r="U441" s="7"/>
      <c r="V441" s="7"/>
      <c r="W441" s="7"/>
      <c r="X441" s="7"/>
      <c r="Y441" s="7"/>
    </row>
    <row r="442" spans="1:25" ht="14.25" x14ac:dyDescent="0.2">
      <c r="A442" s="190"/>
      <c r="B442" s="190"/>
      <c r="C442" s="190"/>
      <c r="D442" s="190"/>
      <c r="E442" s="190"/>
      <c r="F442" s="7"/>
      <c r="G442" s="7"/>
      <c r="H442" s="7"/>
      <c r="I442" s="7"/>
      <c r="J442" s="7"/>
      <c r="K442" s="7"/>
      <c r="L442" s="7"/>
      <c r="M442" s="7"/>
      <c r="N442" s="7"/>
      <c r="O442" s="7"/>
      <c r="P442" s="7"/>
      <c r="Q442" s="7"/>
      <c r="R442" s="7"/>
      <c r="S442" s="7"/>
      <c r="T442" s="7"/>
      <c r="U442" s="7"/>
      <c r="V442" s="7"/>
      <c r="W442" s="7"/>
      <c r="X442" s="7"/>
      <c r="Y442" s="7"/>
    </row>
    <row r="443" spans="1:25" ht="14.25" x14ac:dyDescent="0.2">
      <c r="A443" s="190"/>
      <c r="B443" s="190"/>
      <c r="C443" s="190"/>
      <c r="D443" s="190"/>
      <c r="E443" s="190"/>
      <c r="F443" s="7"/>
      <c r="G443" s="7"/>
      <c r="H443" s="7"/>
      <c r="I443" s="7"/>
      <c r="J443" s="7"/>
      <c r="K443" s="7"/>
      <c r="L443" s="7"/>
      <c r="M443" s="7"/>
      <c r="N443" s="7"/>
      <c r="O443" s="7"/>
      <c r="P443" s="7"/>
      <c r="Q443" s="7"/>
      <c r="R443" s="7"/>
      <c r="S443" s="7"/>
      <c r="T443" s="7"/>
      <c r="U443" s="7"/>
      <c r="V443" s="7"/>
      <c r="W443" s="7"/>
      <c r="X443" s="7"/>
      <c r="Y443" s="7"/>
    </row>
    <row r="444" spans="1:25" ht="14.25" x14ac:dyDescent="0.2">
      <c r="A444" s="190"/>
      <c r="B444" s="190"/>
      <c r="C444" s="190"/>
      <c r="D444" s="190"/>
      <c r="E444" s="190"/>
      <c r="F444" s="7"/>
      <c r="G444" s="7"/>
      <c r="H444" s="7"/>
      <c r="I444" s="7"/>
      <c r="J444" s="7"/>
      <c r="K444" s="7"/>
      <c r="L444" s="7"/>
      <c r="M444" s="7"/>
      <c r="N444" s="7"/>
      <c r="O444" s="7"/>
      <c r="P444" s="7"/>
      <c r="Q444" s="7"/>
      <c r="R444" s="7"/>
      <c r="S444" s="7"/>
      <c r="T444" s="7"/>
      <c r="U444" s="7"/>
      <c r="V444" s="7"/>
      <c r="W444" s="7"/>
      <c r="X444" s="7"/>
      <c r="Y444" s="7"/>
    </row>
    <row r="445" spans="1:25" ht="14.25" x14ac:dyDescent="0.2">
      <c r="A445" s="190"/>
      <c r="B445" s="190"/>
      <c r="C445" s="190"/>
      <c r="D445" s="190"/>
      <c r="E445" s="190"/>
      <c r="F445" s="7"/>
      <c r="G445" s="7"/>
      <c r="H445" s="7"/>
      <c r="I445" s="7"/>
      <c r="J445" s="7"/>
      <c r="K445" s="7"/>
      <c r="L445" s="7"/>
      <c r="M445" s="7"/>
      <c r="N445" s="7"/>
      <c r="O445" s="7"/>
      <c r="P445" s="7"/>
      <c r="Q445" s="7"/>
      <c r="R445" s="7"/>
      <c r="S445" s="7"/>
      <c r="T445" s="7"/>
      <c r="U445" s="7"/>
      <c r="V445" s="7"/>
      <c r="W445" s="7"/>
      <c r="X445" s="7"/>
      <c r="Y445" s="7"/>
    </row>
    <row r="446" spans="1:25" ht="15" x14ac:dyDescent="0.25">
      <c r="A446" s="1121"/>
      <c r="B446" s="1121"/>
      <c r="C446" s="190"/>
      <c r="D446" s="190"/>
      <c r="E446" s="190"/>
      <c r="F446" s="7"/>
      <c r="G446" s="7"/>
      <c r="H446" s="7"/>
      <c r="I446" s="7"/>
      <c r="J446" s="7"/>
      <c r="K446" s="7"/>
      <c r="L446" s="7"/>
      <c r="M446" s="7"/>
      <c r="N446" s="7"/>
      <c r="O446" s="7"/>
      <c r="P446" s="7"/>
      <c r="Q446" s="7"/>
      <c r="R446" s="7"/>
      <c r="S446" s="7"/>
      <c r="T446" s="7"/>
      <c r="U446" s="7"/>
      <c r="V446" s="7"/>
      <c r="W446" s="7"/>
      <c r="X446" s="7"/>
      <c r="Y446" s="7"/>
    </row>
    <row r="447" spans="1:25" ht="15" x14ac:dyDescent="0.25">
      <c r="A447" s="190"/>
      <c r="B447" s="196"/>
      <c r="C447" s="190"/>
      <c r="D447" s="190"/>
      <c r="E447" s="190"/>
      <c r="F447" s="7"/>
      <c r="G447" s="7"/>
      <c r="H447" s="7"/>
      <c r="I447" s="7"/>
      <c r="J447" s="7"/>
      <c r="K447" s="7"/>
      <c r="L447" s="7"/>
      <c r="M447" s="7"/>
      <c r="N447" s="7"/>
      <c r="O447" s="7"/>
      <c r="P447" s="7"/>
      <c r="Q447" s="7"/>
      <c r="R447" s="7"/>
      <c r="S447" s="7"/>
      <c r="T447" s="7"/>
      <c r="U447" s="7"/>
      <c r="V447" s="7"/>
      <c r="W447" s="7"/>
      <c r="X447" s="7"/>
      <c r="Y447" s="7"/>
    </row>
    <row r="448" spans="1:25" ht="15" x14ac:dyDescent="0.25">
      <c r="A448" s="190"/>
      <c r="B448" s="203"/>
      <c r="C448" s="204"/>
      <c r="D448" s="204"/>
      <c r="E448" s="190"/>
      <c r="F448" s="7"/>
      <c r="G448" s="7"/>
      <c r="H448" s="7"/>
      <c r="I448" s="7"/>
      <c r="J448" s="7"/>
      <c r="K448" s="7"/>
      <c r="L448" s="7"/>
      <c r="M448" s="7"/>
      <c r="N448" s="7"/>
      <c r="O448" s="7"/>
      <c r="P448" s="7"/>
      <c r="Q448" s="7"/>
      <c r="R448" s="7"/>
      <c r="S448" s="7"/>
      <c r="T448" s="7"/>
      <c r="U448" s="7"/>
      <c r="V448" s="7"/>
      <c r="W448" s="7"/>
      <c r="X448" s="7"/>
      <c r="Y448" s="7"/>
    </row>
    <row r="449" spans="1:25" ht="14.25" x14ac:dyDescent="0.2">
      <c r="A449" s="190"/>
      <c r="B449" s="204"/>
      <c r="C449" s="204"/>
      <c r="D449" s="204"/>
      <c r="E449" s="190"/>
      <c r="F449" s="7"/>
      <c r="G449" s="7"/>
      <c r="H449" s="7"/>
      <c r="I449" s="7"/>
      <c r="J449" s="7"/>
      <c r="K449" s="7"/>
      <c r="L449" s="7"/>
      <c r="M449" s="7"/>
      <c r="N449" s="7"/>
      <c r="O449" s="7"/>
      <c r="P449" s="7"/>
      <c r="Q449" s="7"/>
      <c r="R449" s="7"/>
      <c r="S449" s="7"/>
      <c r="T449" s="7"/>
      <c r="U449" s="7"/>
      <c r="V449" s="7"/>
      <c r="W449" s="7"/>
      <c r="X449" s="7"/>
      <c r="Y449" s="7"/>
    </row>
    <row r="450" spans="1:25" ht="14.25" x14ac:dyDescent="0.2">
      <c r="A450" s="1121"/>
      <c r="B450" s="1131"/>
      <c r="C450" s="1131"/>
      <c r="D450" s="1131"/>
      <c r="E450" s="190"/>
      <c r="F450" s="7"/>
      <c r="G450" s="7"/>
      <c r="H450" s="7"/>
      <c r="I450" s="7"/>
      <c r="J450" s="7"/>
      <c r="K450" s="7"/>
      <c r="L450" s="7"/>
      <c r="M450" s="7"/>
      <c r="N450" s="7"/>
      <c r="O450" s="7"/>
      <c r="P450" s="7"/>
      <c r="Q450" s="7"/>
      <c r="R450" s="7"/>
      <c r="S450" s="7"/>
      <c r="T450" s="7"/>
      <c r="U450" s="7"/>
      <c r="V450" s="7"/>
      <c r="W450" s="7"/>
      <c r="X450" s="7"/>
      <c r="Y450" s="7"/>
    </row>
    <row r="451" spans="1:25" ht="14.25" x14ac:dyDescent="0.2">
      <c r="A451" s="1121"/>
      <c r="B451" s="1121"/>
      <c r="C451" s="1121"/>
      <c r="D451" s="1121"/>
      <c r="E451" s="190"/>
      <c r="F451" s="7"/>
      <c r="G451" s="7"/>
      <c r="H451" s="7"/>
      <c r="I451" s="7"/>
      <c r="J451" s="7"/>
      <c r="K451" s="7"/>
      <c r="L451" s="7"/>
      <c r="M451" s="7"/>
      <c r="N451" s="7"/>
      <c r="O451" s="7"/>
      <c r="P451" s="7"/>
      <c r="Q451" s="7"/>
      <c r="R451" s="7"/>
      <c r="S451" s="7"/>
      <c r="T451" s="7"/>
      <c r="U451" s="7"/>
      <c r="V451" s="7"/>
      <c r="W451" s="7"/>
      <c r="X451" s="7"/>
      <c r="Y451" s="7"/>
    </row>
    <row r="452" spans="1:25" x14ac:dyDescent="0.2">
      <c r="A452" s="18"/>
      <c r="B452" s="10"/>
      <c r="C452" s="19"/>
      <c r="D452" s="19"/>
      <c r="E452" s="13"/>
      <c r="F452" s="7"/>
      <c r="G452" s="7"/>
      <c r="H452" s="7"/>
      <c r="I452" s="7"/>
      <c r="J452" s="7"/>
      <c r="K452" s="7"/>
      <c r="L452" s="7"/>
      <c r="M452" s="7"/>
      <c r="N452" s="7"/>
      <c r="O452" s="7"/>
      <c r="P452" s="7"/>
      <c r="Q452" s="7"/>
      <c r="R452" s="7"/>
      <c r="S452" s="7"/>
      <c r="T452" s="7"/>
      <c r="U452" s="7"/>
      <c r="V452" s="7"/>
      <c r="W452" s="7"/>
      <c r="X452" s="7"/>
      <c r="Y452" s="7"/>
    </row>
    <row r="453" spans="1:25" x14ac:dyDescent="0.2">
      <c r="A453" s="13"/>
      <c r="B453" s="10"/>
      <c r="C453" s="19"/>
      <c r="D453" s="19"/>
      <c r="E453" s="13"/>
      <c r="F453" s="7"/>
      <c r="G453" s="7"/>
      <c r="H453" s="7"/>
      <c r="I453" s="7"/>
      <c r="J453" s="7"/>
      <c r="K453" s="7"/>
      <c r="L453" s="7"/>
      <c r="M453" s="7"/>
      <c r="N453" s="7"/>
      <c r="O453" s="7"/>
      <c r="P453" s="7"/>
      <c r="Q453" s="7"/>
      <c r="R453" s="7"/>
      <c r="S453" s="7"/>
      <c r="T453" s="7"/>
      <c r="U453" s="7"/>
      <c r="V453" s="7"/>
      <c r="W453" s="7"/>
      <c r="X453" s="7"/>
      <c r="Y453" s="7"/>
    </row>
    <row r="454" spans="1:25" x14ac:dyDescent="0.2">
      <c r="A454" s="18"/>
      <c r="B454" s="10"/>
      <c r="C454" s="19"/>
      <c r="D454" s="19"/>
      <c r="E454" s="13"/>
      <c r="F454" s="7"/>
      <c r="G454" s="7"/>
      <c r="H454" s="7"/>
      <c r="I454" s="7"/>
      <c r="J454" s="7"/>
      <c r="K454" s="7"/>
      <c r="L454" s="7"/>
      <c r="M454" s="7"/>
      <c r="N454" s="7"/>
      <c r="O454" s="7"/>
      <c r="P454" s="7"/>
      <c r="Q454" s="7"/>
      <c r="R454" s="7"/>
      <c r="S454" s="7"/>
      <c r="T454" s="7"/>
      <c r="U454" s="7"/>
      <c r="V454" s="7"/>
      <c r="W454" s="7"/>
      <c r="X454" s="7"/>
      <c r="Y454" s="7"/>
    </row>
    <row r="455" spans="1:25" x14ac:dyDescent="0.2">
      <c r="A455" s="18"/>
      <c r="B455" s="10"/>
      <c r="C455" s="19"/>
      <c r="D455" s="19"/>
      <c r="E455" s="13"/>
      <c r="F455" s="7"/>
      <c r="G455" s="7"/>
      <c r="H455" s="7"/>
      <c r="I455" s="7"/>
      <c r="J455" s="7"/>
      <c r="K455" s="7"/>
      <c r="L455" s="7"/>
      <c r="M455" s="7"/>
      <c r="N455" s="7"/>
      <c r="O455" s="7"/>
      <c r="P455" s="7"/>
      <c r="Q455" s="7"/>
      <c r="R455" s="7"/>
      <c r="S455" s="7"/>
      <c r="T455" s="7"/>
      <c r="U455" s="7"/>
      <c r="V455" s="7"/>
      <c r="W455" s="7"/>
      <c r="X455" s="7"/>
      <c r="Y455" s="7"/>
    </row>
    <row r="456" spans="1:25" x14ac:dyDescent="0.2">
      <c r="A456" s="13"/>
      <c r="B456" s="10"/>
      <c r="C456" s="19"/>
      <c r="D456" s="19"/>
      <c r="E456" s="13"/>
      <c r="F456" s="7"/>
      <c r="G456" s="7"/>
      <c r="H456" s="7"/>
      <c r="I456" s="7"/>
      <c r="J456" s="7"/>
      <c r="K456" s="7"/>
      <c r="L456" s="7"/>
      <c r="M456" s="7"/>
      <c r="N456" s="7"/>
      <c r="O456" s="7"/>
      <c r="P456" s="7"/>
      <c r="Q456" s="7"/>
      <c r="R456" s="7"/>
      <c r="S456" s="7"/>
      <c r="T456" s="7"/>
      <c r="U456" s="7"/>
      <c r="V456" s="7"/>
      <c r="W456" s="7"/>
      <c r="X456" s="7"/>
      <c r="Y456" s="7"/>
    </row>
    <row r="457" spans="1:25" x14ac:dyDescent="0.2">
      <c r="A457" s="13"/>
      <c r="B457" s="10"/>
      <c r="C457" s="19"/>
      <c r="D457" s="19"/>
      <c r="E457" s="13"/>
      <c r="F457" s="7"/>
      <c r="G457" s="7"/>
      <c r="H457" s="7"/>
      <c r="I457" s="7"/>
      <c r="J457" s="7"/>
      <c r="K457" s="7"/>
      <c r="L457" s="7"/>
      <c r="M457" s="7"/>
      <c r="N457" s="7"/>
      <c r="O457" s="7"/>
      <c r="P457" s="7"/>
      <c r="Q457" s="7"/>
      <c r="R457" s="7"/>
      <c r="S457" s="7"/>
      <c r="T457" s="7"/>
      <c r="U457" s="7"/>
      <c r="V457" s="7"/>
      <c r="W457" s="7"/>
      <c r="X457" s="7"/>
      <c r="Y457" s="7"/>
    </row>
    <row r="458" spans="1:25" x14ac:dyDescent="0.2">
      <c r="A458" s="13"/>
      <c r="B458" s="16"/>
      <c r="C458" s="16"/>
      <c r="D458" s="19"/>
      <c r="E458" s="13"/>
      <c r="F458" s="7"/>
      <c r="G458" s="7"/>
      <c r="H458" s="7"/>
      <c r="I458" s="7"/>
      <c r="J458" s="7"/>
      <c r="K458" s="7"/>
      <c r="L458" s="7"/>
      <c r="M458" s="7"/>
      <c r="N458" s="7"/>
      <c r="O458" s="7"/>
      <c r="P458" s="7"/>
      <c r="Q458" s="7"/>
      <c r="R458" s="7"/>
      <c r="S458" s="7"/>
      <c r="T458" s="7"/>
      <c r="U458" s="7"/>
      <c r="V458" s="7"/>
      <c r="W458" s="7"/>
      <c r="X458" s="7"/>
      <c r="Y458" s="7"/>
    </row>
    <row r="459" spans="1:25" x14ac:dyDescent="0.2">
      <c r="A459" s="1132"/>
      <c r="B459" s="1132"/>
      <c r="C459" s="1132"/>
      <c r="D459" s="20"/>
      <c r="E459" s="13"/>
      <c r="F459" s="7"/>
      <c r="G459" s="7"/>
      <c r="H459" s="7"/>
      <c r="I459" s="7"/>
      <c r="J459" s="7"/>
      <c r="K459" s="7"/>
      <c r="L459" s="7"/>
      <c r="M459" s="7"/>
      <c r="N459" s="7"/>
      <c r="O459" s="7"/>
      <c r="P459" s="7"/>
      <c r="Q459" s="7"/>
      <c r="R459" s="7"/>
      <c r="S459" s="7"/>
      <c r="T459" s="7"/>
      <c r="U459" s="7"/>
      <c r="V459" s="7"/>
      <c r="W459" s="7"/>
      <c r="X459" s="7"/>
      <c r="Y459" s="7"/>
    </row>
    <row r="460" spans="1:25" x14ac:dyDescent="0.2">
      <c r="A460" s="1133"/>
      <c r="B460" s="1133"/>
      <c r="C460" s="1133"/>
      <c r="D460" s="1133"/>
      <c r="E460" s="13"/>
      <c r="F460" s="7"/>
      <c r="G460" s="7"/>
      <c r="H460" s="7"/>
      <c r="I460" s="7"/>
      <c r="J460" s="7"/>
      <c r="K460" s="7"/>
      <c r="L460" s="7"/>
      <c r="M460" s="7"/>
      <c r="N460" s="7"/>
      <c r="O460" s="7"/>
      <c r="P460" s="7"/>
      <c r="Q460" s="7"/>
      <c r="R460" s="7"/>
      <c r="S460" s="7"/>
      <c r="T460" s="7"/>
      <c r="U460" s="7"/>
      <c r="V460" s="7"/>
      <c r="W460" s="7"/>
      <c r="X460" s="7"/>
      <c r="Y460" s="7"/>
    </row>
    <row r="461" spans="1:25" x14ac:dyDescent="0.2">
      <c r="A461" s="16"/>
      <c r="B461" s="21"/>
      <c r="C461" s="21"/>
      <c r="D461" s="20"/>
      <c r="E461" s="13"/>
      <c r="F461" s="7"/>
      <c r="G461" s="7"/>
      <c r="H461" s="7"/>
      <c r="I461" s="7"/>
      <c r="J461" s="7"/>
      <c r="K461" s="7"/>
      <c r="L461" s="7"/>
      <c r="M461" s="7"/>
      <c r="N461" s="7"/>
      <c r="O461" s="7"/>
      <c r="P461" s="7"/>
      <c r="Q461" s="7"/>
      <c r="R461" s="7"/>
      <c r="S461" s="7"/>
      <c r="T461" s="7"/>
      <c r="U461" s="7"/>
      <c r="V461" s="7"/>
      <c r="W461" s="7"/>
      <c r="X461" s="7"/>
      <c r="Y461" s="7"/>
    </row>
    <row r="462" spans="1:25" x14ac:dyDescent="0.2">
      <c r="A462" s="13"/>
      <c r="B462" s="13"/>
      <c r="C462" s="13"/>
      <c r="D462" s="13"/>
      <c r="E462" s="13"/>
      <c r="F462" s="7"/>
      <c r="G462" s="7"/>
      <c r="H462" s="7"/>
      <c r="I462" s="7"/>
      <c r="J462" s="7"/>
      <c r="K462" s="7"/>
      <c r="L462" s="7"/>
      <c r="M462" s="7"/>
      <c r="N462" s="7"/>
      <c r="O462" s="7"/>
      <c r="P462" s="7"/>
      <c r="Q462" s="7"/>
      <c r="R462" s="7"/>
      <c r="S462" s="7"/>
      <c r="T462" s="7"/>
      <c r="U462" s="7"/>
      <c r="V462" s="7"/>
      <c r="W462" s="7"/>
      <c r="X462" s="7"/>
      <c r="Y462" s="7"/>
    </row>
    <row r="463" spans="1:25" x14ac:dyDescent="0.2">
      <c r="A463" s="13"/>
      <c r="B463" s="13"/>
      <c r="C463" s="13"/>
      <c r="D463" s="13"/>
      <c r="E463" s="13"/>
      <c r="F463" s="7"/>
      <c r="G463" s="7"/>
      <c r="H463" s="7"/>
      <c r="I463" s="7"/>
      <c r="J463" s="7"/>
      <c r="K463" s="7"/>
      <c r="L463" s="7"/>
      <c r="M463" s="7"/>
      <c r="N463" s="7"/>
      <c r="O463" s="7"/>
      <c r="P463" s="7"/>
      <c r="Q463" s="7"/>
      <c r="R463" s="7"/>
      <c r="S463" s="7"/>
      <c r="T463" s="7"/>
      <c r="U463" s="7"/>
      <c r="V463" s="7"/>
      <c r="W463" s="7"/>
      <c r="X463" s="7"/>
      <c r="Y463" s="7"/>
    </row>
    <row r="464" spans="1:25" x14ac:dyDescent="0.2">
      <c r="A464" s="16"/>
      <c r="B464" s="14"/>
      <c r="C464" s="14"/>
      <c r="D464" s="14"/>
      <c r="E464" s="13"/>
      <c r="F464" s="7"/>
      <c r="G464" s="7"/>
      <c r="H464" s="7"/>
      <c r="I464" s="7"/>
      <c r="J464" s="7"/>
      <c r="K464" s="7"/>
      <c r="L464" s="7"/>
      <c r="M464" s="7"/>
      <c r="N464" s="7"/>
      <c r="O464" s="7"/>
      <c r="P464" s="7"/>
      <c r="Q464" s="7"/>
      <c r="R464" s="7"/>
      <c r="S464" s="7"/>
      <c r="T464" s="7"/>
      <c r="U464" s="7"/>
      <c r="V464" s="7"/>
      <c r="W464" s="7"/>
      <c r="X464" s="7"/>
      <c r="Y464" s="7"/>
    </row>
    <row r="465" spans="1:25" x14ac:dyDescent="0.2">
      <c r="A465" s="1134"/>
      <c r="B465" s="1135"/>
      <c r="C465" s="1136"/>
      <c r="D465" s="1136"/>
      <c r="E465" s="22"/>
      <c r="F465" s="7"/>
      <c r="G465" s="7"/>
      <c r="H465" s="7"/>
      <c r="I465" s="7"/>
      <c r="J465" s="7"/>
      <c r="K465" s="7"/>
      <c r="L465" s="7"/>
      <c r="M465" s="7"/>
      <c r="N465" s="7"/>
      <c r="O465" s="7"/>
      <c r="P465" s="7"/>
      <c r="Q465" s="7"/>
      <c r="R465" s="7"/>
      <c r="S465" s="7"/>
      <c r="T465" s="7"/>
      <c r="U465" s="7"/>
      <c r="V465" s="7"/>
      <c r="W465" s="7"/>
      <c r="X465" s="7"/>
      <c r="Y465" s="7"/>
    </row>
    <row r="466" spans="1:25" x14ac:dyDescent="0.2">
      <c r="A466" s="1134"/>
      <c r="B466" s="1134"/>
      <c r="C466" s="1134"/>
      <c r="D466" s="1134"/>
      <c r="E466" s="22"/>
      <c r="F466" s="7"/>
      <c r="G466" s="7"/>
      <c r="H466" s="7"/>
      <c r="I466" s="7"/>
      <c r="J466" s="7"/>
      <c r="K466" s="7"/>
      <c r="L466" s="7"/>
      <c r="M466" s="7"/>
      <c r="N466" s="7"/>
      <c r="O466" s="7"/>
      <c r="P466" s="7"/>
      <c r="Q466" s="7"/>
      <c r="R466" s="7"/>
      <c r="S466" s="7"/>
      <c r="T466" s="7"/>
      <c r="U466" s="7"/>
      <c r="V466" s="7"/>
      <c r="W466" s="7"/>
      <c r="X466" s="7"/>
      <c r="Y466" s="7"/>
    </row>
    <row r="467" spans="1:25" x14ac:dyDescent="0.2">
      <c r="A467" s="1132"/>
      <c r="B467" s="1132"/>
      <c r="C467" s="1132"/>
      <c r="D467" s="20"/>
      <c r="E467" s="13"/>
      <c r="F467" s="7"/>
      <c r="G467" s="7"/>
      <c r="H467" s="7"/>
      <c r="I467" s="7"/>
      <c r="J467" s="7"/>
      <c r="K467" s="7"/>
      <c r="L467" s="7"/>
      <c r="M467" s="7"/>
      <c r="N467" s="7"/>
      <c r="O467" s="7"/>
      <c r="P467" s="7"/>
      <c r="Q467" s="7"/>
      <c r="R467" s="7"/>
      <c r="S467" s="7"/>
      <c r="T467" s="7"/>
      <c r="U467" s="7"/>
      <c r="V467" s="7"/>
      <c r="W467" s="7"/>
      <c r="X467" s="7"/>
      <c r="Y467" s="7"/>
    </row>
    <row r="468" spans="1:25" x14ac:dyDescent="0.2">
      <c r="A468" s="1133"/>
      <c r="B468" s="1133"/>
      <c r="C468" s="1133"/>
      <c r="D468" s="1133"/>
      <c r="E468" s="13"/>
      <c r="F468" s="7"/>
      <c r="G468" s="7"/>
      <c r="H468" s="7"/>
      <c r="I468" s="7"/>
      <c r="J468" s="7"/>
      <c r="K468" s="7"/>
      <c r="L468" s="7"/>
      <c r="M468" s="7"/>
      <c r="N468" s="7"/>
      <c r="O468" s="7"/>
      <c r="P468" s="7"/>
      <c r="Q468" s="7"/>
      <c r="R468" s="7"/>
      <c r="S468" s="7"/>
      <c r="T468" s="7"/>
      <c r="U468" s="7"/>
      <c r="V468" s="7"/>
      <c r="W468" s="7"/>
      <c r="X468" s="7"/>
      <c r="Y468" s="7"/>
    </row>
    <row r="469" spans="1:25" x14ac:dyDescent="0.2">
      <c r="A469" s="1132"/>
      <c r="B469" s="1132"/>
      <c r="C469" s="1132"/>
      <c r="D469" s="20"/>
      <c r="E469" s="13"/>
      <c r="F469" s="7"/>
      <c r="G469" s="7"/>
      <c r="H469" s="7"/>
      <c r="I469" s="7"/>
      <c r="J469" s="7"/>
      <c r="K469" s="7"/>
      <c r="L469" s="7"/>
      <c r="M469" s="7"/>
      <c r="N469" s="7"/>
      <c r="O469" s="7"/>
      <c r="P469" s="7"/>
      <c r="Q469" s="7"/>
      <c r="R469" s="7"/>
      <c r="S469" s="7"/>
      <c r="T469" s="7"/>
      <c r="U469" s="7"/>
      <c r="V469" s="7"/>
      <c r="W469" s="7"/>
      <c r="X469" s="7"/>
      <c r="Y469" s="7"/>
    </row>
    <row r="470" spans="1:25" x14ac:dyDescent="0.2">
      <c r="A470" s="13"/>
      <c r="B470" s="13"/>
      <c r="C470" s="13"/>
      <c r="D470" s="13"/>
      <c r="E470" s="13"/>
      <c r="F470" s="7"/>
      <c r="G470" s="7"/>
      <c r="H470" s="7"/>
      <c r="I470" s="7"/>
      <c r="J470" s="7"/>
      <c r="K470" s="7"/>
      <c r="L470" s="7"/>
      <c r="M470" s="7"/>
      <c r="N470" s="7"/>
      <c r="O470" s="7"/>
      <c r="P470" s="7"/>
      <c r="Q470" s="7"/>
      <c r="R470" s="7"/>
      <c r="S470" s="7"/>
      <c r="T470" s="7"/>
      <c r="U470" s="7"/>
      <c r="V470" s="7"/>
      <c r="W470" s="7"/>
      <c r="X470" s="7"/>
      <c r="Y470" s="7"/>
    </row>
    <row r="471" spans="1:25" x14ac:dyDescent="0.2">
      <c r="A471" s="13"/>
      <c r="B471" s="13"/>
      <c r="C471" s="13"/>
      <c r="D471" s="13"/>
      <c r="E471" s="13"/>
      <c r="F471" s="7"/>
      <c r="G471" s="7"/>
      <c r="H471" s="7"/>
      <c r="I471" s="7"/>
      <c r="J471" s="7"/>
      <c r="K471" s="7"/>
      <c r="L471" s="7"/>
      <c r="M471" s="7"/>
      <c r="N471" s="7"/>
      <c r="O471" s="7"/>
      <c r="P471" s="7"/>
      <c r="Q471" s="7"/>
      <c r="R471" s="7"/>
      <c r="S471" s="7"/>
      <c r="T471" s="7"/>
      <c r="U471" s="7"/>
      <c r="V471" s="7"/>
      <c r="W471" s="7"/>
      <c r="X471" s="7"/>
      <c r="Y471" s="7"/>
    </row>
    <row r="472" spans="1:25" x14ac:dyDescent="0.2">
      <c r="A472" s="1132"/>
      <c r="B472" s="1132"/>
      <c r="C472" s="1137"/>
      <c r="D472" s="1137"/>
      <c r="E472" s="13"/>
      <c r="F472" s="7"/>
      <c r="G472" s="7"/>
      <c r="H472" s="7"/>
      <c r="I472" s="7"/>
      <c r="J472" s="7"/>
      <c r="K472" s="7"/>
      <c r="L472" s="7"/>
      <c r="M472" s="7"/>
      <c r="N472" s="7"/>
      <c r="O472" s="7"/>
      <c r="P472" s="7"/>
      <c r="Q472" s="7"/>
      <c r="R472" s="7"/>
      <c r="S472" s="7"/>
      <c r="T472" s="7"/>
      <c r="U472" s="7"/>
      <c r="V472" s="7"/>
      <c r="W472" s="7"/>
      <c r="X472" s="7"/>
      <c r="Y472" s="7"/>
    </row>
    <row r="473" spans="1:25" x14ac:dyDescent="0.2">
      <c r="A473" s="13"/>
      <c r="B473" s="13"/>
      <c r="C473" s="13"/>
      <c r="D473" s="13"/>
      <c r="E473" s="13"/>
      <c r="F473" s="7"/>
      <c r="G473" s="7"/>
      <c r="H473" s="7"/>
      <c r="I473" s="7"/>
      <c r="J473" s="7"/>
      <c r="K473" s="7"/>
      <c r="L473" s="7"/>
      <c r="M473" s="7"/>
      <c r="N473" s="7"/>
      <c r="O473" s="7"/>
      <c r="P473" s="7"/>
      <c r="Q473" s="7"/>
      <c r="R473" s="7"/>
      <c r="S473" s="7"/>
      <c r="T473" s="7"/>
      <c r="U473" s="7"/>
      <c r="V473" s="7"/>
      <c r="W473" s="7"/>
      <c r="X473" s="7"/>
      <c r="Y473" s="7"/>
    </row>
    <row r="474" spans="1:25" x14ac:dyDescent="0.2">
      <c r="A474" s="1138"/>
      <c r="B474" s="1138"/>
      <c r="C474" s="1139"/>
      <c r="D474" s="1139"/>
      <c r="E474" s="13"/>
      <c r="F474" s="7"/>
      <c r="G474" s="7"/>
      <c r="H474" s="7"/>
      <c r="I474" s="7"/>
      <c r="J474" s="7"/>
      <c r="K474" s="7"/>
      <c r="L474" s="7"/>
      <c r="M474" s="7"/>
      <c r="N474" s="7"/>
      <c r="O474" s="7"/>
      <c r="P474" s="7"/>
      <c r="Q474" s="7"/>
      <c r="R474" s="7"/>
      <c r="S474" s="7"/>
      <c r="T474" s="7"/>
      <c r="U474" s="7"/>
      <c r="V474" s="7"/>
      <c r="W474" s="7"/>
      <c r="X474" s="7"/>
      <c r="Y474" s="7"/>
    </row>
    <row r="475" spans="1:25" x14ac:dyDescent="0.2">
      <c r="A475" s="1138"/>
      <c r="B475" s="1138"/>
      <c r="C475" s="1139"/>
      <c r="D475" s="1139"/>
      <c r="E475" s="13"/>
      <c r="F475" s="7"/>
      <c r="G475" s="7"/>
      <c r="H475" s="7"/>
      <c r="I475" s="7"/>
      <c r="J475" s="7"/>
      <c r="K475" s="7"/>
      <c r="L475" s="7"/>
      <c r="M475" s="7"/>
      <c r="N475" s="7"/>
      <c r="O475" s="7"/>
      <c r="P475" s="7"/>
      <c r="Q475" s="7"/>
      <c r="R475" s="7"/>
      <c r="S475" s="7"/>
      <c r="T475" s="7"/>
      <c r="U475" s="7"/>
      <c r="V475" s="7"/>
      <c r="W475" s="7"/>
      <c r="X475" s="7"/>
      <c r="Y475" s="7"/>
    </row>
    <row r="476" spans="1:25" ht="14.25" x14ac:dyDescent="0.2">
      <c r="A476" s="13"/>
      <c r="B476" s="23"/>
      <c r="C476" s="1139"/>
      <c r="D476" s="1139"/>
      <c r="E476" s="13"/>
      <c r="F476" s="7"/>
      <c r="G476" s="7"/>
      <c r="H476" s="7"/>
      <c r="I476" s="7"/>
      <c r="J476" s="7"/>
      <c r="K476" s="7"/>
      <c r="L476" s="7"/>
      <c r="M476" s="7"/>
      <c r="N476" s="7"/>
      <c r="O476" s="7"/>
      <c r="P476" s="7"/>
      <c r="Q476" s="7"/>
      <c r="R476" s="7"/>
      <c r="S476" s="7"/>
      <c r="T476" s="7"/>
      <c r="U476" s="7"/>
      <c r="V476" s="7"/>
      <c r="W476" s="7"/>
      <c r="X476" s="7"/>
      <c r="Y476" s="7"/>
    </row>
    <row r="477" spans="1:25" x14ac:dyDescent="0.2">
      <c r="A477" s="13"/>
      <c r="B477" s="24"/>
      <c r="C477" s="1139"/>
      <c r="D477" s="1139"/>
      <c r="E477" s="13"/>
      <c r="F477" s="7"/>
      <c r="G477" s="7"/>
      <c r="H477" s="7"/>
      <c r="I477" s="7"/>
      <c r="J477" s="7"/>
      <c r="K477" s="7"/>
      <c r="L477" s="7"/>
      <c r="M477" s="7"/>
      <c r="N477" s="7"/>
      <c r="O477" s="7"/>
      <c r="P477" s="7"/>
      <c r="Q477" s="7"/>
      <c r="R477" s="7"/>
      <c r="S477" s="7"/>
      <c r="T477" s="7"/>
      <c r="U477" s="7"/>
      <c r="V477" s="7"/>
      <c r="W477" s="7"/>
      <c r="X477" s="7"/>
      <c r="Y477" s="7"/>
    </row>
    <row r="478" spans="1:25" x14ac:dyDescent="0.2">
      <c r="A478" s="1138"/>
      <c r="B478" s="1138"/>
      <c r="C478" s="1139"/>
      <c r="D478" s="1139"/>
      <c r="E478" s="13"/>
      <c r="F478" s="7"/>
      <c r="G478" s="7"/>
      <c r="H478" s="7"/>
      <c r="I478" s="7"/>
      <c r="J478" s="7"/>
      <c r="K478" s="7"/>
      <c r="L478" s="7"/>
      <c r="M478" s="7"/>
      <c r="N478" s="7"/>
      <c r="O478" s="7"/>
      <c r="P478" s="7"/>
      <c r="Q478" s="7"/>
      <c r="R478" s="7"/>
      <c r="S478" s="7"/>
      <c r="T478" s="7"/>
      <c r="U478" s="7"/>
      <c r="V478" s="7"/>
      <c r="W478" s="7"/>
      <c r="X478" s="7"/>
      <c r="Y478" s="7"/>
    </row>
    <row r="479" spans="1:25" x14ac:dyDescent="0.2">
      <c r="A479" s="1138"/>
      <c r="B479" s="1138"/>
      <c r="C479" s="1139"/>
      <c r="D479" s="1139"/>
      <c r="E479" s="13"/>
      <c r="F479" s="7"/>
      <c r="G479" s="7"/>
      <c r="H479" s="7"/>
      <c r="I479" s="7"/>
      <c r="J479" s="7"/>
      <c r="K479" s="7"/>
      <c r="L479" s="7"/>
      <c r="M479" s="7"/>
      <c r="N479" s="7"/>
      <c r="O479" s="7"/>
      <c r="P479" s="7"/>
      <c r="Q479" s="7"/>
      <c r="R479" s="7"/>
      <c r="S479" s="7"/>
      <c r="T479" s="7"/>
      <c r="U479" s="7"/>
      <c r="V479" s="7"/>
      <c r="W479" s="7"/>
      <c r="X479" s="7"/>
      <c r="Y479" s="7"/>
    </row>
    <row r="480" spans="1:25" x14ac:dyDescent="0.2">
      <c r="A480" s="1138"/>
      <c r="B480" s="1138"/>
      <c r="C480" s="1139"/>
      <c r="D480" s="1139"/>
      <c r="E480" s="13"/>
      <c r="F480" s="7"/>
      <c r="G480" s="7"/>
      <c r="H480" s="7"/>
      <c r="I480" s="7"/>
      <c r="J480" s="7"/>
      <c r="K480" s="7"/>
      <c r="L480" s="7"/>
      <c r="M480" s="7"/>
      <c r="N480" s="7"/>
      <c r="O480" s="7"/>
      <c r="P480" s="7"/>
      <c r="Q480" s="7"/>
      <c r="R480" s="7"/>
      <c r="S480" s="7"/>
      <c r="T480" s="7"/>
      <c r="U480" s="7"/>
      <c r="V480" s="7"/>
      <c r="W480" s="7"/>
      <c r="X480" s="7"/>
      <c r="Y480" s="7"/>
    </row>
    <row r="481" spans="1:25" x14ac:dyDescent="0.2">
      <c r="A481" s="1138"/>
      <c r="B481" s="1138"/>
      <c r="C481" s="1139"/>
      <c r="D481" s="1139"/>
      <c r="E481" s="13"/>
      <c r="F481" s="7"/>
      <c r="G481" s="7"/>
      <c r="H481" s="7"/>
      <c r="I481" s="7"/>
      <c r="J481" s="7"/>
      <c r="K481" s="7"/>
      <c r="L481" s="7"/>
      <c r="M481" s="7"/>
      <c r="N481" s="7"/>
      <c r="O481" s="7"/>
      <c r="P481" s="7"/>
      <c r="Q481" s="7"/>
      <c r="R481" s="7"/>
      <c r="S481" s="7"/>
      <c r="T481" s="7"/>
      <c r="U481" s="7"/>
      <c r="V481" s="7"/>
      <c r="W481" s="7"/>
      <c r="X481" s="7"/>
      <c r="Y481" s="7"/>
    </row>
    <row r="482" spans="1:25" x14ac:dyDescent="0.2">
      <c r="A482" s="1138"/>
      <c r="B482" s="1138"/>
      <c r="C482" s="1139"/>
      <c r="D482" s="1139"/>
      <c r="E482" s="13"/>
      <c r="F482" s="7"/>
      <c r="G482" s="7"/>
      <c r="H482" s="7"/>
      <c r="I482" s="7"/>
      <c r="J482" s="7"/>
      <c r="K482" s="7"/>
      <c r="L482" s="7"/>
      <c r="M482" s="7"/>
      <c r="N482" s="7"/>
      <c r="O482" s="7"/>
      <c r="P482" s="7"/>
      <c r="Q482" s="7"/>
      <c r="R482" s="7"/>
      <c r="S482" s="7"/>
      <c r="T482" s="7"/>
      <c r="U482" s="7"/>
      <c r="V482" s="7"/>
      <c r="W482" s="7"/>
      <c r="X482" s="7"/>
      <c r="Y482" s="7"/>
    </row>
    <row r="483" spans="1:25" x14ac:dyDescent="0.2">
      <c r="A483" s="1138"/>
      <c r="B483" s="1138"/>
      <c r="C483" s="1138"/>
      <c r="D483" s="1138"/>
      <c r="E483" s="13"/>
      <c r="F483" s="7"/>
      <c r="G483" s="7"/>
      <c r="H483" s="7"/>
      <c r="I483" s="7"/>
      <c r="J483" s="7"/>
      <c r="K483" s="7"/>
      <c r="L483" s="7"/>
      <c r="M483" s="7"/>
      <c r="N483" s="7"/>
      <c r="O483" s="7"/>
      <c r="P483" s="7"/>
      <c r="Q483" s="7"/>
      <c r="R483" s="7"/>
      <c r="S483" s="7"/>
      <c r="T483" s="7"/>
      <c r="U483" s="7"/>
      <c r="V483" s="7"/>
      <c r="W483" s="7"/>
      <c r="X483" s="7"/>
      <c r="Y483" s="7"/>
    </row>
    <row r="484" spans="1:25" x14ac:dyDescent="0.2">
      <c r="A484" s="1138"/>
      <c r="B484" s="1138"/>
      <c r="C484" s="1138"/>
      <c r="D484" s="1138"/>
      <c r="E484" s="13"/>
      <c r="F484" s="7"/>
      <c r="G484" s="7"/>
      <c r="H484" s="7"/>
      <c r="I484" s="7"/>
      <c r="J484" s="7"/>
      <c r="K484" s="7"/>
      <c r="L484" s="7"/>
      <c r="M484" s="7"/>
      <c r="N484" s="7"/>
      <c r="O484" s="7"/>
      <c r="P484" s="7"/>
      <c r="Q484" s="7"/>
      <c r="R484" s="7"/>
      <c r="S484" s="7"/>
      <c r="T484" s="7"/>
      <c r="U484" s="7"/>
      <c r="V484" s="7"/>
      <c r="W484" s="7"/>
      <c r="X484" s="7"/>
      <c r="Y484" s="7"/>
    </row>
    <row r="485" spans="1:25" x14ac:dyDescent="0.2">
      <c r="A485" s="1138"/>
      <c r="B485" s="1138"/>
      <c r="C485" s="1138"/>
      <c r="D485" s="1138"/>
      <c r="E485" s="13"/>
      <c r="F485" s="7"/>
      <c r="G485" s="7"/>
      <c r="H485" s="7"/>
      <c r="I485" s="7"/>
      <c r="J485" s="7"/>
      <c r="K485" s="7"/>
      <c r="L485" s="7"/>
      <c r="M485" s="7"/>
      <c r="N485" s="7"/>
      <c r="O485" s="7"/>
      <c r="P485" s="7"/>
      <c r="Q485" s="7"/>
      <c r="R485" s="7"/>
      <c r="S485" s="7"/>
      <c r="T485" s="7"/>
      <c r="U485" s="7"/>
      <c r="V485" s="7"/>
      <c r="W485" s="7"/>
      <c r="X485" s="7"/>
      <c r="Y485" s="7"/>
    </row>
    <row r="486" spans="1:25" x14ac:dyDescent="0.2">
      <c r="A486" s="1138"/>
      <c r="B486" s="1138"/>
      <c r="C486" s="1138"/>
      <c r="D486" s="1138"/>
      <c r="E486" s="13"/>
      <c r="F486" s="7"/>
      <c r="G486" s="7"/>
      <c r="H486" s="7"/>
      <c r="I486" s="7"/>
      <c r="J486" s="7"/>
      <c r="K486" s="7"/>
      <c r="L486" s="7"/>
      <c r="M486" s="7"/>
      <c r="N486" s="7"/>
      <c r="O486" s="7"/>
      <c r="P486" s="7"/>
      <c r="Q486" s="7"/>
      <c r="R486" s="7"/>
      <c r="S486" s="7"/>
      <c r="T486" s="7"/>
      <c r="U486" s="7"/>
      <c r="V486" s="7"/>
      <c r="W486" s="7"/>
      <c r="X486" s="7"/>
      <c r="Y486" s="7"/>
    </row>
    <row r="487" spans="1:25" x14ac:dyDescent="0.2">
      <c r="A487" s="1138"/>
      <c r="B487" s="1138"/>
      <c r="C487" s="1138"/>
      <c r="D487" s="1138"/>
      <c r="E487" s="13"/>
      <c r="F487" s="7"/>
      <c r="G487" s="7"/>
      <c r="H487" s="7"/>
      <c r="I487" s="7"/>
      <c r="J487" s="7"/>
      <c r="K487" s="7"/>
      <c r="L487" s="7"/>
      <c r="M487" s="7"/>
      <c r="N487" s="7"/>
      <c r="O487" s="7"/>
      <c r="P487" s="7"/>
      <c r="Q487" s="7"/>
      <c r="R487" s="7"/>
      <c r="S487" s="7"/>
      <c r="T487" s="7"/>
      <c r="U487" s="7"/>
      <c r="V487" s="7"/>
      <c r="W487" s="7"/>
      <c r="X487" s="7"/>
      <c r="Y487" s="7"/>
    </row>
    <row r="488" spans="1:25" x14ac:dyDescent="0.2">
      <c r="A488" s="16"/>
      <c r="B488" s="16"/>
      <c r="C488" s="677"/>
      <c r="D488" s="677"/>
      <c r="E488" s="13"/>
      <c r="F488" s="7"/>
      <c r="G488" s="7"/>
      <c r="H488" s="7"/>
      <c r="I488" s="7"/>
      <c r="J488" s="7"/>
      <c r="K488" s="7"/>
      <c r="L488" s="7"/>
      <c r="M488" s="7"/>
      <c r="N488" s="7"/>
      <c r="O488" s="7"/>
      <c r="P488" s="7"/>
      <c r="Q488" s="7"/>
      <c r="R488" s="7"/>
      <c r="S488" s="7"/>
      <c r="T488" s="7"/>
      <c r="U488" s="7"/>
      <c r="V488" s="7"/>
      <c r="W488" s="7"/>
      <c r="X488" s="7"/>
      <c r="Y488" s="7"/>
    </row>
    <row r="489" spans="1:25" x14ac:dyDescent="0.2">
      <c r="A489" s="1132"/>
      <c r="B489" s="1132"/>
      <c r="C489" s="1139"/>
      <c r="D489" s="1139"/>
      <c r="E489" s="13"/>
      <c r="F489" s="7"/>
      <c r="G489" s="7"/>
      <c r="H489" s="7"/>
      <c r="I489" s="7"/>
      <c r="J489" s="7"/>
      <c r="K489" s="7"/>
      <c r="L489" s="7"/>
      <c r="M489" s="7"/>
      <c r="N489" s="7"/>
      <c r="O489" s="7"/>
      <c r="P489" s="7"/>
      <c r="Q489" s="7"/>
      <c r="R489" s="7"/>
      <c r="S489" s="7"/>
      <c r="T489" s="7"/>
      <c r="U489" s="7"/>
      <c r="V489" s="7"/>
      <c r="W489" s="7"/>
      <c r="X489" s="7"/>
      <c r="Y489" s="7"/>
    </row>
    <row r="490" spans="1:25" x14ac:dyDescent="0.2">
      <c r="A490" s="13"/>
      <c r="B490" s="13"/>
      <c r="C490" s="10"/>
      <c r="D490" s="10"/>
      <c r="E490" s="13"/>
      <c r="F490" s="7"/>
      <c r="G490" s="7"/>
      <c r="H490" s="7"/>
      <c r="I490" s="7"/>
      <c r="J490" s="7"/>
      <c r="K490" s="7"/>
      <c r="L490" s="7"/>
      <c r="M490" s="7"/>
      <c r="N490" s="7"/>
      <c r="O490" s="7"/>
      <c r="P490" s="7"/>
      <c r="Q490" s="7"/>
      <c r="R490" s="7"/>
      <c r="S490" s="7"/>
      <c r="T490" s="7"/>
      <c r="U490" s="7"/>
      <c r="V490" s="7"/>
      <c r="W490" s="7"/>
      <c r="X490" s="7"/>
      <c r="Y490" s="7"/>
    </row>
    <row r="491" spans="1:25" x14ac:dyDescent="0.2">
      <c r="A491" s="1140"/>
      <c r="B491" s="1140"/>
      <c r="C491" s="1137"/>
      <c r="D491" s="1137"/>
      <c r="E491" s="13"/>
      <c r="F491" s="7"/>
      <c r="G491" s="7"/>
      <c r="H491" s="7"/>
      <c r="I491" s="7"/>
      <c r="J491" s="7"/>
      <c r="K491" s="7"/>
      <c r="L491" s="7"/>
      <c r="M491" s="7"/>
      <c r="N491" s="7"/>
      <c r="O491" s="7"/>
      <c r="P491" s="7"/>
      <c r="Q491" s="7"/>
      <c r="R491" s="7"/>
      <c r="S491" s="7"/>
      <c r="T491" s="7"/>
      <c r="U491" s="7"/>
      <c r="V491" s="7"/>
      <c r="W491" s="7"/>
      <c r="X491" s="7"/>
      <c r="Y491" s="7"/>
    </row>
    <row r="492" spans="1:25" x14ac:dyDescent="0.2">
      <c r="A492" s="13"/>
      <c r="B492" s="13"/>
      <c r="C492" s="10"/>
      <c r="D492" s="10"/>
      <c r="E492" s="13"/>
      <c r="F492" s="7"/>
      <c r="G492" s="7"/>
      <c r="H492" s="7"/>
      <c r="I492" s="7"/>
      <c r="J492" s="7"/>
      <c r="K492" s="7"/>
      <c r="L492" s="7"/>
      <c r="M492" s="7"/>
      <c r="N492" s="7"/>
      <c r="O492" s="7"/>
      <c r="P492" s="7"/>
      <c r="Q492" s="7"/>
      <c r="R492" s="7"/>
      <c r="S492" s="7"/>
      <c r="T492" s="7"/>
      <c r="U492" s="7"/>
      <c r="V492" s="7"/>
      <c r="W492" s="7"/>
      <c r="X492" s="7"/>
      <c r="Y492" s="7"/>
    </row>
    <row r="493" spans="1:25" x14ac:dyDescent="0.2">
      <c r="A493" s="1132"/>
      <c r="B493" s="1132"/>
      <c r="C493" s="1139"/>
      <c r="D493" s="1139"/>
      <c r="E493" s="13"/>
      <c r="F493" s="7"/>
      <c r="G493" s="7"/>
      <c r="H493" s="7"/>
      <c r="I493" s="7"/>
      <c r="J493" s="7"/>
      <c r="K493" s="7"/>
      <c r="L493" s="7"/>
      <c r="M493" s="7"/>
      <c r="N493" s="7"/>
      <c r="O493" s="7"/>
      <c r="P493" s="7"/>
      <c r="Q493" s="7"/>
      <c r="R493" s="7"/>
      <c r="S493" s="7"/>
      <c r="T493" s="7"/>
      <c r="U493" s="7"/>
      <c r="V493" s="7"/>
      <c r="W493" s="7"/>
      <c r="X493" s="7"/>
      <c r="Y493" s="7"/>
    </row>
    <row r="494" spans="1:25" x14ac:dyDescent="0.2">
      <c r="A494" s="16"/>
      <c r="B494" s="13"/>
      <c r="C494" s="25"/>
      <c r="D494" s="25"/>
      <c r="E494" s="13"/>
      <c r="F494" s="7"/>
      <c r="G494" s="7"/>
      <c r="H494" s="7"/>
      <c r="I494" s="7"/>
      <c r="J494" s="7"/>
      <c r="K494" s="7"/>
      <c r="L494" s="7"/>
      <c r="M494" s="7"/>
      <c r="N494" s="7"/>
      <c r="O494" s="7"/>
      <c r="P494" s="7"/>
      <c r="Q494" s="7"/>
      <c r="R494" s="7"/>
      <c r="S494" s="7"/>
      <c r="T494" s="7"/>
      <c r="U494" s="7"/>
      <c r="V494" s="7"/>
      <c r="W494" s="7"/>
      <c r="X494" s="7"/>
      <c r="Y494" s="7"/>
    </row>
    <row r="495" spans="1:25" x14ac:dyDescent="0.2">
      <c r="A495" s="1141"/>
      <c r="B495" s="1141"/>
      <c r="C495" s="1139"/>
      <c r="D495" s="1139"/>
      <c r="E495" s="13"/>
      <c r="F495" s="7"/>
      <c r="G495" s="7"/>
      <c r="H495" s="7"/>
      <c r="I495" s="7"/>
      <c r="J495" s="7"/>
      <c r="K495" s="7"/>
      <c r="L495" s="7"/>
      <c r="M495" s="7"/>
      <c r="N495" s="7"/>
      <c r="O495" s="7"/>
      <c r="P495" s="7"/>
      <c r="Q495" s="7"/>
      <c r="R495" s="7"/>
      <c r="S495" s="7"/>
      <c r="T495" s="7"/>
      <c r="U495" s="7"/>
      <c r="V495" s="7"/>
      <c r="W495" s="7"/>
      <c r="X495" s="7"/>
      <c r="Y495" s="7"/>
    </row>
    <row r="496" spans="1:25" x14ac:dyDescent="0.2">
      <c r="A496" s="13"/>
      <c r="B496" s="25"/>
      <c r="C496" s="13"/>
      <c r="D496" s="25"/>
      <c r="E496" s="25"/>
      <c r="F496" s="7"/>
      <c r="G496" s="7"/>
      <c r="H496" s="7"/>
      <c r="I496" s="7"/>
      <c r="J496" s="7"/>
      <c r="K496" s="7"/>
      <c r="L496" s="7"/>
      <c r="M496" s="7"/>
      <c r="N496" s="7"/>
      <c r="O496" s="7"/>
      <c r="P496" s="7"/>
      <c r="Q496" s="7"/>
      <c r="R496" s="7"/>
      <c r="S496" s="7"/>
      <c r="T496" s="7"/>
      <c r="U496" s="7"/>
      <c r="V496" s="7"/>
      <c r="W496" s="7"/>
      <c r="X496" s="7"/>
      <c r="Y496" s="7"/>
    </row>
    <row r="497" spans="1:25" x14ac:dyDescent="0.2">
      <c r="A497" s="1132"/>
      <c r="B497" s="1132"/>
      <c r="C497" s="1137"/>
      <c r="D497" s="1137"/>
      <c r="E497" s="13"/>
      <c r="F497" s="7"/>
      <c r="G497" s="7"/>
      <c r="H497" s="7"/>
      <c r="I497" s="7"/>
      <c r="J497" s="7"/>
      <c r="K497" s="7"/>
      <c r="L497" s="7"/>
      <c r="M497" s="7"/>
      <c r="N497" s="7"/>
      <c r="O497" s="7"/>
      <c r="P497" s="7"/>
      <c r="Q497" s="7"/>
      <c r="R497" s="7"/>
      <c r="S497" s="7"/>
      <c r="T497" s="7"/>
      <c r="U497" s="7"/>
      <c r="V497" s="7"/>
      <c r="W497" s="7"/>
      <c r="X497" s="7"/>
      <c r="Y497" s="7"/>
    </row>
    <row r="498" spans="1:25" x14ac:dyDescent="0.2">
      <c r="A498" s="13"/>
      <c r="B498" s="13"/>
      <c r="C498" s="13"/>
      <c r="D498" s="13"/>
      <c r="E498" s="13"/>
      <c r="F498" s="7"/>
      <c r="G498" s="7"/>
      <c r="H498" s="7"/>
      <c r="I498" s="7"/>
      <c r="J498" s="7"/>
      <c r="K498" s="7"/>
      <c r="L498" s="7"/>
      <c r="M498" s="7"/>
      <c r="N498" s="7"/>
      <c r="O498" s="7"/>
      <c r="P498" s="7"/>
      <c r="Q498" s="7"/>
      <c r="R498" s="7"/>
      <c r="S498" s="7"/>
      <c r="T498" s="7"/>
      <c r="U498" s="7"/>
      <c r="V498" s="7"/>
      <c r="W498" s="7"/>
      <c r="X498" s="7"/>
      <c r="Y498" s="7"/>
    </row>
    <row r="499" spans="1:25" x14ac:dyDescent="0.2">
      <c r="A499" s="1138"/>
      <c r="B499" s="1138"/>
      <c r="C499" s="1139"/>
      <c r="D499" s="1139"/>
      <c r="E499" s="13"/>
      <c r="F499" s="7"/>
      <c r="G499" s="7"/>
      <c r="H499" s="7"/>
      <c r="I499" s="7"/>
      <c r="J499" s="7"/>
      <c r="K499" s="7"/>
      <c r="L499" s="7"/>
      <c r="M499" s="7"/>
      <c r="N499" s="7"/>
      <c r="O499" s="7"/>
      <c r="P499" s="7"/>
      <c r="Q499" s="7"/>
      <c r="R499" s="7"/>
      <c r="S499" s="7"/>
      <c r="T499" s="7"/>
      <c r="U499" s="7"/>
      <c r="V499" s="7"/>
      <c r="W499" s="7"/>
      <c r="X499" s="7"/>
      <c r="Y499" s="7"/>
    </row>
    <row r="500" spans="1:25" x14ac:dyDescent="0.2">
      <c r="A500" s="1138"/>
      <c r="B500" s="1138"/>
      <c r="C500" s="1139"/>
      <c r="D500" s="1139"/>
      <c r="E500" s="13"/>
      <c r="F500" s="7"/>
      <c r="G500" s="7"/>
      <c r="H500" s="7"/>
      <c r="I500" s="7"/>
      <c r="J500" s="7"/>
      <c r="K500" s="7"/>
      <c r="L500" s="7"/>
      <c r="M500" s="7"/>
      <c r="N500" s="7"/>
      <c r="O500" s="7"/>
      <c r="P500" s="7"/>
      <c r="Q500" s="7"/>
      <c r="R500" s="7"/>
      <c r="S500" s="7"/>
      <c r="T500" s="7"/>
      <c r="U500" s="7"/>
      <c r="V500" s="7"/>
      <c r="W500" s="7"/>
      <c r="X500" s="7"/>
      <c r="Y500" s="7"/>
    </row>
    <row r="501" spans="1:25" x14ac:dyDescent="0.2">
      <c r="A501" s="16"/>
      <c r="B501" s="13"/>
      <c r="C501" s="19"/>
      <c r="D501" s="19"/>
      <c r="E501" s="13"/>
      <c r="F501" s="7"/>
      <c r="G501" s="7"/>
      <c r="H501" s="7"/>
      <c r="I501" s="7"/>
      <c r="J501" s="7"/>
      <c r="K501" s="7"/>
      <c r="L501" s="7"/>
      <c r="M501" s="7"/>
      <c r="N501" s="7"/>
      <c r="O501" s="7"/>
      <c r="P501" s="7"/>
      <c r="Q501" s="7"/>
      <c r="R501" s="7"/>
      <c r="S501" s="7"/>
      <c r="T501" s="7"/>
      <c r="U501" s="7"/>
      <c r="V501" s="7"/>
      <c r="W501" s="7"/>
      <c r="X501" s="7"/>
      <c r="Y501" s="7"/>
    </row>
    <row r="502" spans="1:25" x14ac:dyDescent="0.2">
      <c r="A502" s="16"/>
      <c r="B502" s="13"/>
      <c r="C502" s="1139"/>
      <c r="D502" s="1139"/>
      <c r="E502" s="13"/>
      <c r="F502" s="7"/>
      <c r="G502" s="7"/>
      <c r="H502" s="7"/>
      <c r="I502" s="7"/>
      <c r="J502" s="7"/>
      <c r="K502" s="7"/>
      <c r="L502" s="7"/>
      <c r="M502" s="7"/>
      <c r="N502" s="7"/>
      <c r="O502" s="7"/>
      <c r="P502" s="7"/>
      <c r="Q502" s="7"/>
      <c r="R502" s="7"/>
      <c r="S502" s="7"/>
      <c r="T502" s="7"/>
      <c r="U502" s="7"/>
      <c r="V502" s="7"/>
      <c r="W502" s="7"/>
      <c r="X502" s="7"/>
      <c r="Y502" s="7"/>
    </row>
    <row r="503" spans="1:25" x14ac:dyDescent="0.2">
      <c r="A503" s="13"/>
      <c r="B503" s="13"/>
      <c r="C503" s="13"/>
      <c r="D503" s="13"/>
      <c r="E503" s="13"/>
      <c r="F503" s="7"/>
      <c r="G503" s="7"/>
      <c r="H503" s="7"/>
      <c r="I503" s="7"/>
      <c r="J503" s="7"/>
      <c r="K503" s="7"/>
      <c r="L503" s="7"/>
      <c r="M503" s="7"/>
      <c r="N503" s="7"/>
      <c r="O503" s="7"/>
      <c r="P503" s="7"/>
      <c r="Q503" s="7"/>
      <c r="R503" s="7"/>
      <c r="S503" s="7"/>
      <c r="T503" s="7"/>
      <c r="U503" s="7"/>
      <c r="V503" s="7"/>
      <c r="W503" s="7"/>
      <c r="X503" s="7"/>
      <c r="Y503" s="7"/>
    </row>
    <row r="504" spans="1:25" x14ac:dyDescent="0.2">
      <c r="A504" s="16"/>
      <c r="B504" s="21"/>
      <c r="C504" s="1139"/>
      <c r="D504" s="1139"/>
      <c r="E504" s="13"/>
      <c r="F504" s="7"/>
      <c r="G504" s="7"/>
      <c r="H504" s="7"/>
      <c r="I504" s="7"/>
      <c r="J504" s="7"/>
      <c r="K504" s="7"/>
      <c r="L504" s="7"/>
      <c r="M504" s="7"/>
      <c r="N504" s="7"/>
      <c r="O504" s="7"/>
      <c r="P504" s="7"/>
      <c r="Q504" s="7"/>
      <c r="R504" s="7"/>
      <c r="S504" s="7"/>
      <c r="T504" s="7"/>
      <c r="U504" s="7"/>
      <c r="V504" s="7"/>
      <c r="W504" s="7"/>
      <c r="X504" s="7"/>
      <c r="Y504" s="7"/>
    </row>
    <row r="505" spans="1:25" x14ac:dyDescent="0.2">
      <c r="A505" s="13"/>
      <c r="B505" s="13"/>
      <c r="C505" s="13"/>
      <c r="D505" s="13"/>
      <c r="E505" s="13"/>
      <c r="F505" s="7"/>
      <c r="G505" s="7"/>
      <c r="H505" s="7"/>
      <c r="I505" s="7"/>
      <c r="J505" s="7"/>
      <c r="K505" s="7"/>
      <c r="L505" s="7"/>
      <c r="M505" s="7"/>
      <c r="N505" s="7"/>
      <c r="O505" s="7"/>
      <c r="P505" s="7"/>
      <c r="Q505" s="7"/>
      <c r="R505" s="7"/>
      <c r="S505" s="7"/>
      <c r="T505" s="7"/>
      <c r="U505" s="7"/>
      <c r="V505" s="7"/>
      <c r="W505" s="7"/>
      <c r="X505" s="7"/>
      <c r="Y505" s="7"/>
    </row>
    <row r="506" spans="1:25" x14ac:dyDescent="0.2">
      <c r="A506" s="3"/>
      <c r="B506" s="677"/>
      <c r="C506" s="677"/>
      <c r="D506" s="10"/>
      <c r="E506" s="10"/>
      <c r="F506" s="7"/>
      <c r="G506" s="7"/>
      <c r="H506" s="7"/>
      <c r="I506" s="7"/>
      <c r="J506" s="7"/>
      <c r="K506" s="7"/>
      <c r="L506" s="7"/>
      <c r="M506" s="7"/>
      <c r="N506" s="7"/>
      <c r="O506" s="7"/>
      <c r="P506" s="7"/>
      <c r="Q506" s="7"/>
      <c r="R506" s="7"/>
      <c r="S506" s="7"/>
      <c r="T506" s="7"/>
      <c r="U506" s="7"/>
      <c r="V506" s="7"/>
      <c r="W506" s="7"/>
      <c r="X506" s="7"/>
      <c r="Y506" s="7"/>
    </row>
    <row r="507" spans="1:25" x14ac:dyDescent="0.2">
      <c r="A507" s="3"/>
      <c r="B507" s="1139"/>
      <c r="C507" s="1139"/>
      <c r="D507" s="26"/>
      <c r="E507" s="19"/>
      <c r="F507" s="7"/>
      <c r="G507" s="7"/>
      <c r="H507" s="7"/>
      <c r="I507" s="7"/>
      <c r="J507" s="7"/>
      <c r="K507" s="7"/>
      <c r="L507" s="7"/>
      <c r="M507" s="7"/>
      <c r="N507" s="7"/>
      <c r="O507" s="7"/>
      <c r="P507" s="7"/>
      <c r="Q507" s="7"/>
      <c r="R507" s="7"/>
      <c r="S507" s="7"/>
      <c r="T507" s="7"/>
      <c r="U507" s="7"/>
      <c r="V507" s="7"/>
      <c r="W507" s="7"/>
      <c r="X507" s="7"/>
      <c r="Y507" s="7"/>
    </row>
    <row r="508" spans="1:25" x14ac:dyDescent="0.2">
      <c r="A508" s="3"/>
      <c r="B508" s="1139"/>
      <c r="C508" s="1139"/>
      <c r="D508" s="26"/>
      <c r="E508" s="19"/>
      <c r="F508" s="7"/>
      <c r="G508" s="7"/>
      <c r="H508" s="7"/>
      <c r="I508" s="7"/>
      <c r="J508" s="7"/>
      <c r="K508" s="7"/>
      <c r="L508" s="7"/>
      <c r="M508" s="7"/>
      <c r="N508" s="7"/>
      <c r="O508" s="7"/>
      <c r="P508" s="7"/>
      <c r="Q508" s="7"/>
      <c r="R508" s="7"/>
      <c r="S508" s="7"/>
      <c r="T508" s="7"/>
      <c r="U508" s="7"/>
      <c r="V508" s="7"/>
      <c r="W508" s="7"/>
      <c r="X508" s="7"/>
      <c r="Y508" s="7"/>
    </row>
    <row r="509" spans="1:25" x14ac:dyDescent="0.2">
      <c r="A509" s="3"/>
      <c r="B509" s="1139"/>
      <c r="C509" s="1139"/>
      <c r="D509" s="26"/>
      <c r="E509" s="19"/>
      <c r="F509" s="7"/>
      <c r="G509" s="7"/>
      <c r="H509" s="7"/>
      <c r="I509" s="7"/>
      <c r="J509" s="7"/>
      <c r="K509" s="7"/>
      <c r="L509" s="7"/>
      <c r="M509" s="7"/>
      <c r="N509" s="7"/>
      <c r="O509" s="7"/>
      <c r="P509" s="7"/>
      <c r="Q509" s="7"/>
      <c r="R509" s="7"/>
      <c r="S509" s="7"/>
      <c r="T509" s="7"/>
      <c r="U509" s="7"/>
      <c r="V509" s="7"/>
      <c r="W509" s="7"/>
      <c r="X509" s="7"/>
      <c r="Y509" s="7"/>
    </row>
    <row r="510" spans="1:25" x14ac:dyDescent="0.2">
      <c r="A510" s="3"/>
      <c r="B510" s="677"/>
      <c r="C510" s="677"/>
      <c r="D510" s="19"/>
      <c r="E510" s="19"/>
      <c r="F510" s="7"/>
      <c r="G510" s="7"/>
      <c r="H510" s="7"/>
      <c r="I510" s="7"/>
      <c r="J510" s="7"/>
      <c r="K510" s="7"/>
      <c r="L510" s="7"/>
      <c r="M510" s="7"/>
      <c r="N510" s="7"/>
      <c r="O510" s="7"/>
      <c r="P510" s="7"/>
      <c r="Q510" s="7"/>
      <c r="R510" s="7"/>
      <c r="S510" s="7"/>
      <c r="T510" s="7"/>
      <c r="U510" s="7"/>
      <c r="V510" s="7"/>
      <c r="W510" s="7"/>
      <c r="X510" s="7"/>
      <c r="Y510" s="7"/>
    </row>
    <row r="511" spans="1:25" x14ac:dyDescent="0.2">
      <c r="A511" s="3"/>
      <c r="B511" s="1139"/>
      <c r="C511" s="1139"/>
      <c r="D511" s="13"/>
      <c r="E511" s="13"/>
      <c r="F511" s="7"/>
      <c r="G511" s="7"/>
      <c r="H511" s="7"/>
      <c r="I511" s="7"/>
      <c r="J511" s="7"/>
      <c r="K511" s="7"/>
      <c r="L511" s="7"/>
      <c r="M511" s="7"/>
      <c r="N511" s="7"/>
      <c r="O511" s="7"/>
      <c r="P511" s="7"/>
      <c r="Q511" s="7"/>
      <c r="R511" s="7"/>
      <c r="S511" s="7"/>
      <c r="T511" s="7"/>
      <c r="U511" s="7"/>
      <c r="V511" s="7"/>
      <c r="W511" s="7"/>
      <c r="X511" s="7"/>
      <c r="Y511" s="7"/>
    </row>
    <row r="512" spans="1:25" x14ac:dyDescent="0.2">
      <c r="A512" s="13"/>
      <c r="B512" s="13"/>
      <c r="C512" s="13"/>
      <c r="D512" s="27"/>
      <c r="E512" s="27"/>
      <c r="F512" s="7"/>
      <c r="G512" s="7"/>
      <c r="H512" s="7"/>
      <c r="I512" s="7"/>
      <c r="J512" s="7"/>
      <c r="K512" s="7"/>
      <c r="L512" s="7"/>
      <c r="M512" s="7"/>
      <c r="N512" s="7"/>
      <c r="O512" s="7"/>
      <c r="P512" s="7"/>
      <c r="Q512" s="7"/>
      <c r="R512" s="7"/>
      <c r="S512" s="7"/>
      <c r="T512" s="7"/>
      <c r="U512" s="7"/>
      <c r="V512" s="7"/>
      <c r="W512" s="7"/>
      <c r="X512" s="7"/>
      <c r="Y512" s="7"/>
    </row>
    <row r="513" spans="1:25" x14ac:dyDescent="0.2">
      <c r="A513" s="1138"/>
      <c r="B513" s="1138"/>
      <c r="C513" s="1138"/>
      <c r="D513" s="26"/>
      <c r="E513" s="19"/>
      <c r="F513" s="7"/>
      <c r="G513" s="7"/>
      <c r="H513" s="7"/>
      <c r="I513" s="7"/>
      <c r="J513" s="7"/>
      <c r="K513" s="7"/>
      <c r="L513" s="7"/>
      <c r="M513" s="7"/>
      <c r="N513" s="7"/>
      <c r="O513" s="7"/>
      <c r="P513" s="7"/>
      <c r="Q513" s="7"/>
      <c r="R513" s="7"/>
      <c r="S513" s="7"/>
      <c r="T513" s="7"/>
      <c r="U513" s="7"/>
      <c r="V513" s="7"/>
      <c r="W513" s="7"/>
      <c r="X513" s="7"/>
      <c r="Y513" s="7"/>
    </row>
    <row r="514" spans="1:25" x14ac:dyDescent="0.2">
      <c r="A514" s="13"/>
      <c r="B514" s="13"/>
      <c r="C514" s="13"/>
      <c r="D514" s="13"/>
      <c r="E514" s="13"/>
      <c r="F514" s="7"/>
      <c r="G514" s="7"/>
      <c r="H514" s="7"/>
      <c r="I514" s="7"/>
      <c r="J514" s="7"/>
      <c r="K514" s="7"/>
      <c r="L514" s="7"/>
      <c r="M514" s="7"/>
      <c r="N514" s="7"/>
      <c r="O514" s="7"/>
      <c r="P514" s="7"/>
      <c r="Q514" s="7"/>
      <c r="R514" s="7"/>
      <c r="S514" s="7"/>
      <c r="T514" s="7"/>
      <c r="U514" s="7"/>
      <c r="V514" s="7"/>
      <c r="W514" s="7"/>
      <c r="X514" s="7"/>
      <c r="Y514" s="7"/>
    </row>
    <row r="515" spans="1:25" x14ac:dyDescent="0.2">
      <c r="A515" s="13"/>
      <c r="B515" s="1139"/>
      <c r="C515" s="1139"/>
      <c r="D515" s="13"/>
      <c r="E515" s="13"/>
      <c r="F515" s="7"/>
      <c r="G515" s="7"/>
      <c r="H515" s="7"/>
      <c r="I515" s="7"/>
      <c r="J515" s="7"/>
      <c r="K515" s="7"/>
      <c r="L515" s="7"/>
      <c r="M515" s="7"/>
      <c r="N515" s="7"/>
      <c r="O515" s="7"/>
      <c r="P515" s="7"/>
      <c r="Q515" s="7"/>
      <c r="R515" s="7"/>
      <c r="S515" s="7"/>
      <c r="T515" s="7"/>
      <c r="U515" s="7"/>
      <c r="V515" s="7"/>
      <c r="W515" s="7"/>
      <c r="X515" s="7"/>
      <c r="Y515" s="7"/>
    </row>
    <row r="516" spans="1:25" x14ac:dyDescent="0.2">
      <c r="A516" s="13"/>
      <c r="B516" s="13"/>
      <c r="C516" s="13"/>
      <c r="D516" s="13"/>
      <c r="E516" s="13"/>
      <c r="F516" s="7"/>
      <c r="G516" s="7"/>
      <c r="H516" s="7"/>
      <c r="I516" s="7"/>
      <c r="J516" s="7"/>
      <c r="K516" s="7"/>
      <c r="L516" s="7"/>
      <c r="M516" s="7"/>
      <c r="N516" s="7"/>
      <c r="O516" s="7"/>
      <c r="P516" s="7"/>
      <c r="Q516" s="7"/>
      <c r="R516" s="7"/>
      <c r="S516" s="7"/>
      <c r="T516" s="7"/>
      <c r="U516" s="7"/>
      <c r="V516" s="7"/>
      <c r="W516" s="7"/>
      <c r="X516" s="7"/>
      <c r="Y516" s="7"/>
    </row>
    <row r="517" spans="1:25" x14ac:dyDescent="0.2">
      <c r="A517" s="1138"/>
      <c r="B517" s="1138"/>
      <c r="C517" s="1138"/>
      <c r="D517" s="10"/>
      <c r="E517" s="19"/>
      <c r="F517" s="7"/>
      <c r="G517" s="7"/>
      <c r="H517" s="7"/>
      <c r="I517" s="7"/>
      <c r="J517" s="7"/>
      <c r="K517" s="7"/>
      <c r="L517" s="7"/>
      <c r="M517" s="7"/>
      <c r="N517" s="7"/>
      <c r="O517" s="7"/>
      <c r="P517" s="7"/>
      <c r="Q517" s="7"/>
      <c r="R517" s="7"/>
      <c r="S517" s="7"/>
      <c r="T517" s="7"/>
      <c r="U517" s="7"/>
      <c r="V517" s="7"/>
      <c r="W517" s="7"/>
      <c r="X517" s="7"/>
      <c r="Y517" s="7"/>
    </row>
    <row r="518" spans="1:25" x14ac:dyDescent="0.2">
      <c r="A518" s="13"/>
      <c r="B518" s="13"/>
      <c r="C518" s="13"/>
      <c r="D518" s="13"/>
      <c r="E518" s="13"/>
      <c r="F518" s="7"/>
      <c r="G518" s="7"/>
      <c r="H518" s="7"/>
      <c r="I518" s="7"/>
      <c r="J518" s="7"/>
      <c r="K518" s="7"/>
      <c r="L518" s="7"/>
      <c r="M518" s="7"/>
      <c r="N518" s="7"/>
      <c r="O518" s="7"/>
      <c r="P518" s="7"/>
      <c r="Q518" s="7"/>
      <c r="R518" s="7"/>
      <c r="S518" s="7"/>
      <c r="T518" s="7"/>
      <c r="U518" s="7"/>
      <c r="V518" s="7"/>
      <c r="W518" s="7"/>
      <c r="X518" s="7"/>
      <c r="Y518" s="7"/>
    </row>
    <row r="519" spans="1:25" x14ac:dyDescent="0.2">
      <c r="A519" s="1132"/>
      <c r="B519" s="1132"/>
      <c r="C519" s="1132"/>
      <c r="D519" s="10"/>
      <c r="E519" s="20"/>
      <c r="F519" s="7"/>
      <c r="G519" s="7"/>
      <c r="H519" s="7"/>
      <c r="I519" s="7"/>
      <c r="J519" s="7"/>
      <c r="K519" s="7"/>
      <c r="L519" s="7"/>
      <c r="M519" s="7"/>
      <c r="N519" s="7"/>
      <c r="O519" s="7"/>
      <c r="P519" s="7"/>
      <c r="Q519" s="7"/>
      <c r="R519" s="7"/>
      <c r="S519" s="7"/>
      <c r="T519" s="7"/>
      <c r="U519" s="7"/>
      <c r="V519" s="7"/>
      <c r="W519" s="7"/>
      <c r="X519" s="7"/>
      <c r="Y519" s="7"/>
    </row>
    <row r="520" spans="1:25" x14ac:dyDescent="0.2">
      <c r="A520" s="13"/>
      <c r="B520" s="13"/>
      <c r="C520" s="13"/>
      <c r="D520" s="13"/>
      <c r="E520" s="13"/>
      <c r="F520" s="7"/>
      <c r="G520" s="7"/>
      <c r="H520" s="7"/>
      <c r="I520" s="7"/>
      <c r="J520" s="7"/>
      <c r="K520" s="7"/>
      <c r="L520" s="7"/>
      <c r="M520" s="7"/>
      <c r="N520" s="7"/>
      <c r="O520" s="7"/>
      <c r="P520" s="7"/>
      <c r="Q520" s="7"/>
      <c r="R520" s="7"/>
      <c r="S520" s="7"/>
      <c r="T520" s="7"/>
      <c r="U520" s="7"/>
      <c r="V520" s="7"/>
      <c r="W520" s="7"/>
      <c r="X520" s="7"/>
      <c r="Y520" s="7"/>
    </row>
    <row r="521" spans="1:25" x14ac:dyDescent="0.2">
      <c r="A521" s="13"/>
      <c r="B521" s="13"/>
      <c r="C521" s="13"/>
      <c r="D521" s="13"/>
      <c r="E521" s="13"/>
      <c r="F521" s="7"/>
      <c r="G521" s="7"/>
      <c r="H521" s="7"/>
      <c r="I521" s="7"/>
      <c r="J521" s="7"/>
      <c r="K521" s="7"/>
      <c r="L521" s="7"/>
      <c r="M521" s="7"/>
      <c r="N521" s="7"/>
      <c r="O521" s="7"/>
      <c r="P521" s="7"/>
      <c r="Q521" s="7"/>
      <c r="R521" s="7"/>
      <c r="S521" s="7"/>
      <c r="T521" s="7"/>
      <c r="U521" s="7"/>
      <c r="V521" s="7"/>
      <c r="W521" s="7"/>
      <c r="X521" s="7"/>
      <c r="Y521" s="7"/>
    </row>
    <row r="522" spans="1:25" x14ac:dyDescent="0.2">
      <c r="A522" s="13"/>
      <c r="B522" s="13"/>
      <c r="C522" s="13"/>
      <c r="D522" s="13"/>
      <c r="E522" s="13"/>
      <c r="F522" s="7"/>
      <c r="G522" s="7"/>
      <c r="H522" s="7"/>
      <c r="I522" s="7"/>
      <c r="J522" s="7"/>
      <c r="K522" s="7"/>
      <c r="L522" s="7"/>
      <c r="M522" s="7"/>
      <c r="N522" s="7"/>
      <c r="O522" s="7"/>
      <c r="P522" s="7"/>
      <c r="Q522" s="7"/>
      <c r="R522" s="7"/>
      <c r="S522" s="7"/>
      <c r="T522" s="7"/>
      <c r="U522" s="7"/>
      <c r="V522" s="7"/>
      <c r="W522" s="7"/>
      <c r="X522" s="7"/>
      <c r="Y522" s="7"/>
    </row>
    <row r="523" spans="1:25" x14ac:dyDescent="0.2">
      <c r="A523" s="13"/>
      <c r="B523" s="13"/>
      <c r="C523" s="13"/>
      <c r="D523" s="13"/>
      <c r="E523" s="13"/>
      <c r="F523" s="7"/>
      <c r="G523" s="7"/>
      <c r="H523" s="7"/>
      <c r="I523" s="7"/>
      <c r="J523" s="7"/>
      <c r="K523" s="7"/>
      <c r="L523" s="7"/>
      <c r="M523" s="7"/>
      <c r="N523" s="7"/>
      <c r="O523" s="7"/>
      <c r="P523" s="7"/>
      <c r="Q523" s="7"/>
      <c r="R523" s="7"/>
      <c r="S523" s="7"/>
      <c r="T523" s="7"/>
      <c r="U523" s="7"/>
      <c r="V523" s="7"/>
      <c r="W523" s="7"/>
      <c r="X523" s="7"/>
      <c r="Y523" s="7"/>
    </row>
    <row r="524" spans="1:25" x14ac:dyDescent="0.2">
      <c r="A524" s="13"/>
      <c r="B524" s="13"/>
      <c r="C524" s="13"/>
      <c r="D524" s="13"/>
      <c r="E524" s="13"/>
      <c r="F524" s="7"/>
      <c r="G524" s="7"/>
      <c r="H524" s="7"/>
      <c r="I524" s="7"/>
      <c r="J524" s="7"/>
      <c r="K524" s="7"/>
      <c r="L524" s="7"/>
      <c r="M524" s="7"/>
      <c r="N524" s="7"/>
      <c r="O524" s="7"/>
      <c r="P524" s="7"/>
      <c r="Q524" s="7"/>
      <c r="R524" s="7"/>
      <c r="S524" s="7"/>
      <c r="T524" s="7"/>
      <c r="U524" s="7"/>
      <c r="V524" s="7"/>
      <c r="W524" s="7"/>
      <c r="X524" s="7"/>
      <c r="Y524" s="7"/>
    </row>
    <row r="525" spans="1:25" x14ac:dyDescent="0.2">
      <c r="A525" s="13"/>
      <c r="B525" s="13"/>
      <c r="C525" s="13"/>
      <c r="D525" s="13"/>
      <c r="E525" s="13"/>
      <c r="F525" s="7"/>
      <c r="G525" s="7"/>
      <c r="H525" s="7"/>
      <c r="I525" s="7"/>
      <c r="J525" s="7"/>
      <c r="K525" s="7"/>
      <c r="L525" s="7"/>
      <c r="M525" s="7"/>
      <c r="N525" s="7"/>
      <c r="O525" s="7"/>
      <c r="P525" s="7"/>
      <c r="Q525" s="7"/>
      <c r="R525" s="7"/>
      <c r="S525" s="7"/>
      <c r="T525" s="7"/>
      <c r="U525" s="7"/>
      <c r="V525" s="7"/>
      <c r="W525" s="7"/>
      <c r="X525" s="7"/>
      <c r="Y525" s="7"/>
    </row>
    <row r="526" spans="1:25" x14ac:dyDescent="0.2">
      <c r="A526" s="7"/>
      <c r="B526" s="7"/>
      <c r="C526" s="7"/>
      <c r="D526" s="7"/>
      <c r="E526" s="7"/>
      <c r="F526" s="7"/>
      <c r="G526" s="7"/>
      <c r="H526" s="7"/>
      <c r="I526" s="7"/>
      <c r="J526" s="7"/>
      <c r="K526" s="7"/>
      <c r="L526" s="7"/>
      <c r="M526" s="7"/>
      <c r="N526" s="7"/>
      <c r="O526" s="7"/>
      <c r="P526" s="7"/>
      <c r="Q526" s="7"/>
      <c r="R526" s="7"/>
      <c r="S526" s="7"/>
      <c r="T526" s="7"/>
      <c r="U526" s="7"/>
      <c r="V526" s="7"/>
      <c r="W526" s="7"/>
      <c r="X526" s="7"/>
      <c r="Y526" s="7"/>
    </row>
    <row r="527" spans="1:25" x14ac:dyDescent="0.2">
      <c r="A527" s="7"/>
      <c r="B527" s="7"/>
      <c r="C527" s="7"/>
      <c r="D527" s="7"/>
      <c r="E527" s="7"/>
      <c r="F527" s="7"/>
      <c r="G527" s="7"/>
      <c r="H527" s="7"/>
      <c r="I527" s="7"/>
      <c r="J527" s="7"/>
      <c r="K527" s="7"/>
      <c r="L527" s="7"/>
      <c r="M527" s="7"/>
      <c r="N527" s="7"/>
      <c r="O527" s="7"/>
      <c r="P527" s="7"/>
      <c r="Q527" s="7"/>
      <c r="R527" s="7"/>
      <c r="S527" s="7"/>
      <c r="T527" s="7"/>
      <c r="U527" s="7"/>
      <c r="V527" s="7"/>
      <c r="W527" s="7"/>
      <c r="X527" s="7"/>
      <c r="Y527" s="7"/>
    </row>
    <row r="528" spans="1:25" x14ac:dyDescent="0.2">
      <c r="A528" s="7"/>
      <c r="B528" s="7"/>
      <c r="C528" s="7"/>
      <c r="D528" s="7"/>
      <c r="E528" s="7"/>
      <c r="F528" s="7"/>
      <c r="G528" s="7"/>
      <c r="H528" s="7"/>
      <c r="I528" s="7"/>
      <c r="J528" s="7"/>
      <c r="K528" s="7"/>
      <c r="L528" s="7"/>
      <c r="M528" s="7"/>
      <c r="N528" s="7"/>
      <c r="O528" s="7"/>
      <c r="P528" s="7"/>
      <c r="Q528" s="7"/>
      <c r="R528" s="7"/>
      <c r="S528" s="7"/>
      <c r="T528" s="7"/>
      <c r="U528" s="7"/>
      <c r="V528" s="7"/>
      <c r="W528" s="7"/>
      <c r="X528" s="7"/>
      <c r="Y528" s="7"/>
    </row>
    <row r="529" spans="1:25" x14ac:dyDescent="0.2">
      <c r="A529" s="7"/>
      <c r="B529" s="7"/>
      <c r="C529" s="7"/>
      <c r="D529" s="7"/>
      <c r="E529" s="7"/>
      <c r="F529" s="7"/>
      <c r="G529" s="7"/>
      <c r="H529" s="7"/>
      <c r="I529" s="7"/>
      <c r="J529" s="7"/>
      <c r="K529" s="7"/>
      <c r="L529" s="7"/>
      <c r="M529" s="7"/>
      <c r="N529" s="7"/>
      <c r="O529" s="7"/>
      <c r="P529" s="7"/>
      <c r="Q529" s="7"/>
      <c r="R529" s="7"/>
      <c r="S529" s="7"/>
      <c r="T529" s="7"/>
      <c r="U529" s="7"/>
      <c r="V529" s="7"/>
      <c r="W529" s="7"/>
      <c r="X529" s="7"/>
      <c r="Y529" s="7"/>
    </row>
    <row r="530" spans="1:25" x14ac:dyDescent="0.2">
      <c r="A530" s="7"/>
      <c r="B530" s="7"/>
      <c r="C530" s="7"/>
      <c r="D530" s="7"/>
      <c r="E530" s="7"/>
      <c r="F530" s="7"/>
      <c r="G530" s="7"/>
      <c r="H530" s="7"/>
      <c r="I530" s="7"/>
      <c r="J530" s="7"/>
      <c r="K530" s="7"/>
      <c r="L530" s="7"/>
      <c r="M530" s="7"/>
      <c r="N530" s="7"/>
      <c r="O530" s="7"/>
      <c r="P530" s="7"/>
      <c r="Q530" s="7"/>
      <c r="R530" s="7"/>
      <c r="S530" s="7"/>
      <c r="T530" s="7"/>
      <c r="U530" s="7"/>
      <c r="V530" s="7"/>
      <c r="W530" s="7"/>
      <c r="X530" s="7"/>
      <c r="Y530" s="7"/>
    </row>
    <row r="531" spans="1:25" x14ac:dyDescent="0.2">
      <c r="A531" s="1137"/>
      <c r="B531" s="1137"/>
      <c r="C531" s="1137"/>
      <c r="D531" s="1137"/>
      <c r="E531" s="13"/>
      <c r="F531" s="7"/>
      <c r="G531" s="7"/>
      <c r="H531" s="7"/>
      <c r="I531" s="7"/>
      <c r="J531" s="7"/>
      <c r="K531" s="7"/>
      <c r="L531" s="7"/>
      <c r="M531" s="7"/>
      <c r="N531" s="7"/>
      <c r="O531" s="7"/>
      <c r="P531" s="7"/>
      <c r="Q531" s="7"/>
      <c r="R531" s="7"/>
      <c r="S531" s="7"/>
      <c r="T531" s="7"/>
      <c r="U531" s="7"/>
      <c r="V531" s="7"/>
      <c r="W531" s="7"/>
      <c r="X531" s="7"/>
      <c r="Y531" s="7"/>
    </row>
    <row r="532" spans="1:25" x14ac:dyDescent="0.2">
      <c r="A532" s="13"/>
      <c r="B532" s="13"/>
      <c r="C532" s="13"/>
      <c r="D532" s="13"/>
      <c r="E532" s="13"/>
      <c r="F532" s="7"/>
      <c r="G532" s="7"/>
      <c r="H532" s="7"/>
      <c r="I532" s="7"/>
      <c r="J532" s="7"/>
      <c r="K532" s="7"/>
      <c r="L532" s="7"/>
      <c r="M532" s="7"/>
      <c r="N532" s="7"/>
      <c r="O532" s="7"/>
      <c r="P532" s="7"/>
      <c r="Q532" s="7"/>
      <c r="R532" s="7"/>
      <c r="S532" s="7"/>
      <c r="T532" s="7"/>
      <c r="U532" s="7"/>
      <c r="V532" s="7"/>
      <c r="W532" s="7"/>
      <c r="X532" s="7"/>
      <c r="Y532" s="7"/>
    </row>
    <row r="533" spans="1:25" x14ac:dyDescent="0.2">
      <c r="A533" s="13"/>
      <c r="B533" s="13"/>
      <c r="C533" s="13"/>
      <c r="D533" s="13"/>
      <c r="E533" s="13"/>
      <c r="F533" s="7"/>
      <c r="G533" s="7"/>
      <c r="H533" s="7"/>
      <c r="I533" s="7"/>
      <c r="J533" s="7"/>
      <c r="K533" s="7"/>
      <c r="L533" s="7"/>
      <c r="M533" s="7"/>
      <c r="N533" s="7"/>
      <c r="O533" s="7"/>
      <c r="P533" s="7"/>
      <c r="Q533" s="7"/>
      <c r="R533" s="7"/>
      <c r="S533" s="7"/>
      <c r="T533" s="7"/>
      <c r="U533" s="7"/>
      <c r="V533" s="7"/>
      <c r="W533" s="7"/>
      <c r="X533" s="7"/>
      <c r="Y533" s="7"/>
    </row>
    <row r="534" spans="1:25" x14ac:dyDescent="0.2">
      <c r="A534" s="13"/>
      <c r="B534" s="13"/>
      <c r="C534" s="13"/>
      <c r="D534" s="13"/>
      <c r="E534" s="13"/>
      <c r="F534" s="7"/>
      <c r="G534" s="7"/>
      <c r="H534" s="7"/>
      <c r="I534" s="7"/>
      <c r="J534" s="7"/>
      <c r="K534" s="7"/>
      <c r="L534" s="7"/>
      <c r="M534" s="7"/>
      <c r="N534" s="7"/>
      <c r="O534" s="7"/>
      <c r="P534" s="7"/>
      <c r="Q534" s="7"/>
      <c r="R534" s="7"/>
      <c r="S534" s="7"/>
      <c r="T534" s="7"/>
      <c r="U534" s="7"/>
      <c r="V534" s="7"/>
      <c r="W534" s="7"/>
      <c r="X534" s="7"/>
      <c r="Y534" s="7"/>
    </row>
    <row r="535" spans="1:25" x14ac:dyDescent="0.2">
      <c r="A535" s="13"/>
      <c r="B535" s="13"/>
      <c r="C535" s="13"/>
      <c r="D535" s="13"/>
      <c r="E535" s="13"/>
      <c r="F535" s="7"/>
      <c r="G535" s="7"/>
      <c r="H535" s="7"/>
      <c r="I535" s="7"/>
      <c r="J535" s="7"/>
      <c r="K535" s="7"/>
      <c r="L535" s="7"/>
      <c r="M535" s="7"/>
      <c r="N535" s="7"/>
      <c r="O535" s="7"/>
      <c r="P535" s="7"/>
      <c r="Q535" s="7"/>
      <c r="R535" s="7"/>
      <c r="S535" s="7"/>
      <c r="T535" s="7"/>
      <c r="U535" s="7"/>
      <c r="V535" s="7"/>
      <c r="W535" s="7"/>
      <c r="X535" s="7"/>
      <c r="Y535" s="7"/>
    </row>
    <row r="536" spans="1:25" x14ac:dyDescent="0.2">
      <c r="A536" s="1141"/>
      <c r="B536" s="1141"/>
      <c r="C536" s="13"/>
      <c r="D536" s="13"/>
      <c r="E536" s="13"/>
      <c r="F536" s="7"/>
      <c r="G536" s="7"/>
      <c r="H536" s="7"/>
      <c r="I536" s="7"/>
      <c r="J536" s="7"/>
      <c r="K536" s="7"/>
      <c r="L536" s="7"/>
      <c r="M536" s="7"/>
      <c r="N536" s="7"/>
      <c r="O536" s="7"/>
      <c r="P536" s="7"/>
      <c r="Q536" s="7"/>
      <c r="R536" s="7"/>
      <c r="S536" s="7"/>
      <c r="T536" s="7"/>
      <c r="U536" s="7"/>
      <c r="V536" s="7"/>
      <c r="W536" s="7"/>
      <c r="X536" s="7"/>
      <c r="Y536" s="7"/>
    </row>
    <row r="537" spans="1:25" x14ac:dyDescent="0.2">
      <c r="A537" s="13"/>
      <c r="B537" s="14"/>
      <c r="C537" s="13"/>
      <c r="D537" s="13"/>
      <c r="E537" s="13"/>
      <c r="F537" s="7"/>
      <c r="G537" s="7"/>
      <c r="H537" s="7"/>
      <c r="I537" s="7"/>
      <c r="J537" s="7"/>
      <c r="K537" s="7"/>
      <c r="L537" s="7"/>
      <c r="M537" s="7"/>
      <c r="N537" s="7"/>
      <c r="O537" s="7"/>
      <c r="P537" s="7"/>
      <c r="Q537" s="7"/>
      <c r="R537" s="7"/>
      <c r="S537" s="7"/>
      <c r="T537" s="7"/>
      <c r="U537" s="7"/>
      <c r="V537" s="7"/>
      <c r="W537" s="7"/>
      <c r="X537" s="7"/>
      <c r="Y537" s="7"/>
    </row>
    <row r="538" spans="1:25" x14ac:dyDescent="0.2">
      <c r="A538" s="13"/>
      <c r="B538" s="17"/>
      <c r="C538" s="15"/>
      <c r="D538" s="15"/>
      <c r="E538" s="13"/>
      <c r="F538" s="7"/>
      <c r="G538" s="7"/>
      <c r="H538" s="7"/>
      <c r="I538" s="7"/>
      <c r="J538" s="7"/>
      <c r="K538" s="7"/>
      <c r="L538" s="7"/>
      <c r="M538" s="7"/>
      <c r="N538" s="7"/>
      <c r="O538" s="7"/>
      <c r="P538" s="7"/>
      <c r="Q538" s="7"/>
      <c r="R538" s="7"/>
      <c r="S538" s="7"/>
      <c r="T538" s="7"/>
      <c r="U538" s="7"/>
      <c r="V538" s="7"/>
      <c r="W538" s="7"/>
      <c r="X538" s="7"/>
      <c r="Y538" s="7"/>
    </row>
    <row r="539" spans="1:25" x14ac:dyDescent="0.2">
      <c r="A539" s="13"/>
      <c r="B539" s="15"/>
      <c r="C539" s="15"/>
      <c r="D539" s="15"/>
      <c r="E539" s="13"/>
      <c r="F539" s="7"/>
      <c r="G539" s="7"/>
      <c r="H539" s="7"/>
      <c r="I539" s="7"/>
      <c r="J539" s="7"/>
      <c r="K539" s="7"/>
      <c r="L539" s="7"/>
      <c r="M539" s="7"/>
      <c r="N539" s="7"/>
      <c r="O539" s="7"/>
      <c r="P539" s="7"/>
      <c r="Q539" s="7"/>
      <c r="R539" s="7"/>
      <c r="S539" s="7"/>
      <c r="T539" s="7"/>
      <c r="U539" s="7"/>
      <c r="V539" s="7"/>
      <c r="W539" s="7"/>
      <c r="X539" s="7"/>
      <c r="Y539" s="7"/>
    </row>
    <row r="540" spans="1:25" x14ac:dyDescent="0.2">
      <c r="A540" s="1132"/>
      <c r="B540" s="1142"/>
      <c r="C540" s="1142"/>
      <c r="D540" s="1142"/>
      <c r="E540" s="13"/>
      <c r="F540" s="7"/>
      <c r="G540" s="7"/>
      <c r="H540" s="7"/>
      <c r="I540" s="7"/>
      <c r="J540" s="7"/>
      <c r="K540" s="7"/>
      <c r="L540" s="7"/>
      <c r="M540" s="7"/>
      <c r="N540" s="7"/>
      <c r="O540" s="7"/>
      <c r="P540" s="7"/>
      <c r="Q540" s="7"/>
      <c r="R540" s="7"/>
      <c r="S540" s="7"/>
      <c r="T540" s="7"/>
      <c r="U540" s="7"/>
      <c r="V540" s="7"/>
      <c r="W540" s="7"/>
      <c r="X540" s="7"/>
      <c r="Y540" s="7"/>
    </row>
    <row r="541" spans="1:25" x14ac:dyDescent="0.2">
      <c r="A541" s="1132"/>
      <c r="B541" s="1132"/>
      <c r="C541" s="1132"/>
      <c r="D541" s="1132"/>
      <c r="E541" s="13"/>
      <c r="F541" s="7"/>
      <c r="G541" s="7"/>
      <c r="H541" s="7"/>
      <c r="I541" s="7"/>
      <c r="J541" s="7"/>
      <c r="K541" s="7"/>
      <c r="L541" s="7"/>
      <c r="M541" s="7"/>
      <c r="N541" s="7"/>
      <c r="O541" s="7"/>
      <c r="P541" s="7"/>
      <c r="Q541" s="7"/>
      <c r="R541" s="7"/>
      <c r="S541" s="7"/>
      <c r="T541" s="7"/>
      <c r="U541" s="7"/>
      <c r="V541" s="7"/>
      <c r="W541" s="7"/>
      <c r="X541" s="7"/>
      <c r="Y541" s="7"/>
    </row>
    <row r="542" spans="1:25" x14ac:dyDescent="0.2">
      <c r="A542" s="18"/>
      <c r="B542" s="10"/>
      <c r="C542" s="19"/>
      <c r="D542" s="19"/>
      <c r="E542" s="13"/>
      <c r="F542" s="7"/>
      <c r="G542" s="7"/>
      <c r="H542" s="7"/>
      <c r="I542" s="7"/>
      <c r="J542" s="7"/>
      <c r="K542" s="7"/>
      <c r="L542" s="7"/>
      <c r="M542" s="7"/>
      <c r="N542" s="7"/>
      <c r="O542" s="7"/>
      <c r="P542" s="7"/>
      <c r="Q542" s="7"/>
      <c r="R542" s="7"/>
      <c r="S542" s="7"/>
      <c r="T542" s="7"/>
      <c r="U542" s="7"/>
      <c r="V542" s="7"/>
      <c r="W542" s="7"/>
      <c r="X542" s="7"/>
      <c r="Y542" s="7"/>
    </row>
    <row r="543" spans="1:25" x14ac:dyDescent="0.2">
      <c r="A543" s="13"/>
      <c r="B543" s="10"/>
      <c r="C543" s="19"/>
      <c r="D543" s="19"/>
      <c r="E543" s="13"/>
      <c r="F543" s="7"/>
      <c r="G543" s="7"/>
      <c r="H543" s="7"/>
      <c r="I543" s="7"/>
      <c r="J543" s="7"/>
      <c r="K543" s="7"/>
      <c r="L543" s="7"/>
      <c r="M543" s="7"/>
      <c r="N543" s="7"/>
      <c r="O543" s="7"/>
      <c r="P543" s="7"/>
      <c r="Q543" s="7"/>
      <c r="R543" s="7"/>
      <c r="S543" s="7"/>
      <c r="T543" s="7"/>
      <c r="U543" s="7"/>
      <c r="V543" s="7"/>
      <c r="W543" s="7"/>
      <c r="X543" s="7"/>
      <c r="Y543" s="7"/>
    </row>
    <row r="544" spans="1:25" x14ac:dyDescent="0.2">
      <c r="A544" s="18"/>
      <c r="B544" s="10"/>
      <c r="C544" s="19"/>
      <c r="D544" s="19"/>
      <c r="E544" s="13"/>
      <c r="F544" s="7"/>
      <c r="G544" s="7"/>
      <c r="H544" s="7"/>
      <c r="I544" s="7"/>
      <c r="J544" s="7"/>
      <c r="K544" s="7"/>
      <c r="L544" s="7"/>
      <c r="M544" s="7"/>
      <c r="N544" s="7"/>
      <c r="O544" s="7"/>
      <c r="P544" s="7"/>
      <c r="Q544" s="7"/>
      <c r="R544" s="7"/>
      <c r="S544" s="7"/>
      <c r="T544" s="7"/>
      <c r="U544" s="7"/>
      <c r="V544" s="7"/>
      <c r="W544" s="7"/>
      <c r="X544" s="7"/>
      <c r="Y544" s="7"/>
    </row>
    <row r="545" spans="1:25" x14ac:dyDescent="0.2">
      <c r="A545" s="18"/>
      <c r="B545" s="10"/>
      <c r="C545" s="19"/>
      <c r="D545" s="19"/>
      <c r="E545" s="13"/>
      <c r="F545" s="7"/>
      <c r="G545" s="7"/>
      <c r="H545" s="7"/>
      <c r="I545" s="7"/>
      <c r="J545" s="7"/>
      <c r="K545" s="7"/>
      <c r="L545" s="7"/>
      <c r="M545" s="7"/>
      <c r="N545" s="7"/>
      <c r="O545" s="7"/>
      <c r="P545" s="7"/>
      <c r="Q545" s="7"/>
      <c r="R545" s="7"/>
      <c r="S545" s="7"/>
      <c r="T545" s="7"/>
      <c r="U545" s="7"/>
      <c r="V545" s="7"/>
      <c r="W545" s="7"/>
      <c r="X545" s="7"/>
      <c r="Y545" s="7"/>
    </row>
    <row r="546" spans="1:25" x14ac:dyDescent="0.2">
      <c r="A546" s="13"/>
      <c r="B546" s="10"/>
      <c r="C546" s="19"/>
      <c r="D546" s="19"/>
      <c r="E546" s="13"/>
      <c r="F546" s="7"/>
      <c r="G546" s="7"/>
      <c r="H546" s="7"/>
      <c r="I546" s="7"/>
      <c r="J546" s="7"/>
      <c r="K546" s="7"/>
      <c r="L546" s="7"/>
      <c r="M546" s="7"/>
      <c r="N546" s="7"/>
      <c r="O546" s="7"/>
      <c r="P546" s="7"/>
      <c r="Q546" s="7"/>
      <c r="R546" s="7"/>
      <c r="S546" s="7"/>
      <c r="T546" s="7"/>
      <c r="U546" s="7"/>
      <c r="V546" s="7"/>
      <c r="W546" s="7"/>
      <c r="X546" s="7"/>
      <c r="Y546" s="7"/>
    </row>
    <row r="547" spans="1:25" x14ac:dyDescent="0.2">
      <c r="A547" s="13"/>
      <c r="B547" s="10"/>
      <c r="C547" s="19"/>
      <c r="D547" s="19"/>
      <c r="E547" s="13"/>
      <c r="F547" s="7"/>
      <c r="G547" s="7"/>
      <c r="H547" s="7"/>
      <c r="I547" s="7"/>
      <c r="J547" s="7"/>
      <c r="K547" s="7"/>
      <c r="L547" s="7"/>
      <c r="M547" s="7"/>
      <c r="N547" s="7"/>
      <c r="O547" s="7"/>
      <c r="P547" s="7"/>
      <c r="Q547" s="7"/>
      <c r="R547" s="7"/>
      <c r="S547" s="7"/>
      <c r="T547" s="7"/>
      <c r="U547" s="7"/>
      <c r="V547" s="7"/>
      <c r="W547" s="7"/>
      <c r="X547" s="7"/>
      <c r="Y547" s="7"/>
    </row>
    <row r="548" spans="1:25" x14ac:dyDescent="0.2">
      <c r="A548" s="13"/>
      <c r="B548" s="16"/>
      <c r="C548" s="16"/>
      <c r="D548" s="19"/>
      <c r="E548" s="13"/>
      <c r="F548" s="7"/>
      <c r="G548" s="7"/>
      <c r="H548" s="7"/>
      <c r="I548" s="7"/>
      <c r="J548" s="7"/>
      <c r="K548" s="7"/>
      <c r="L548" s="7"/>
      <c r="M548" s="7"/>
      <c r="N548" s="7"/>
      <c r="O548" s="7"/>
      <c r="P548" s="7"/>
      <c r="Q548" s="7"/>
      <c r="R548" s="7"/>
      <c r="S548" s="7"/>
      <c r="T548" s="7"/>
      <c r="U548" s="7"/>
      <c r="V548" s="7"/>
      <c r="W548" s="7"/>
      <c r="X548" s="7"/>
      <c r="Y548" s="7"/>
    </row>
    <row r="549" spans="1:25" x14ac:dyDescent="0.2">
      <c r="A549" s="1132"/>
      <c r="B549" s="1132"/>
      <c r="C549" s="1132"/>
      <c r="D549" s="20"/>
      <c r="E549" s="13"/>
      <c r="F549" s="7"/>
      <c r="G549" s="7"/>
      <c r="H549" s="7"/>
      <c r="I549" s="7"/>
      <c r="J549" s="7"/>
      <c r="K549" s="7"/>
      <c r="L549" s="7"/>
      <c r="M549" s="7"/>
      <c r="N549" s="7"/>
      <c r="O549" s="7"/>
      <c r="P549" s="7"/>
      <c r="Q549" s="7"/>
      <c r="R549" s="7"/>
      <c r="S549" s="7"/>
      <c r="T549" s="7"/>
      <c r="U549" s="7"/>
      <c r="V549" s="7"/>
      <c r="W549" s="7"/>
      <c r="X549" s="7"/>
      <c r="Y549" s="7"/>
    </row>
    <row r="550" spans="1:25" x14ac:dyDescent="0.2">
      <c r="A550" s="1133"/>
      <c r="B550" s="1133"/>
      <c r="C550" s="1133"/>
      <c r="D550" s="1133"/>
      <c r="E550" s="13"/>
      <c r="F550" s="7"/>
      <c r="G550" s="7"/>
      <c r="H550" s="7"/>
      <c r="I550" s="7"/>
      <c r="J550" s="7"/>
      <c r="K550" s="7"/>
      <c r="L550" s="7"/>
      <c r="M550" s="7"/>
      <c r="N550" s="7"/>
      <c r="O550" s="7"/>
      <c r="P550" s="7"/>
      <c r="Q550" s="7"/>
      <c r="R550" s="7"/>
      <c r="S550" s="7"/>
      <c r="T550" s="7"/>
      <c r="U550" s="7"/>
      <c r="V550" s="7"/>
      <c r="W550" s="7"/>
      <c r="X550" s="7"/>
      <c r="Y550" s="7"/>
    </row>
    <row r="551" spans="1:25" x14ac:dyDescent="0.2">
      <c r="A551" s="16"/>
      <c r="B551" s="21"/>
      <c r="C551" s="21"/>
      <c r="D551" s="20"/>
      <c r="E551" s="13"/>
      <c r="F551" s="7"/>
      <c r="G551" s="7"/>
      <c r="H551" s="7"/>
      <c r="I551" s="7"/>
      <c r="J551" s="7"/>
      <c r="K551" s="7"/>
      <c r="L551" s="7"/>
      <c r="M551" s="7"/>
      <c r="N551" s="7"/>
      <c r="O551" s="7"/>
      <c r="P551" s="7"/>
      <c r="Q551" s="7"/>
      <c r="R551" s="7"/>
      <c r="S551" s="7"/>
      <c r="T551" s="7"/>
      <c r="U551" s="7"/>
      <c r="V551" s="7"/>
      <c r="W551" s="7"/>
      <c r="X551" s="7"/>
      <c r="Y551" s="7"/>
    </row>
    <row r="552" spans="1:25" x14ac:dyDescent="0.2">
      <c r="A552" s="13"/>
      <c r="B552" s="13"/>
      <c r="C552" s="13"/>
      <c r="D552" s="13"/>
      <c r="E552" s="13"/>
      <c r="F552" s="7"/>
      <c r="G552" s="7"/>
      <c r="H552" s="7"/>
      <c r="I552" s="7"/>
      <c r="J552" s="7"/>
      <c r="K552" s="7"/>
      <c r="L552" s="7"/>
      <c r="M552" s="7"/>
      <c r="N552" s="7"/>
      <c r="O552" s="7"/>
      <c r="P552" s="7"/>
      <c r="Q552" s="7"/>
      <c r="R552" s="7"/>
      <c r="S552" s="7"/>
      <c r="T552" s="7"/>
      <c r="U552" s="7"/>
      <c r="V552" s="7"/>
      <c r="W552" s="7"/>
      <c r="X552" s="7"/>
      <c r="Y552" s="7"/>
    </row>
    <row r="553" spans="1:25" x14ac:dyDescent="0.2">
      <c r="A553" s="13"/>
      <c r="B553" s="13"/>
      <c r="C553" s="13"/>
      <c r="D553" s="13"/>
      <c r="E553" s="13"/>
      <c r="F553" s="7"/>
      <c r="G553" s="7"/>
      <c r="H553" s="7"/>
      <c r="I553" s="7"/>
      <c r="J553" s="7"/>
      <c r="K553" s="7"/>
      <c r="L553" s="7"/>
      <c r="M553" s="7"/>
      <c r="N553" s="7"/>
      <c r="O553" s="7"/>
      <c r="P553" s="7"/>
      <c r="Q553" s="7"/>
      <c r="R553" s="7"/>
      <c r="S553" s="7"/>
      <c r="T553" s="7"/>
      <c r="U553" s="7"/>
      <c r="V553" s="7"/>
      <c r="W553" s="7"/>
      <c r="X553" s="7"/>
      <c r="Y553" s="7"/>
    </row>
    <row r="554" spans="1:25" x14ac:dyDescent="0.2">
      <c r="A554" s="16"/>
      <c r="B554" s="14"/>
      <c r="C554" s="14"/>
      <c r="D554" s="14"/>
      <c r="E554" s="13"/>
      <c r="F554" s="7"/>
      <c r="G554" s="7"/>
      <c r="H554" s="7"/>
      <c r="I554" s="7"/>
      <c r="J554" s="7"/>
      <c r="K554" s="7"/>
      <c r="L554" s="7"/>
      <c r="M554" s="7"/>
      <c r="N554" s="7"/>
      <c r="O554" s="7"/>
      <c r="P554" s="7"/>
      <c r="Q554" s="7"/>
      <c r="R554" s="7"/>
      <c r="S554" s="7"/>
      <c r="T554" s="7"/>
      <c r="U554" s="7"/>
      <c r="V554" s="7"/>
      <c r="W554" s="7"/>
      <c r="X554" s="7"/>
      <c r="Y554" s="7"/>
    </row>
    <row r="555" spans="1:25" x14ac:dyDescent="0.2">
      <c r="A555" s="1134"/>
      <c r="B555" s="1135"/>
      <c r="C555" s="1136"/>
      <c r="D555" s="1136"/>
      <c r="E555" s="22"/>
      <c r="F555" s="7"/>
      <c r="G555" s="7"/>
      <c r="H555" s="7"/>
      <c r="I555" s="7"/>
      <c r="J555" s="7"/>
      <c r="K555" s="7"/>
      <c r="L555" s="7"/>
      <c r="M555" s="7"/>
      <c r="N555" s="7"/>
      <c r="O555" s="7"/>
      <c r="P555" s="7"/>
      <c r="Q555" s="7"/>
      <c r="R555" s="7"/>
      <c r="S555" s="7"/>
      <c r="T555" s="7"/>
      <c r="U555" s="7"/>
      <c r="V555" s="7"/>
      <c r="W555" s="7"/>
      <c r="X555" s="7"/>
      <c r="Y555" s="7"/>
    </row>
    <row r="556" spans="1:25" x14ac:dyDescent="0.2">
      <c r="A556" s="1134"/>
      <c r="B556" s="1134"/>
      <c r="C556" s="1134"/>
      <c r="D556" s="1134"/>
      <c r="E556" s="22"/>
      <c r="F556" s="7"/>
      <c r="G556" s="7"/>
      <c r="H556" s="7"/>
      <c r="I556" s="7"/>
      <c r="J556" s="7"/>
      <c r="K556" s="7"/>
      <c r="L556" s="7"/>
      <c r="M556" s="7"/>
      <c r="N556" s="7"/>
      <c r="O556" s="7"/>
      <c r="P556" s="7"/>
      <c r="Q556" s="7"/>
      <c r="R556" s="7"/>
      <c r="S556" s="7"/>
      <c r="T556" s="7"/>
      <c r="U556" s="7"/>
      <c r="V556" s="7"/>
      <c r="W556" s="7"/>
      <c r="X556" s="7"/>
      <c r="Y556" s="7"/>
    </row>
    <row r="557" spans="1:25" x14ac:dyDescent="0.2">
      <c r="A557" s="1132"/>
      <c r="B557" s="1132"/>
      <c r="C557" s="1132"/>
      <c r="D557" s="20"/>
      <c r="E557" s="13"/>
      <c r="F557" s="7"/>
      <c r="G557" s="7"/>
      <c r="H557" s="7"/>
      <c r="I557" s="7"/>
      <c r="J557" s="7"/>
      <c r="K557" s="7"/>
      <c r="L557" s="7"/>
      <c r="M557" s="7"/>
      <c r="N557" s="7"/>
      <c r="O557" s="7"/>
      <c r="P557" s="7"/>
      <c r="Q557" s="7"/>
      <c r="R557" s="7"/>
      <c r="S557" s="7"/>
      <c r="T557" s="7"/>
      <c r="U557" s="7"/>
      <c r="V557" s="7"/>
      <c r="W557" s="7"/>
      <c r="X557" s="7"/>
      <c r="Y557" s="7"/>
    </row>
    <row r="558" spans="1:25" x14ac:dyDescent="0.2">
      <c r="A558" s="1133"/>
      <c r="B558" s="1133"/>
      <c r="C558" s="1133"/>
      <c r="D558" s="1133"/>
      <c r="E558" s="13"/>
      <c r="F558" s="7"/>
      <c r="G558" s="7"/>
      <c r="H558" s="7"/>
      <c r="I558" s="7"/>
      <c r="J558" s="7"/>
      <c r="K558" s="7"/>
      <c r="L558" s="7"/>
      <c r="M558" s="7"/>
      <c r="N558" s="7"/>
      <c r="O558" s="7"/>
      <c r="P558" s="7"/>
      <c r="Q558" s="7"/>
      <c r="R558" s="7"/>
      <c r="S558" s="7"/>
      <c r="T558" s="7"/>
      <c r="U558" s="7"/>
      <c r="V558" s="7"/>
      <c r="W558" s="7"/>
      <c r="X558" s="7"/>
      <c r="Y558" s="7"/>
    </row>
    <row r="559" spans="1:25" x14ac:dyDescent="0.2">
      <c r="A559" s="1132"/>
      <c r="B559" s="1132"/>
      <c r="C559" s="1132"/>
      <c r="D559" s="20"/>
      <c r="E559" s="13"/>
      <c r="F559" s="7"/>
      <c r="G559" s="7"/>
      <c r="H559" s="7"/>
      <c r="I559" s="7"/>
      <c r="J559" s="7"/>
      <c r="K559" s="7"/>
      <c r="L559" s="7"/>
      <c r="M559" s="7"/>
      <c r="N559" s="7"/>
      <c r="O559" s="7"/>
      <c r="P559" s="7"/>
      <c r="Q559" s="7"/>
      <c r="R559" s="7"/>
      <c r="S559" s="7"/>
      <c r="T559" s="7"/>
      <c r="U559" s="7"/>
      <c r="V559" s="7"/>
      <c r="W559" s="7"/>
      <c r="X559" s="7"/>
      <c r="Y559" s="7"/>
    </row>
    <row r="560" spans="1:25" x14ac:dyDescent="0.2">
      <c r="A560" s="13"/>
      <c r="B560" s="13"/>
      <c r="C560" s="13"/>
      <c r="D560" s="13"/>
      <c r="E560" s="13"/>
      <c r="F560" s="7"/>
      <c r="G560" s="7"/>
      <c r="H560" s="7"/>
      <c r="I560" s="7"/>
      <c r="J560" s="7"/>
      <c r="K560" s="7"/>
      <c r="L560" s="7"/>
      <c r="M560" s="7"/>
      <c r="N560" s="7"/>
      <c r="O560" s="7"/>
      <c r="P560" s="7"/>
      <c r="Q560" s="7"/>
      <c r="R560" s="7"/>
      <c r="S560" s="7"/>
      <c r="T560" s="7"/>
      <c r="U560" s="7"/>
      <c r="V560" s="7"/>
      <c r="W560" s="7"/>
      <c r="X560" s="7"/>
      <c r="Y560" s="7"/>
    </row>
    <row r="561" spans="1:25" x14ac:dyDescent="0.2">
      <c r="A561" s="13"/>
      <c r="B561" s="13"/>
      <c r="C561" s="13"/>
      <c r="D561" s="13"/>
      <c r="E561" s="13"/>
      <c r="F561" s="7"/>
      <c r="G561" s="7"/>
      <c r="H561" s="7"/>
      <c r="I561" s="7"/>
      <c r="J561" s="7"/>
      <c r="K561" s="7"/>
      <c r="L561" s="7"/>
      <c r="M561" s="7"/>
      <c r="N561" s="7"/>
      <c r="O561" s="7"/>
      <c r="P561" s="7"/>
      <c r="Q561" s="7"/>
      <c r="R561" s="7"/>
      <c r="S561" s="7"/>
      <c r="T561" s="7"/>
      <c r="U561" s="7"/>
      <c r="V561" s="7"/>
      <c r="W561" s="7"/>
      <c r="X561" s="7"/>
      <c r="Y561" s="7"/>
    </row>
    <row r="562" spans="1:25" x14ac:dyDescent="0.2">
      <c r="A562" s="1132"/>
      <c r="B562" s="1132"/>
      <c r="C562" s="1137"/>
      <c r="D562" s="1137"/>
      <c r="E562" s="13"/>
      <c r="F562" s="7"/>
      <c r="G562" s="7"/>
      <c r="H562" s="7"/>
      <c r="I562" s="7"/>
      <c r="J562" s="7"/>
      <c r="K562" s="7"/>
      <c r="L562" s="7"/>
      <c r="M562" s="7"/>
      <c r="N562" s="7"/>
      <c r="O562" s="7"/>
      <c r="P562" s="7"/>
      <c r="Q562" s="7"/>
      <c r="R562" s="7"/>
      <c r="S562" s="7"/>
      <c r="T562" s="7"/>
      <c r="U562" s="7"/>
      <c r="V562" s="7"/>
      <c r="W562" s="7"/>
      <c r="X562" s="7"/>
      <c r="Y562" s="7"/>
    </row>
    <row r="563" spans="1:25" x14ac:dyDescent="0.2">
      <c r="A563" s="13"/>
      <c r="B563" s="13"/>
      <c r="C563" s="13"/>
      <c r="D563" s="13"/>
      <c r="E563" s="13"/>
      <c r="F563" s="7"/>
      <c r="G563" s="7"/>
      <c r="H563" s="7"/>
      <c r="I563" s="7"/>
      <c r="J563" s="7"/>
      <c r="K563" s="7"/>
      <c r="L563" s="7"/>
      <c r="M563" s="7"/>
      <c r="N563" s="7"/>
      <c r="O563" s="7"/>
      <c r="P563" s="7"/>
      <c r="Q563" s="7"/>
      <c r="R563" s="7"/>
      <c r="S563" s="7"/>
      <c r="T563" s="7"/>
      <c r="U563" s="7"/>
      <c r="V563" s="7"/>
      <c r="W563" s="7"/>
      <c r="X563" s="7"/>
      <c r="Y563" s="7"/>
    </row>
    <row r="564" spans="1:25" x14ac:dyDescent="0.2">
      <c r="A564" s="1138"/>
      <c r="B564" s="1138"/>
      <c r="C564" s="1139"/>
      <c r="D564" s="1139"/>
      <c r="E564" s="13"/>
      <c r="F564" s="7"/>
      <c r="G564" s="7"/>
      <c r="H564" s="7"/>
      <c r="I564" s="7"/>
      <c r="J564" s="7"/>
      <c r="K564" s="7"/>
      <c r="L564" s="7"/>
      <c r="M564" s="7"/>
      <c r="N564" s="7"/>
      <c r="O564" s="7"/>
      <c r="P564" s="7"/>
      <c r="Q564" s="7"/>
      <c r="R564" s="7"/>
      <c r="S564" s="7"/>
      <c r="T564" s="7"/>
      <c r="U564" s="7"/>
      <c r="V564" s="7"/>
      <c r="W564" s="7"/>
      <c r="X564" s="7"/>
      <c r="Y564" s="7"/>
    </row>
    <row r="565" spans="1:25" x14ac:dyDescent="0.2">
      <c r="A565" s="1138"/>
      <c r="B565" s="1138"/>
      <c r="C565" s="1139"/>
      <c r="D565" s="1139"/>
      <c r="E565" s="13"/>
      <c r="F565" s="7"/>
      <c r="G565" s="7"/>
      <c r="H565" s="7"/>
      <c r="I565" s="7"/>
      <c r="J565" s="7"/>
      <c r="K565" s="7"/>
      <c r="L565" s="7"/>
      <c r="M565" s="7"/>
      <c r="N565" s="7"/>
      <c r="O565" s="7"/>
      <c r="P565" s="7"/>
      <c r="Q565" s="7"/>
      <c r="R565" s="7"/>
      <c r="S565" s="7"/>
      <c r="T565" s="7"/>
      <c r="U565" s="7"/>
      <c r="V565" s="7"/>
      <c r="W565" s="7"/>
      <c r="X565" s="7"/>
      <c r="Y565" s="7"/>
    </row>
    <row r="566" spans="1:25" ht="14.25" x14ac:dyDescent="0.2">
      <c r="A566" s="13"/>
      <c r="B566" s="23"/>
      <c r="C566" s="1139"/>
      <c r="D566" s="1139"/>
      <c r="E566" s="13"/>
      <c r="F566" s="7"/>
      <c r="G566" s="7"/>
      <c r="H566" s="7"/>
      <c r="I566" s="7"/>
      <c r="J566" s="7"/>
      <c r="K566" s="7"/>
      <c r="L566" s="7"/>
      <c r="M566" s="7"/>
      <c r="N566" s="7"/>
      <c r="O566" s="7"/>
      <c r="P566" s="7"/>
      <c r="Q566" s="7"/>
      <c r="R566" s="7"/>
      <c r="S566" s="7"/>
      <c r="T566" s="7"/>
      <c r="U566" s="7"/>
      <c r="V566" s="7"/>
      <c r="W566" s="7"/>
      <c r="X566" s="7"/>
      <c r="Y566" s="7"/>
    </row>
    <row r="567" spans="1:25" x14ac:dyDescent="0.2">
      <c r="A567" s="13"/>
      <c r="B567" s="24"/>
      <c r="C567" s="1139"/>
      <c r="D567" s="1139"/>
      <c r="E567" s="13"/>
      <c r="F567" s="7"/>
      <c r="G567" s="7"/>
      <c r="H567" s="7"/>
      <c r="I567" s="7"/>
      <c r="J567" s="7"/>
      <c r="K567" s="7"/>
      <c r="L567" s="7"/>
      <c r="M567" s="7"/>
      <c r="N567" s="7"/>
      <c r="O567" s="7"/>
      <c r="P567" s="7"/>
      <c r="Q567" s="7"/>
      <c r="R567" s="7"/>
      <c r="S567" s="7"/>
      <c r="T567" s="7"/>
      <c r="U567" s="7"/>
      <c r="V567" s="7"/>
      <c r="W567" s="7"/>
      <c r="X567" s="7"/>
      <c r="Y567" s="7"/>
    </row>
    <row r="568" spans="1:25" x14ac:dyDescent="0.2">
      <c r="A568" s="1138"/>
      <c r="B568" s="1138"/>
      <c r="C568" s="1139"/>
      <c r="D568" s="1139"/>
      <c r="E568" s="13"/>
      <c r="F568" s="7"/>
      <c r="G568" s="7"/>
      <c r="H568" s="7"/>
      <c r="I568" s="7"/>
      <c r="J568" s="7"/>
      <c r="K568" s="7"/>
      <c r="L568" s="7"/>
      <c r="M568" s="7"/>
      <c r="N568" s="7"/>
      <c r="O568" s="7"/>
      <c r="P568" s="7"/>
      <c r="Q568" s="7"/>
      <c r="R568" s="7"/>
      <c r="S568" s="7"/>
      <c r="T568" s="7"/>
      <c r="U568" s="7"/>
      <c r="V568" s="7"/>
      <c r="W568" s="7"/>
      <c r="X568" s="7"/>
      <c r="Y568" s="7"/>
    </row>
    <row r="569" spans="1:25" x14ac:dyDescent="0.2">
      <c r="A569" s="1138"/>
      <c r="B569" s="1138"/>
      <c r="C569" s="1139"/>
      <c r="D569" s="1139"/>
      <c r="E569" s="13"/>
      <c r="F569" s="7"/>
      <c r="G569" s="7"/>
      <c r="H569" s="7"/>
      <c r="I569" s="7"/>
      <c r="J569" s="7"/>
      <c r="K569" s="7"/>
      <c r="L569" s="7"/>
      <c r="M569" s="7"/>
      <c r="N569" s="7"/>
      <c r="O569" s="7"/>
      <c r="P569" s="7"/>
      <c r="Q569" s="7"/>
      <c r="R569" s="7"/>
      <c r="S569" s="7"/>
      <c r="T569" s="7"/>
      <c r="U569" s="7"/>
      <c r="V569" s="7"/>
      <c r="W569" s="7"/>
      <c r="X569" s="7"/>
      <c r="Y569" s="7"/>
    </row>
    <row r="570" spans="1:25" x14ac:dyDescent="0.2">
      <c r="A570" s="1138"/>
      <c r="B570" s="1138"/>
      <c r="C570" s="1139"/>
      <c r="D570" s="1139"/>
      <c r="E570" s="13"/>
      <c r="F570" s="7"/>
      <c r="G570" s="7"/>
      <c r="H570" s="7"/>
      <c r="I570" s="7"/>
      <c r="J570" s="7"/>
      <c r="K570" s="7"/>
      <c r="L570" s="7"/>
      <c r="M570" s="7"/>
      <c r="N570" s="7"/>
      <c r="O570" s="7"/>
      <c r="P570" s="7"/>
      <c r="Q570" s="7"/>
      <c r="R570" s="7"/>
      <c r="S570" s="7"/>
      <c r="T570" s="7"/>
      <c r="U570" s="7"/>
      <c r="V570" s="7"/>
      <c r="W570" s="7"/>
      <c r="X570" s="7"/>
      <c r="Y570" s="7"/>
    </row>
    <row r="571" spans="1:25" x14ac:dyDescent="0.2">
      <c r="A571" s="1138"/>
      <c r="B571" s="1138"/>
      <c r="C571" s="1139"/>
      <c r="D571" s="1139"/>
      <c r="E571" s="13"/>
      <c r="F571" s="7"/>
      <c r="G571" s="7"/>
      <c r="H571" s="7"/>
      <c r="I571" s="7"/>
      <c r="J571" s="7"/>
      <c r="K571" s="7"/>
      <c r="L571" s="7"/>
      <c r="M571" s="7"/>
      <c r="N571" s="7"/>
      <c r="O571" s="7"/>
      <c r="P571" s="7"/>
      <c r="Q571" s="7"/>
      <c r="R571" s="7"/>
      <c r="S571" s="7"/>
      <c r="T571" s="7"/>
      <c r="U571" s="7"/>
      <c r="V571" s="7"/>
      <c r="W571" s="7"/>
      <c r="X571" s="7"/>
      <c r="Y571" s="7"/>
    </row>
    <row r="572" spans="1:25" x14ac:dyDescent="0.2">
      <c r="A572" s="1138"/>
      <c r="B572" s="1138"/>
      <c r="C572" s="1139"/>
      <c r="D572" s="1139"/>
      <c r="E572" s="13"/>
      <c r="F572" s="7"/>
      <c r="G572" s="7"/>
      <c r="H572" s="7"/>
      <c r="I572" s="7"/>
      <c r="J572" s="7"/>
      <c r="K572" s="7"/>
      <c r="L572" s="7"/>
      <c r="M572" s="7"/>
      <c r="N572" s="7"/>
      <c r="O572" s="7"/>
      <c r="P572" s="7"/>
      <c r="Q572" s="7"/>
      <c r="R572" s="7"/>
      <c r="S572" s="7"/>
      <c r="T572" s="7"/>
      <c r="U572" s="7"/>
      <c r="V572" s="7"/>
      <c r="W572" s="7"/>
      <c r="X572" s="7"/>
      <c r="Y572" s="7"/>
    </row>
    <row r="573" spans="1:25" x14ac:dyDescent="0.2">
      <c r="A573" s="1138"/>
      <c r="B573" s="1138"/>
      <c r="C573" s="1138"/>
      <c r="D573" s="1138"/>
      <c r="E573" s="13"/>
      <c r="F573" s="7"/>
      <c r="G573" s="7"/>
      <c r="H573" s="7"/>
      <c r="I573" s="7"/>
      <c r="J573" s="7"/>
      <c r="K573" s="7"/>
      <c r="L573" s="7"/>
      <c r="M573" s="7"/>
      <c r="N573" s="7"/>
      <c r="O573" s="7"/>
      <c r="P573" s="7"/>
      <c r="Q573" s="7"/>
      <c r="R573" s="7"/>
      <c r="S573" s="7"/>
      <c r="T573" s="7"/>
      <c r="U573" s="7"/>
      <c r="V573" s="7"/>
      <c r="W573" s="7"/>
      <c r="X573" s="7"/>
      <c r="Y573" s="7"/>
    </row>
    <row r="574" spans="1:25" x14ac:dyDescent="0.2">
      <c r="A574" s="1138"/>
      <c r="B574" s="1138"/>
      <c r="C574" s="1138"/>
      <c r="D574" s="1138"/>
      <c r="E574" s="13"/>
      <c r="F574" s="7"/>
      <c r="G574" s="7"/>
      <c r="H574" s="7"/>
      <c r="I574" s="7"/>
      <c r="J574" s="7"/>
      <c r="K574" s="7"/>
      <c r="L574" s="7"/>
      <c r="M574" s="7"/>
      <c r="N574" s="7"/>
      <c r="O574" s="7"/>
      <c r="P574" s="7"/>
      <c r="Q574" s="7"/>
      <c r="R574" s="7"/>
      <c r="S574" s="7"/>
      <c r="T574" s="7"/>
      <c r="U574" s="7"/>
      <c r="V574" s="7"/>
      <c r="W574" s="7"/>
      <c r="X574" s="7"/>
      <c r="Y574" s="7"/>
    </row>
    <row r="575" spans="1:25" x14ac:dyDescent="0.2">
      <c r="A575" s="1138"/>
      <c r="B575" s="1138"/>
      <c r="C575" s="1138"/>
      <c r="D575" s="1138"/>
      <c r="E575" s="13"/>
      <c r="F575" s="7"/>
      <c r="G575" s="7"/>
      <c r="H575" s="7"/>
      <c r="I575" s="7"/>
      <c r="J575" s="7"/>
      <c r="K575" s="7"/>
      <c r="L575" s="7"/>
      <c r="M575" s="7"/>
      <c r="N575" s="7"/>
      <c r="O575" s="7"/>
      <c r="P575" s="7"/>
      <c r="Q575" s="7"/>
      <c r="R575" s="7"/>
      <c r="S575" s="7"/>
      <c r="T575" s="7"/>
      <c r="U575" s="7"/>
      <c r="V575" s="7"/>
      <c r="W575" s="7"/>
      <c r="X575" s="7"/>
      <c r="Y575" s="7"/>
    </row>
    <row r="576" spans="1:25" x14ac:dyDescent="0.2">
      <c r="A576" s="1138"/>
      <c r="B576" s="1138"/>
      <c r="C576" s="1138"/>
      <c r="D576" s="1138"/>
      <c r="E576" s="13"/>
      <c r="F576" s="7"/>
      <c r="G576" s="7"/>
      <c r="H576" s="7"/>
      <c r="I576" s="7"/>
      <c r="J576" s="7"/>
      <c r="K576" s="7"/>
      <c r="L576" s="7"/>
      <c r="M576" s="7"/>
      <c r="N576" s="7"/>
      <c r="O576" s="7"/>
      <c r="P576" s="7"/>
      <c r="Q576" s="7"/>
      <c r="R576" s="7"/>
      <c r="S576" s="7"/>
      <c r="T576" s="7"/>
      <c r="U576" s="7"/>
      <c r="V576" s="7"/>
      <c r="W576" s="7"/>
      <c r="X576" s="7"/>
      <c r="Y576" s="7"/>
    </row>
    <row r="577" spans="1:25" x14ac:dyDescent="0.2">
      <c r="A577" s="1138"/>
      <c r="B577" s="1138"/>
      <c r="C577" s="1138"/>
      <c r="D577" s="1138"/>
      <c r="E577" s="13"/>
      <c r="F577" s="7"/>
      <c r="G577" s="7"/>
      <c r="H577" s="7"/>
      <c r="I577" s="7"/>
      <c r="J577" s="7"/>
      <c r="K577" s="7"/>
      <c r="L577" s="7"/>
      <c r="M577" s="7"/>
      <c r="N577" s="7"/>
      <c r="O577" s="7"/>
      <c r="P577" s="7"/>
      <c r="Q577" s="7"/>
      <c r="R577" s="7"/>
      <c r="S577" s="7"/>
      <c r="T577" s="7"/>
      <c r="U577" s="7"/>
      <c r="V577" s="7"/>
      <c r="W577" s="7"/>
      <c r="X577" s="7"/>
      <c r="Y577" s="7"/>
    </row>
    <row r="578" spans="1:25" x14ac:dyDescent="0.2">
      <c r="A578" s="16"/>
      <c r="B578" s="16"/>
      <c r="C578" s="677"/>
      <c r="D578" s="677"/>
      <c r="E578" s="13"/>
      <c r="F578" s="7"/>
      <c r="G578" s="7"/>
      <c r="H578" s="7"/>
      <c r="I578" s="7"/>
      <c r="J578" s="7"/>
      <c r="K578" s="7"/>
      <c r="L578" s="7"/>
      <c r="M578" s="7"/>
      <c r="N578" s="7"/>
      <c r="O578" s="7"/>
      <c r="P578" s="7"/>
      <c r="Q578" s="7"/>
      <c r="R578" s="7"/>
      <c r="S578" s="7"/>
      <c r="T578" s="7"/>
      <c r="U578" s="7"/>
      <c r="V578" s="7"/>
      <c r="W578" s="7"/>
      <c r="X578" s="7"/>
      <c r="Y578" s="7"/>
    </row>
    <row r="579" spans="1:25" x14ac:dyDescent="0.2">
      <c r="A579" s="1132"/>
      <c r="B579" s="1132"/>
      <c r="C579" s="1139"/>
      <c r="D579" s="1139"/>
      <c r="E579" s="13"/>
      <c r="F579" s="7"/>
      <c r="G579" s="7"/>
      <c r="H579" s="7"/>
      <c r="I579" s="7"/>
      <c r="J579" s="7"/>
      <c r="K579" s="7"/>
      <c r="L579" s="7"/>
      <c r="M579" s="7"/>
      <c r="N579" s="7"/>
      <c r="O579" s="7"/>
      <c r="P579" s="7"/>
      <c r="Q579" s="7"/>
      <c r="R579" s="7"/>
      <c r="S579" s="7"/>
      <c r="T579" s="7"/>
      <c r="U579" s="7"/>
      <c r="V579" s="7"/>
      <c r="W579" s="7"/>
      <c r="X579" s="7"/>
      <c r="Y579" s="7"/>
    </row>
    <row r="580" spans="1:25" x14ac:dyDescent="0.2">
      <c r="A580" s="13"/>
      <c r="B580" s="13"/>
      <c r="C580" s="10"/>
      <c r="D580" s="10"/>
      <c r="E580" s="13"/>
      <c r="F580" s="7"/>
      <c r="G580" s="7"/>
      <c r="H580" s="7"/>
      <c r="I580" s="7"/>
      <c r="J580" s="7"/>
      <c r="K580" s="7"/>
      <c r="L580" s="7"/>
      <c r="M580" s="7"/>
      <c r="N580" s="7"/>
      <c r="O580" s="7"/>
      <c r="P580" s="7"/>
      <c r="Q580" s="7"/>
      <c r="R580" s="7"/>
      <c r="S580" s="7"/>
      <c r="T580" s="7"/>
      <c r="U580" s="7"/>
      <c r="V580" s="7"/>
      <c r="W580" s="7"/>
      <c r="X580" s="7"/>
      <c r="Y580" s="7"/>
    </row>
    <row r="581" spans="1:25" x14ac:dyDescent="0.2">
      <c r="A581" s="1140"/>
      <c r="B581" s="1140"/>
      <c r="C581" s="1137"/>
      <c r="D581" s="1137"/>
      <c r="E581" s="13"/>
      <c r="F581" s="7"/>
      <c r="G581" s="7"/>
      <c r="H581" s="7"/>
      <c r="I581" s="7"/>
      <c r="J581" s="7"/>
      <c r="K581" s="7"/>
      <c r="L581" s="7"/>
      <c r="M581" s="7"/>
      <c r="N581" s="7"/>
      <c r="O581" s="7"/>
      <c r="P581" s="7"/>
      <c r="Q581" s="7"/>
      <c r="R581" s="7"/>
      <c r="S581" s="7"/>
      <c r="T581" s="7"/>
      <c r="U581" s="7"/>
      <c r="V581" s="7"/>
      <c r="W581" s="7"/>
      <c r="X581" s="7"/>
      <c r="Y581" s="7"/>
    </row>
    <row r="582" spans="1:25" x14ac:dyDescent="0.2">
      <c r="A582" s="13"/>
      <c r="B582" s="13"/>
      <c r="C582" s="10"/>
      <c r="D582" s="10"/>
      <c r="E582" s="13"/>
      <c r="F582" s="7"/>
      <c r="G582" s="7"/>
      <c r="H582" s="7"/>
      <c r="I582" s="7"/>
      <c r="J582" s="7"/>
      <c r="K582" s="7"/>
      <c r="L582" s="7"/>
      <c r="M582" s="7"/>
      <c r="N582" s="7"/>
      <c r="O582" s="7"/>
      <c r="P582" s="7"/>
      <c r="Q582" s="7"/>
      <c r="R582" s="7"/>
      <c r="S582" s="7"/>
      <c r="T582" s="7"/>
      <c r="U582" s="7"/>
      <c r="V582" s="7"/>
      <c r="W582" s="7"/>
      <c r="X582" s="7"/>
      <c r="Y582" s="7"/>
    </row>
    <row r="583" spans="1:25" x14ac:dyDescent="0.2">
      <c r="A583" s="1132"/>
      <c r="B583" s="1132"/>
      <c r="C583" s="1139"/>
      <c r="D583" s="1139"/>
      <c r="E583" s="13"/>
      <c r="F583" s="7"/>
      <c r="G583" s="7"/>
      <c r="H583" s="7"/>
      <c r="I583" s="7"/>
      <c r="J583" s="7"/>
      <c r="K583" s="7"/>
      <c r="L583" s="7"/>
      <c r="M583" s="7"/>
      <c r="N583" s="7"/>
      <c r="O583" s="7"/>
      <c r="P583" s="7"/>
      <c r="Q583" s="7"/>
      <c r="R583" s="7"/>
      <c r="S583" s="7"/>
      <c r="T583" s="7"/>
      <c r="U583" s="7"/>
      <c r="V583" s="7"/>
      <c r="W583" s="7"/>
      <c r="X583" s="7"/>
      <c r="Y583" s="7"/>
    </row>
    <row r="584" spans="1:25" x14ac:dyDescent="0.2">
      <c r="A584" s="16"/>
      <c r="B584" s="13"/>
      <c r="C584" s="25"/>
      <c r="D584" s="25"/>
      <c r="E584" s="13"/>
      <c r="F584" s="7"/>
      <c r="G584" s="7"/>
      <c r="H584" s="7"/>
      <c r="I584" s="7"/>
      <c r="J584" s="7"/>
      <c r="K584" s="7"/>
      <c r="L584" s="7"/>
      <c r="M584" s="7"/>
      <c r="N584" s="7"/>
      <c r="O584" s="7"/>
      <c r="P584" s="7"/>
      <c r="Q584" s="7"/>
      <c r="R584" s="7"/>
      <c r="S584" s="7"/>
      <c r="T584" s="7"/>
      <c r="U584" s="7"/>
      <c r="V584" s="7"/>
      <c r="W584" s="7"/>
      <c r="X584" s="7"/>
      <c r="Y584" s="7"/>
    </row>
    <row r="585" spans="1:25" x14ac:dyDescent="0.2">
      <c r="A585" s="1141"/>
      <c r="B585" s="1141"/>
      <c r="C585" s="1139"/>
      <c r="D585" s="1139"/>
      <c r="E585" s="13"/>
      <c r="F585" s="7"/>
      <c r="G585" s="7"/>
      <c r="H585" s="7"/>
      <c r="I585" s="7"/>
      <c r="J585" s="7"/>
      <c r="K585" s="7"/>
      <c r="L585" s="7"/>
      <c r="M585" s="7"/>
      <c r="N585" s="7"/>
      <c r="O585" s="7"/>
      <c r="P585" s="7"/>
      <c r="Q585" s="7"/>
      <c r="R585" s="7"/>
      <c r="S585" s="7"/>
      <c r="T585" s="7"/>
      <c r="U585" s="7"/>
      <c r="V585" s="7"/>
      <c r="W585" s="7"/>
      <c r="X585" s="7"/>
      <c r="Y585" s="7"/>
    </row>
    <row r="586" spans="1:25" x14ac:dyDescent="0.2">
      <c r="A586" s="13"/>
      <c r="B586" s="25"/>
      <c r="C586" s="13"/>
      <c r="D586" s="25"/>
      <c r="E586" s="25"/>
      <c r="F586" s="7"/>
      <c r="G586" s="7"/>
      <c r="H586" s="7"/>
      <c r="I586" s="7"/>
      <c r="J586" s="7"/>
      <c r="K586" s="7"/>
      <c r="L586" s="7"/>
      <c r="M586" s="7"/>
      <c r="N586" s="7"/>
      <c r="O586" s="7"/>
      <c r="P586" s="7"/>
      <c r="Q586" s="7"/>
      <c r="R586" s="7"/>
      <c r="S586" s="7"/>
      <c r="T586" s="7"/>
      <c r="U586" s="7"/>
      <c r="V586" s="7"/>
      <c r="W586" s="7"/>
      <c r="X586" s="7"/>
      <c r="Y586" s="7"/>
    </row>
    <row r="587" spans="1:25" x14ac:dyDescent="0.2">
      <c r="A587" s="1132"/>
      <c r="B587" s="1132"/>
      <c r="C587" s="1137"/>
      <c r="D587" s="1137"/>
      <c r="E587" s="13"/>
      <c r="F587" s="7"/>
      <c r="G587" s="7"/>
      <c r="H587" s="7"/>
      <c r="I587" s="7"/>
      <c r="J587" s="7"/>
      <c r="K587" s="7"/>
      <c r="L587" s="7"/>
      <c r="M587" s="7"/>
      <c r="N587" s="7"/>
      <c r="O587" s="7"/>
      <c r="P587" s="7"/>
      <c r="Q587" s="7"/>
      <c r="R587" s="7"/>
      <c r="S587" s="7"/>
      <c r="T587" s="7"/>
      <c r="U587" s="7"/>
      <c r="V587" s="7"/>
      <c r="W587" s="7"/>
      <c r="X587" s="7"/>
      <c r="Y587" s="7"/>
    </row>
    <row r="588" spans="1:25" x14ac:dyDescent="0.2">
      <c r="A588" s="13"/>
      <c r="B588" s="13"/>
      <c r="C588" s="13"/>
      <c r="D588" s="13"/>
      <c r="E588" s="13"/>
      <c r="F588" s="7"/>
      <c r="G588" s="7"/>
      <c r="H588" s="7"/>
      <c r="I588" s="7"/>
      <c r="J588" s="7"/>
      <c r="K588" s="7"/>
      <c r="L588" s="7"/>
      <c r="M588" s="7"/>
      <c r="N588" s="7"/>
      <c r="O588" s="7"/>
      <c r="P588" s="7"/>
      <c r="Q588" s="7"/>
      <c r="R588" s="7"/>
      <c r="S588" s="7"/>
      <c r="T588" s="7"/>
      <c r="U588" s="7"/>
      <c r="V588" s="7"/>
      <c r="W588" s="7"/>
      <c r="X588" s="7"/>
      <c r="Y588" s="7"/>
    </row>
    <row r="589" spans="1:25" x14ac:dyDescent="0.2">
      <c r="A589" s="1138"/>
      <c r="B589" s="1138"/>
      <c r="C589" s="1139"/>
      <c r="D589" s="1139"/>
      <c r="E589" s="13"/>
      <c r="F589" s="7"/>
      <c r="G589" s="7"/>
      <c r="H589" s="7"/>
      <c r="I589" s="7"/>
      <c r="J589" s="7"/>
      <c r="K589" s="7"/>
      <c r="L589" s="7"/>
      <c r="M589" s="7"/>
      <c r="N589" s="7"/>
      <c r="O589" s="7"/>
      <c r="P589" s="7"/>
      <c r="Q589" s="7"/>
      <c r="R589" s="7"/>
      <c r="S589" s="7"/>
      <c r="T589" s="7"/>
      <c r="U589" s="7"/>
      <c r="V589" s="7"/>
      <c r="W589" s="7"/>
      <c r="X589" s="7"/>
      <c r="Y589" s="7"/>
    </row>
    <row r="590" spans="1:25" x14ac:dyDescent="0.2">
      <c r="A590" s="1138"/>
      <c r="B590" s="1138"/>
      <c r="C590" s="1139"/>
      <c r="D590" s="1139"/>
      <c r="E590" s="13"/>
      <c r="F590" s="7"/>
      <c r="G590" s="7"/>
      <c r="H590" s="7"/>
      <c r="I590" s="7"/>
      <c r="J590" s="7"/>
      <c r="K590" s="7"/>
      <c r="L590" s="7"/>
      <c r="M590" s="7"/>
      <c r="N590" s="7"/>
      <c r="O590" s="7"/>
      <c r="P590" s="7"/>
      <c r="Q590" s="7"/>
      <c r="R590" s="7"/>
      <c r="S590" s="7"/>
      <c r="T590" s="7"/>
      <c r="U590" s="7"/>
      <c r="V590" s="7"/>
      <c r="W590" s="7"/>
      <c r="X590" s="7"/>
      <c r="Y590" s="7"/>
    </row>
    <row r="591" spans="1:25" x14ac:dyDescent="0.2">
      <c r="A591" s="16"/>
      <c r="B591" s="13"/>
      <c r="C591" s="19"/>
      <c r="D591" s="19"/>
      <c r="E591" s="13"/>
      <c r="F591" s="7"/>
      <c r="G591" s="7"/>
      <c r="H591" s="7"/>
      <c r="I591" s="7"/>
      <c r="J591" s="7"/>
      <c r="K591" s="7"/>
      <c r="L591" s="7"/>
      <c r="M591" s="7"/>
      <c r="N591" s="7"/>
      <c r="O591" s="7"/>
      <c r="P591" s="7"/>
      <c r="Q591" s="7"/>
      <c r="R591" s="7"/>
      <c r="S591" s="7"/>
      <c r="T591" s="7"/>
      <c r="U591" s="7"/>
      <c r="V591" s="7"/>
      <c r="W591" s="7"/>
      <c r="X591" s="7"/>
      <c r="Y591" s="7"/>
    </row>
    <row r="592" spans="1:25" x14ac:dyDescent="0.2">
      <c r="A592" s="16"/>
      <c r="B592" s="13"/>
      <c r="C592" s="1139"/>
      <c r="D592" s="1139"/>
      <c r="E592" s="13"/>
      <c r="F592" s="7"/>
      <c r="G592" s="7"/>
      <c r="H592" s="7"/>
      <c r="I592" s="7"/>
      <c r="J592" s="7"/>
      <c r="K592" s="7"/>
      <c r="L592" s="7"/>
      <c r="M592" s="7"/>
      <c r="N592" s="7"/>
      <c r="O592" s="7"/>
      <c r="P592" s="7"/>
      <c r="Q592" s="7"/>
      <c r="R592" s="7"/>
      <c r="S592" s="7"/>
      <c r="T592" s="7"/>
      <c r="U592" s="7"/>
      <c r="V592" s="7"/>
      <c r="W592" s="7"/>
      <c r="X592" s="7"/>
      <c r="Y592" s="7"/>
    </row>
    <row r="593" spans="1:25" x14ac:dyDescent="0.2">
      <c r="A593" s="13"/>
      <c r="B593" s="13"/>
      <c r="C593" s="13"/>
      <c r="D593" s="13"/>
      <c r="E593" s="13"/>
      <c r="F593" s="7"/>
      <c r="G593" s="7"/>
      <c r="H593" s="7"/>
      <c r="I593" s="7"/>
      <c r="J593" s="7"/>
      <c r="K593" s="7"/>
      <c r="L593" s="7"/>
      <c r="M593" s="7"/>
      <c r="N593" s="7"/>
      <c r="O593" s="7"/>
      <c r="P593" s="7"/>
      <c r="Q593" s="7"/>
      <c r="R593" s="7"/>
      <c r="S593" s="7"/>
      <c r="T593" s="7"/>
      <c r="U593" s="7"/>
      <c r="V593" s="7"/>
      <c r="W593" s="7"/>
      <c r="X593" s="7"/>
      <c r="Y593" s="7"/>
    </row>
    <row r="594" spans="1:25" x14ac:dyDescent="0.2">
      <c r="A594" s="16"/>
      <c r="B594" s="21"/>
      <c r="C594" s="1139"/>
      <c r="D594" s="1139"/>
      <c r="E594" s="13"/>
      <c r="F594" s="7"/>
      <c r="G594" s="7"/>
      <c r="H594" s="7"/>
      <c r="I594" s="7"/>
      <c r="J594" s="7"/>
      <c r="K594" s="7"/>
      <c r="L594" s="7"/>
      <c r="M594" s="7"/>
      <c r="N594" s="7"/>
      <c r="O594" s="7"/>
      <c r="P594" s="7"/>
      <c r="Q594" s="7"/>
      <c r="R594" s="7"/>
      <c r="S594" s="7"/>
      <c r="T594" s="7"/>
      <c r="U594" s="7"/>
      <c r="V594" s="7"/>
      <c r="W594" s="7"/>
      <c r="X594" s="7"/>
      <c r="Y594" s="7"/>
    </row>
    <row r="595" spans="1:25" x14ac:dyDescent="0.2">
      <c r="A595" s="13"/>
      <c r="B595" s="13"/>
      <c r="C595" s="13"/>
      <c r="D595" s="13"/>
      <c r="E595" s="13"/>
      <c r="F595" s="7"/>
      <c r="G595" s="7"/>
      <c r="H595" s="7"/>
      <c r="I595" s="7"/>
      <c r="J595" s="7"/>
      <c r="K595" s="7"/>
      <c r="L595" s="7"/>
      <c r="M595" s="7"/>
      <c r="N595" s="7"/>
      <c r="O595" s="7"/>
      <c r="P595" s="7"/>
      <c r="Q595" s="7"/>
      <c r="R595" s="7"/>
      <c r="S595" s="7"/>
      <c r="T595" s="7"/>
      <c r="U595" s="7"/>
      <c r="V595" s="7"/>
      <c r="W595" s="7"/>
      <c r="X595" s="7"/>
      <c r="Y595" s="7"/>
    </row>
    <row r="596" spans="1:25" x14ac:dyDescent="0.2">
      <c r="A596" s="3"/>
      <c r="B596" s="677"/>
      <c r="C596" s="677"/>
      <c r="D596" s="10"/>
      <c r="E596" s="10"/>
      <c r="F596" s="7"/>
      <c r="G596" s="7"/>
      <c r="H596" s="7"/>
      <c r="I596" s="7"/>
      <c r="J596" s="7"/>
      <c r="K596" s="7"/>
      <c r="L596" s="7"/>
      <c r="M596" s="7"/>
      <c r="N596" s="7"/>
      <c r="O596" s="7"/>
      <c r="P596" s="7"/>
      <c r="Q596" s="7"/>
      <c r="R596" s="7"/>
      <c r="S596" s="7"/>
      <c r="T596" s="7"/>
      <c r="U596" s="7"/>
      <c r="V596" s="7"/>
      <c r="W596" s="7"/>
      <c r="X596" s="7"/>
      <c r="Y596" s="7"/>
    </row>
    <row r="597" spans="1:25" x14ac:dyDescent="0.2">
      <c r="A597" s="3"/>
      <c r="B597" s="1139"/>
      <c r="C597" s="1139"/>
      <c r="D597" s="26"/>
      <c r="E597" s="19"/>
      <c r="F597" s="7"/>
      <c r="G597" s="7"/>
      <c r="H597" s="7"/>
      <c r="I597" s="7"/>
      <c r="J597" s="7"/>
      <c r="K597" s="7"/>
      <c r="L597" s="7"/>
      <c r="M597" s="7"/>
      <c r="N597" s="7"/>
      <c r="O597" s="7"/>
      <c r="P597" s="7"/>
      <c r="Q597" s="7"/>
      <c r="R597" s="7"/>
      <c r="S597" s="7"/>
      <c r="T597" s="7"/>
      <c r="U597" s="7"/>
      <c r="V597" s="7"/>
      <c r="W597" s="7"/>
      <c r="X597" s="7"/>
      <c r="Y597" s="7"/>
    </row>
    <row r="598" spans="1:25" x14ac:dyDescent="0.2">
      <c r="A598" s="3"/>
      <c r="B598" s="1139"/>
      <c r="C598" s="1139"/>
      <c r="D598" s="26"/>
      <c r="E598" s="19"/>
      <c r="F598" s="7"/>
      <c r="G598" s="7"/>
      <c r="H598" s="7"/>
      <c r="I598" s="7"/>
      <c r="J598" s="7"/>
      <c r="K598" s="7"/>
      <c r="L598" s="7"/>
      <c r="M598" s="7"/>
      <c r="N598" s="7"/>
      <c r="O598" s="7"/>
      <c r="P598" s="7"/>
      <c r="Q598" s="7"/>
      <c r="R598" s="7"/>
      <c r="S598" s="7"/>
      <c r="T598" s="7"/>
      <c r="U598" s="7"/>
      <c r="V598" s="7"/>
      <c r="W598" s="7"/>
      <c r="X598" s="7"/>
      <c r="Y598" s="7"/>
    </row>
    <row r="599" spans="1:25" x14ac:dyDescent="0.2">
      <c r="A599" s="3"/>
      <c r="B599" s="1139"/>
      <c r="C599" s="1139"/>
      <c r="D599" s="26"/>
      <c r="E599" s="19"/>
      <c r="F599" s="7"/>
      <c r="G599" s="7"/>
      <c r="H599" s="7"/>
      <c r="I599" s="7"/>
      <c r="J599" s="7"/>
      <c r="K599" s="7"/>
      <c r="L599" s="7"/>
      <c r="M599" s="7"/>
      <c r="N599" s="7"/>
      <c r="O599" s="7"/>
      <c r="P599" s="7"/>
      <c r="Q599" s="7"/>
      <c r="R599" s="7"/>
      <c r="S599" s="7"/>
      <c r="T599" s="7"/>
      <c r="U599" s="7"/>
      <c r="V599" s="7"/>
      <c r="W599" s="7"/>
      <c r="X599" s="7"/>
      <c r="Y599" s="7"/>
    </row>
    <row r="600" spans="1:25" x14ac:dyDescent="0.2">
      <c r="A600" s="3"/>
      <c r="B600" s="677"/>
      <c r="C600" s="677"/>
      <c r="D600" s="19"/>
      <c r="E600" s="19"/>
      <c r="F600" s="7"/>
      <c r="G600" s="7"/>
      <c r="H600" s="7"/>
      <c r="I600" s="7"/>
      <c r="J600" s="7"/>
      <c r="K600" s="7"/>
      <c r="L600" s="7"/>
      <c r="M600" s="7"/>
      <c r="N600" s="7"/>
      <c r="O600" s="7"/>
      <c r="P600" s="7"/>
      <c r="Q600" s="7"/>
      <c r="R600" s="7"/>
      <c r="S600" s="7"/>
      <c r="T600" s="7"/>
      <c r="U600" s="7"/>
      <c r="V600" s="7"/>
      <c r="W600" s="7"/>
      <c r="X600" s="7"/>
      <c r="Y600" s="7"/>
    </row>
    <row r="601" spans="1:25" x14ac:dyDescent="0.2">
      <c r="A601" s="3"/>
      <c r="B601" s="1139"/>
      <c r="C601" s="1139"/>
      <c r="D601" s="13"/>
      <c r="E601" s="13"/>
      <c r="F601" s="7"/>
      <c r="G601" s="7"/>
      <c r="H601" s="7"/>
      <c r="I601" s="7"/>
      <c r="J601" s="7"/>
      <c r="K601" s="7"/>
      <c r="L601" s="7"/>
      <c r="M601" s="7"/>
      <c r="N601" s="7"/>
      <c r="O601" s="7"/>
      <c r="P601" s="7"/>
      <c r="Q601" s="7"/>
      <c r="R601" s="7"/>
      <c r="S601" s="7"/>
      <c r="T601" s="7"/>
      <c r="U601" s="7"/>
      <c r="V601" s="7"/>
      <c r="W601" s="7"/>
      <c r="X601" s="7"/>
      <c r="Y601" s="7"/>
    </row>
    <row r="602" spans="1:25" x14ac:dyDescent="0.2">
      <c r="A602" s="13"/>
      <c r="B602" s="13"/>
      <c r="C602" s="13"/>
      <c r="D602" s="27"/>
      <c r="E602" s="27"/>
      <c r="F602" s="7"/>
      <c r="G602" s="7"/>
      <c r="H602" s="7"/>
      <c r="I602" s="7"/>
      <c r="J602" s="7"/>
      <c r="K602" s="7"/>
      <c r="L602" s="7"/>
      <c r="M602" s="7"/>
      <c r="N602" s="7"/>
      <c r="O602" s="7"/>
      <c r="P602" s="7"/>
      <c r="Q602" s="7"/>
      <c r="R602" s="7"/>
      <c r="S602" s="7"/>
      <c r="T602" s="7"/>
      <c r="U602" s="7"/>
      <c r="V602" s="7"/>
      <c r="W602" s="7"/>
      <c r="X602" s="7"/>
      <c r="Y602" s="7"/>
    </row>
    <row r="603" spans="1:25" x14ac:dyDescent="0.2">
      <c r="A603" s="1138"/>
      <c r="B603" s="1138"/>
      <c r="C603" s="1138"/>
      <c r="D603" s="26"/>
      <c r="E603" s="19"/>
      <c r="F603" s="7"/>
      <c r="G603" s="7"/>
      <c r="H603" s="7"/>
      <c r="I603" s="7"/>
      <c r="J603" s="7"/>
      <c r="K603" s="7"/>
      <c r="L603" s="7"/>
      <c r="M603" s="7"/>
      <c r="N603" s="7"/>
      <c r="O603" s="7"/>
      <c r="P603" s="7"/>
      <c r="Q603" s="7"/>
      <c r="R603" s="7"/>
      <c r="S603" s="7"/>
      <c r="T603" s="7"/>
      <c r="U603" s="7"/>
      <c r="V603" s="7"/>
      <c r="W603" s="7"/>
      <c r="X603" s="7"/>
      <c r="Y603" s="7"/>
    </row>
    <row r="604" spans="1:25" x14ac:dyDescent="0.2">
      <c r="A604" s="13"/>
      <c r="B604" s="13"/>
      <c r="C604" s="13"/>
      <c r="D604" s="13"/>
      <c r="E604" s="13"/>
      <c r="F604" s="7"/>
      <c r="G604" s="7"/>
      <c r="H604" s="7"/>
      <c r="I604" s="7"/>
      <c r="J604" s="7"/>
      <c r="K604" s="7"/>
      <c r="L604" s="7"/>
      <c r="M604" s="7"/>
      <c r="N604" s="7"/>
      <c r="O604" s="7"/>
      <c r="P604" s="7"/>
      <c r="Q604" s="7"/>
      <c r="R604" s="7"/>
      <c r="S604" s="7"/>
      <c r="T604" s="7"/>
      <c r="U604" s="7"/>
      <c r="V604" s="7"/>
      <c r="W604" s="7"/>
      <c r="X604" s="7"/>
      <c r="Y604" s="7"/>
    </row>
    <row r="605" spans="1:25" x14ac:dyDescent="0.2">
      <c r="A605" s="13"/>
      <c r="B605" s="1139"/>
      <c r="C605" s="1139"/>
      <c r="D605" s="13"/>
      <c r="E605" s="13"/>
      <c r="F605" s="7"/>
      <c r="G605" s="7"/>
      <c r="H605" s="7"/>
      <c r="I605" s="7"/>
      <c r="J605" s="7"/>
      <c r="K605" s="7"/>
      <c r="L605" s="7"/>
      <c r="M605" s="7"/>
      <c r="N605" s="7"/>
      <c r="O605" s="7"/>
      <c r="P605" s="7"/>
      <c r="Q605" s="7"/>
      <c r="R605" s="7"/>
      <c r="S605" s="7"/>
      <c r="T605" s="7"/>
      <c r="U605" s="7"/>
      <c r="V605" s="7"/>
      <c r="W605" s="7"/>
      <c r="X605" s="7"/>
      <c r="Y605" s="7"/>
    </row>
    <row r="606" spans="1:25" x14ac:dyDescent="0.2">
      <c r="A606" s="13"/>
      <c r="B606" s="13"/>
      <c r="C606" s="13"/>
      <c r="D606" s="13"/>
      <c r="E606" s="13"/>
      <c r="F606" s="7"/>
      <c r="G606" s="7"/>
      <c r="H606" s="7"/>
      <c r="I606" s="7"/>
      <c r="J606" s="7"/>
      <c r="K606" s="7"/>
      <c r="L606" s="7"/>
      <c r="M606" s="7"/>
      <c r="N606" s="7"/>
      <c r="O606" s="7"/>
      <c r="P606" s="7"/>
      <c r="Q606" s="7"/>
      <c r="R606" s="7"/>
      <c r="S606" s="7"/>
      <c r="T606" s="7"/>
      <c r="U606" s="7"/>
      <c r="V606" s="7"/>
      <c r="W606" s="7"/>
      <c r="X606" s="7"/>
      <c r="Y606" s="7"/>
    </row>
    <row r="607" spans="1:25" x14ac:dyDescent="0.2">
      <c r="A607" s="1138"/>
      <c r="B607" s="1138"/>
      <c r="C607" s="1138"/>
      <c r="D607" s="10"/>
      <c r="E607" s="19"/>
      <c r="F607" s="7"/>
      <c r="G607" s="7"/>
      <c r="H607" s="7"/>
      <c r="I607" s="7"/>
      <c r="J607" s="7"/>
      <c r="K607" s="7"/>
      <c r="L607" s="7"/>
      <c r="M607" s="7"/>
      <c r="N607" s="7"/>
      <c r="O607" s="7"/>
      <c r="P607" s="7"/>
      <c r="Q607" s="7"/>
      <c r="R607" s="7"/>
      <c r="S607" s="7"/>
      <c r="T607" s="7"/>
      <c r="U607" s="7"/>
      <c r="V607" s="7"/>
      <c r="W607" s="7"/>
      <c r="X607" s="7"/>
      <c r="Y607" s="7"/>
    </row>
    <row r="608" spans="1:25" x14ac:dyDescent="0.2">
      <c r="A608" s="13"/>
      <c r="B608" s="13"/>
      <c r="C608" s="13"/>
      <c r="D608" s="13"/>
      <c r="E608" s="13"/>
      <c r="F608" s="7"/>
      <c r="G608" s="7"/>
      <c r="H608" s="7"/>
      <c r="I608" s="7"/>
      <c r="J608" s="7"/>
      <c r="K608" s="7"/>
      <c r="L608" s="7"/>
      <c r="M608" s="7"/>
      <c r="N608" s="7"/>
      <c r="O608" s="7"/>
      <c r="P608" s="7"/>
      <c r="Q608" s="7"/>
      <c r="R608" s="7"/>
      <c r="S608" s="7"/>
      <c r="T608" s="7"/>
      <c r="U608" s="7"/>
      <c r="V608" s="7"/>
      <c r="W608" s="7"/>
      <c r="X608" s="7"/>
      <c r="Y608" s="7"/>
    </row>
    <row r="609" spans="1:25" x14ac:dyDescent="0.2">
      <c r="A609" s="1132"/>
      <c r="B609" s="1132"/>
      <c r="C609" s="1132"/>
      <c r="D609" s="10"/>
      <c r="E609" s="20"/>
      <c r="F609" s="7"/>
      <c r="G609" s="7"/>
      <c r="H609" s="7"/>
      <c r="I609" s="7"/>
      <c r="J609" s="7"/>
      <c r="K609" s="7"/>
      <c r="L609" s="7"/>
      <c r="M609" s="7"/>
      <c r="N609" s="7"/>
      <c r="O609" s="7"/>
      <c r="P609" s="7"/>
      <c r="Q609" s="7"/>
      <c r="R609" s="7"/>
      <c r="S609" s="7"/>
      <c r="T609" s="7"/>
      <c r="U609" s="7"/>
      <c r="V609" s="7"/>
      <c r="W609" s="7"/>
      <c r="X609" s="7"/>
      <c r="Y609" s="7"/>
    </row>
    <row r="610" spans="1:25" x14ac:dyDescent="0.2">
      <c r="A610" s="13"/>
      <c r="B610" s="13"/>
      <c r="C610" s="13"/>
      <c r="D610" s="13"/>
      <c r="E610" s="13"/>
      <c r="F610" s="7"/>
      <c r="G610" s="7"/>
      <c r="H610" s="7"/>
      <c r="I610" s="7"/>
      <c r="J610" s="7"/>
      <c r="K610" s="7"/>
      <c r="L610" s="7"/>
      <c r="M610" s="7"/>
      <c r="N610" s="7"/>
      <c r="O610" s="7"/>
      <c r="P610" s="7"/>
      <c r="Q610" s="7"/>
      <c r="R610" s="7"/>
      <c r="S610" s="7"/>
      <c r="T610" s="7"/>
      <c r="U610" s="7"/>
      <c r="V610" s="7"/>
      <c r="W610" s="7"/>
      <c r="X610" s="7"/>
      <c r="Y610" s="7"/>
    </row>
    <row r="611" spans="1:25" x14ac:dyDescent="0.2">
      <c r="A611" s="13"/>
      <c r="B611" s="13"/>
      <c r="C611" s="13"/>
      <c r="D611" s="13"/>
      <c r="E611" s="13"/>
      <c r="F611" s="7"/>
      <c r="G611" s="7"/>
      <c r="H611" s="7"/>
      <c r="I611" s="7"/>
      <c r="J611" s="7"/>
      <c r="K611" s="7"/>
      <c r="L611" s="7"/>
      <c r="M611" s="7"/>
      <c r="N611" s="7"/>
      <c r="O611" s="7"/>
      <c r="P611" s="7"/>
      <c r="Q611" s="7"/>
      <c r="R611" s="7"/>
      <c r="S611" s="7"/>
      <c r="T611" s="7"/>
      <c r="U611" s="7"/>
      <c r="V611" s="7"/>
      <c r="W611" s="7"/>
      <c r="X611" s="7"/>
      <c r="Y611" s="7"/>
    </row>
    <row r="612" spans="1:25" x14ac:dyDescent="0.2">
      <c r="A612" s="13"/>
      <c r="B612" s="13"/>
      <c r="C612" s="13"/>
      <c r="D612" s="13"/>
      <c r="E612" s="13"/>
      <c r="F612" s="7"/>
      <c r="G612" s="7"/>
      <c r="H612" s="7"/>
      <c r="I612" s="7"/>
      <c r="J612" s="7"/>
      <c r="K612" s="7"/>
      <c r="L612" s="7"/>
      <c r="M612" s="7"/>
      <c r="N612" s="7"/>
      <c r="O612" s="7"/>
      <c r="P612" s="7"/>
      <c r="Q612" s="7"/>
      <c r="R612" s="7"/>
      <c r="S612" s="7"/>
      <c r="T612" s="7"/>
      <c r="U612" s="7"/>
      <c r="V612" s="7"/>
      <c r="W612" s="7"/>
      <c r="X612" s="7"/>
      <c r="Y612" s="7"/>
    </row>
    <row r="613" spans="1:25" x14ac:dyDescent="0.2">
      <c r="A613" s="13"/>
      <c r="B613" s="13"/>
      <c r="C613" s="13"/>
      <c r="D613" s="13"/>
      <c r="E613" s="13"/>
      <c r="F613" s="7"/>
      <c r="G613" s="7"/>
      <c r="H613" s="7"/>
      <c r="I613" s="7"/>
      <c r="J613" s="7"/>
      <c r="K613" s="7"/>
      <c r="L613" s="7"/>
      <c r="M613" s="7"/>
      <c r="N613" s="7"/>
      <c r="O613" s="7"/>
      <c r="P613" s="7"/>
      <c r="Q613" s="7"/>
      <c r="R613" s="7"/>
      <c r="S613" s="7"/>
      <c r="T613" s="7"/>
      <c r="U613" s="7"/>
      <c r="V613" s="7"/>
      <c r="W613" s="7"/>
      <c r="X613" s="7"/>
      <c r="Y613" s="7"/>
    </row>
    <row r="614" spans="1:25" x14ac:dyDescent="0.2">
      <c r="A614" s="13"/>
      <c r="B614" s="13"/>
      <c r="C614" s="13"/>
      <c r="D614" s="13"/>
      <c r="E614" s="13"/>
      <c r="F614" s="7"/>
      <c r="G614" s="7"/>
      <c r="H614" s="7"/>
      <c r="I614" s="7"/>
      <c r="J614" s="7"/>
      <c r="K614" s="7"/>
      <c r="L614" s="7"/>
      <c r="M614" s="7"/>
      <c r="N614" s="7"/>
      <c r="O614" s="7"/>
      <c r="P614" s="7"/>
      <c r="Q614" s="7"/>
      <c r="R614" s="7"/>
      <c r="S614" s="7"/>
      <c r="T614" s="7"/>
      <c r="U614" s="7"/>
      <c r="V614" s="7"/>
      <c r="W614" s="7"/>
      <c r="X614" s="7"/>
      <c r="Y614" s="7"/>
    </row>
    <row r="615" spans="1:25" x14ac:dyDescent="0.2">
      <c r="A615" s="13"/>
      <c r="B615" s="13"/>
      <c r="C615" s="13"/>
      <c r="D615" s="13"/>
      <c r="E615" s="13"/>
      <c r="F615" s="7"/>
      <c r="G615" s="7"/>
      <c r="H615" s="7"/>
      <c r="I615" s="7"/>
      <c r="J615" s="7"/>
      <c r="K615" s="7"/>
      <c r="L615" s="7"/>
      <c r="M615" s="7"/>
      <c r="N615" s="7"/>
      <c r="O615" s="7"/>
      <c r="P615" s="7"/>
      <c r="Q615" s="7"/>
      <c r="R615" s="7"/>
      <c r="S615" s="7"/>
      <c r="T615" s="7"/>
      <c r="U615" s="7"/>
      <c r="V615" s="7"/>
      <c r="W615" s="7"/>
      <c r="X615" s="7"/>
      <c r="Y615" s="7"/>
    </row>
    <row r="616" spans="1:25" x14ac:dyDescent="0.2">
      <c r="A616" s="7"/>
      <c r="B616" s="7"/>
      <c r="C616" s="7"/>
      <c r="D616" s="7"/>
      <c r="E616" s="7"/>
      <c r="F616" s="7"/>
      <c r="G616" s="7"/>
      <c r="H616" s="7"/>
      <c r="I616" s="7"/>
      <c r="J616" s="7"/>
      <c r="K616" s="7"/>
      <c r="L616" s="7"/>
      <c r="M616" s="7"/>
      <c r="N616" s="7"/>
      <c r="O616" s="7"/>
      <c r="P616" s="7"/>
      <c r="Q616" s="7"/>
      <c r="R616" s="7"/>
      <c r="S616" s="7"/>
      <c r="T616" s="7"/>
      <c r="U616" s="7"/>
      <c r="V616" s="7"/>
      <c r="W616" s="7"/>
      <c r="X616" s="7"/>
      <c r="Y616" s="7"/>
    </row>
    <row r="617" spans="1:25" x14ac:dyDescent="0.2">
      <c r="A617" s="7"/>
      <c r="B617" s="7"/>
      <c r="C617" s="7"/>
      <c r="D617" s="7"/>
      <c r="E617" s="7"/>
      <c r="F617" s="7"/>
      <c r="G617" s="7"/>
      <c r="H617" s="7"/>
      <c r="I617" s="7"/>
      <c r="J617" s="7"/>
      <c r="K617" s="7"/>
      <c r="L617" s="7"/>
      <c r="M617" s="7"/>
      <c r="N617" s="7"/>
      <c r="O617" s="7"/>
      <c r="P617" s="7"/>
      <c r="Q617" s="7"/>
      <c r="R617" s="7"/>
      <c r="S617" s="7"/>
      <c r="T617" s="7"/>
      <c r="U617" s="7"/>
      <c r="V617" s="7"/>
      <c r="W617" s="7"/>
      <c r="X617" s="7"/>
      <c r="Y617" s="7"/>
    </row>
    <row r="618" spans="1:25" x14ac:dyDescent="0.2">
      <c r="A618" s="7"/>
      <c r="B618" s="7"/>
      <c r="C618" s="7"/>
      <c r="D618" s="7"/>
      <c r="E618" s="7"/>
      <c r="F618" s="7"/>
      <c r="G618" s="7"/>
      <c r="H618" s="7"/>
      <c r="I618" s="7"/>
      <c r="J618" s="7"/>
      <c r="K618" s="7"/>
      <c r="L618" s="7"/>
      <c r="M618" s="7"/>
      <c r="N618" s="7"/>
      <c r="O618" s="7"/>
      <c r="P618" s="7"/>
      <c r="Q618" s="7"/>
      <c r="R618" s="7"/>
      <c r="S618" s="7"/>
      <c r="T618" s="7"/>
      <c r="U618" s="7"/>
      <c r="V618" s="7"/>
      <c r="W618" s="7"/>
      <c r="X618" s="7"/>
      <c r="Y618" s="7"/>
    </row>
    <row r="619" spans="1:25" x14ac:dyDescent="0.2">
      <c r="A619" s="7"/>
      <c r="B619" s="7"/>
      <c r="C619" s="7"/>
      <c r="D619" s="7"/>
      <c r="E619" s="7"/>
      <c r="F619" s="7"/>
      <c r="G619" s="7"/>
      <c r="H619" s="7"/>
      <c r="I619" s="7"/>
      <c r="J619" s="7"/>
      <c r="K619" s="7"/>
      <c r="L619" s="7"/>
      <c r="M619" s="7"/>
      <c r="N619" s="7"/>
      <c r="O619" s="7"/>
      <c r="P619" s="7"/>
      <c r="Q619" s="7"/>
      <c r="R619" s="7"/>
      <c r="S619" s="7"/>
      <c r="T619" s="7"/>
      <c r="U619" s="7"/>
      <c r="V619" s="7"/>
      <c r="W619" s="7"/>
      <c r="X619" s="7"/>
      <c r="Y619" s="7"/>
    </row>
    <row r="620" spans="1:25" x14ac:dyDescent="0.2">
      <c r="A620" s="7"/>
      <c r="B620" s="7"/>
      <c r="C620" s="7"/>
      <c r="D620" s="7"/>
      <c r="E620" s="7"/>
      <c r="F620" s="7"/>
      <c r="G620" s="7"/>
      <c r="H620" s="7"/>
      <c r="I620" s="7"/>
      <c r="J620" s="7"/>
      <c r="K620" s="7"/>
      <c r="L620" s="7"/>
      <c r="M620" s="7"/>
      <c r="N620" s="7"/>
      <c r="O620" s="7"/>
      <c r="P620" s="7"/>
      <c r="Q620" s="7"/>
      <c r="R620" s="7"/>
      <c r="S620" s="7"/>
      <c r="T620" s="7"/>
      <c r="U620" s="7"/>
      <c r="V620" s="7"/>
      <c r="W620" s="7"/>
      <c r="X620" s="7"/>
      <c r="Y620" s="7"/>
    </row>
    <row r="621" spans="1:25" x14ac:dyDescent="0.2">
      <c r="A621" s="1137"/>
      <c r="B621" s="1137"/>
      <c r="C621" s="1137"/>
      <c r="D621" s="1137"/>
      <c r="E621" s="13"/>
      <c r="F621" s="7"/>
      <c r="G621" s="7"/>
      <c r="H621" s="7"/>
      <c r="I621" s="7"/>
      <c r="J621" s="7"/>
      <c r="K621" s="7"/>
      <c r="L621" s="7"/>
      <c r="M621" s="7"/>
      <c r="N621" s="7"/>
      <c r="O621" s="7"/>
      <c r="P621" s="7"/>
      <c r="Q621" s="7"/>
      <c r="R621" s="7"/>
      <c r="S621" s="7"/>
      <c r="T621" s="7"/>
      <c r="U621" s="7"/>
      <c r="V621" s="7"/>
      <c r="W621" s="7"/>
      <c r="X621" s="7"/>
      <c r="Y621" s="7"/>
    </row>
    <row r="622" spans="1:25" x14ac:dyDescent="0.2">
      <c r="A622" s="13"/>
      <c r="B622" s="13"/>
      <c r="C622" s="13"/>
      <c r="D622" s="13"/>
      <c r="E622" s="13"/>
      <c r="F622" s="7"/>
      <c r="G622" s="7"/>
      <c r="H622" s="7"/>
      <c r="I622" s="7"/>
      <c r="J622" s="7"/>
      <c r="K622" s="7"/>
      <c r="L622" s="7"/>
      <c r="M622" s="7"/>
      <c r="N622" s="7"/>
      <c r="O622" s="7"/>
      <c r="P622" s="7"/>
      <c r="Q622" s="7"/>
      <c r="R622" s="7"/>
      <c r="S622" s="7"/>
      <c r="T622" s="7"/>
      <c r="U622" s="7"/>
      <c r="V622" s="7"/>
      <c r="W622" s="7"/>
      <c r="X622" s="7"/>
      <c r="Y622" s="7"/>
    </row>
    <row r="623" spans="1:25" x14ac:dyDescent="0.2">
      <c r="A623" s="13"/>
      <c r="B623" s="13"/>
      <c r="C623" s="13"/>
      <c r="D623" s="13"/>
      <c r="E623" s="13"/>
      <c r="F623" s="7"/>
      <c r="G623" s="7"/>
      <c r="H623" s="7"/>
      <c r="I623" s="7"/>
      <c r="J623" s="7"/>
      <c r="K623" s="7"/>
      <c r="L623" s="7"/>
      <c r="M623" s="7"/>
      <c r="N623" s="7"/>
      <c r="O623" s="7"/>
      <c r="P623" s="7"/>
      <c r="Q623" s="7"/>
      <c r="R623" s="7"/>
      <c r="S623" s="7"/>
      <c r="T623" s="7"/>
      <c r="U623" s="7"/>
      <c r="V623" s="7"/>
      <c r="W623" s="7"/>
      <c r="X623" s="7"/>
      <c r="Y623" s="7"/>
    </row>
    <row r="624" spans="1:25" x14ac:dyDescent="0.2">
      <c r="A624" s="13"/>
      <c r="B624" s="13"/>
      <c r="C624" s="13"/>
      <c r="D624" s="13"/>
      <c r="E624" s="13"/>
      <c r="F624" s="7"/>
      <c r="G624" s="7"/>
      <c r="H624" s="7"/>
      <c r="I624" s="7"/>
      <c r="J624" s="7"/>
      <c r="K624" s="7"/>
      <c r="L624" s="7"/>
      <c r="M624" s="7"/>
      <c r="N624" s="7"/>
      <c r="O624" s="7"/>
      <c r="P624" s="7"/>
      <c r="Q624" s="7"/>
      <c r="R624" s="7"/>
      <c r="S624" s="7"/>
      <c r="T624" s="7"/>
      <c r="U624" s="7"/>
      <c r="V624" s="7"/>
      <c r="W624" s="7"/>
      <c r="X624" s="7"/>
      <c r="Y624" s="7"/>
    </row>
    <row r="625" spans="1:25" x14ac:dyDescent="0.2">
      <c r="A625" s="13"/>
      <c r="B625" s="13"/>
      <c r="C625" s="13"/>
      <c r="D625" s="13"/>
      <c r="E625" s="13"/>
      <c r="F625" s="7"/>
      <c r="G625" s="7"/>
      <c r="H625" s="7"/>
      <c r="I625" s="7"/>
      <c r="J625" s="7"/>
      <c r="K625" s="7"/>
      <c r="L625" s="7"/>
      <c r="M625" s="7"/>
      <c r="N625" s="7"/>
      <c r="O625" s="7"/>
      <c r="P625" s="7"/>
      <c r="Q625" s="7"/>
      <c r="R625" s="7"/>
      <c r="S625" s="7"/>
      <c r="T625" s="7"/>
      <c r="U625" s="7"/>
      <c r="V625" s="7"/>
      <c r="W625" s="7"/>
      <c r="X625" s="7"/>
      <c r="Y625" s="7"/>
    </row>
    <row r="626" spans="1:25" x14ac:dyDescent="0.2">
      <c r="A626" s="1141"/>
      <c r="B626" s="1141"/>
      <c r="C626" s="13"/>
      <c r="D626" s="13"/>
      <c r="E626" s="13"/>
      <c r="F626" s="7"/>
      <c r="G626" s="7"/>
      <c r="H626" s="7"/>
      <c r="I626" s="7"/>
      <c r="J626" s="7"/>
      <c r="K626" s="7"/>
      <c r="L626" s="7"/>
      <c r="M626" s="7"/>
      <c r="N626" s="7"/>
      <c r="O626" s="7"/>
      <c r="P626" s="7"/>
      <c r="Q626" s="7"/>
      <c r="R626" s="7"/>
      <c r="S626" s="7"/>
      <c r="T626" s="7"/>
      <c r="U626" s="7"/>
      <c r="V626" s="7"/>
      <c r="W626" s="7"/>
      <c r="X626" s="7"/>
      <c r="Y626" s="7"/>
    </row>
    <row r="627" spans="1:25" x14ac:dyDescent="0.2">
      <c r="A627" s="13"/>
      <c r="B627" s="14"/>
      <c r="C627" s="13"/>
      <c r="D627" s="13"/>
      <c r="E627" s="13"/>
      <c r="F627" s="7"/>
      <c r="G627" s="7"/>
      <c r="H627" s="7"/>
      <c r="I627" s="7"/>
      <c r="J627" s="7"/>
      <c r="K627" s="7"/>
      <c r="L627" s="7"/>
      <c r="M627" s="7"/>
      <c r="N627" s="7"/>
      <c r="O627" s="7"/>
      <c r="P627" s="7"/>
      <c r="Q627" s="7"/>
      <c r="R627" s="7"/>
      <c r="S627" s="7"/>
      <c r="T627" s="7"/>
      <c r="U627" s="7"/>
      <c r="V627" s="7"/>
      <c r="W627" s="7"/>
      <c r="X627" s="7"/>
      <c r="Y627" s="7"/>
    </row>
    <row r="628" spans="1:25" x14ac:dyDescent="0.2">
      <c r="A628" s="13"/>
      <c r="B628" s="17"/>
      <c r="C628" s="15"/>
      <c r="D628" s="15"/>
      <c r="E628" s="13"/>
      <c r="F628" s="7"/>
      <c r="G628" s="7"/>
      <c r="H628" s="7"/>
      <c r="I628" s="7"/>
      <c r="J628" s="7"/>
      <c r="K628" s="7"/>
      <c r="L628" s="7"/>
      <c r="M628" s="7"/>
      <c r="N628" s="7"/>
      <c r="O628" s="7"/>
      <c r="P628" s="7"/>
      <c r="Q628" s="7"/>
      <c r="R628" s="7"/>
      <c r="S628" s="7"/>
      <c r="T628" s="7"/>
      <c r="U628" s="7"/>
      <c r="V628" s="7"/>
      <c r="W628" s="7"/>
      <c r="X628" s="7"/>
      <c r="Y628" s="7"/>
    </row>
    <row r="629" spans="1:25" x14ac:dyDescent="0.2">
      <c r="A629" s="13"/>
      <c r="B629" s="15"/>
      <c r="C629" s="15"/>
      <c r="D629" s="15"/>
      <c r="E629" s="13"/>
      <c r="F629" s="7"/>
      <c r="G629" s="7"/>
      <c r="H629" s="7"/>
      <c r="I629" s="7"/>
      <c r="J629" s="7"/>
      <c r="K629" s="7"/>
      <c r="L629" s="7"/>
      <c r="M629" s="7"/>
      <c r="N629" s="7"/>
      <c r="O629" s="7"/>
      <c r="P629" s="7"/>
      <c r="Q629" s="7"/>
      <c r="R629" s="7"/>
      <c r="S629" s="7"/>
      <c r="T629" s="7"/>
      <c r="U629" s="7"/>
      <c r="V629" s="7"/>
      <c r="W629" s="7"/>
      <c r="X629" s="7"/>
      <c r="Y629" s="7"/>
    </row>
    <row r="630" spans="1:25" x14ac:dyDescent="0.2">
      <c r="A630" s="1132"/>
      <c r="B630" s="1142"/>
      <c r="C630" s="1142"/>
      <c r="D630" s="1142"/>
      <c r="E630" s="13"/>
      <c r="F630" s="7"/>
      <c r="G630" s="7"/>
      <c r="H630" s="7"/>
      <c r="I630" s="7"/>
      <c r="J630" s="7"/>
      <c r="K630" s="7"/>
      <c r="L630" s="7"/>
      <c r="M630" s="7"/>
      <c r="N630" s="7"/>
      <c r="O630" s="7"/>
      <c r="P630" s="7"/>
      <c r="Q630" s="7"/>
      <c r="R630" s="7"/>
      <c r="S630" s="7"/>
      <c r="T630" s="7"/>
      <c r="U630" s="7"/>
      <c r="V630" s="7"/>
      <c r="W630" s="7"/>
      <c r="X630" s="7"/>
      <c r="Y630" s="7"/>
    </row>
    <row r="631" spans="1:25" x14ac:dyDescent="0.2">
      <c r="A631" s="1132"/>
      <c r="B631" s="1132"/>
      <c r="C631" s="1132"/>
      <c r="D631" s="1132"/>
      <c r="E631" s="13"/>
      <c r="F631" s="7"/>
      <c r="G631" s="7"/>
      <c r="H631" s="7"/>
      <c r="I631" s="7"/>
      <c r="J631" s="7"/>
      <c r="K631" s="7"/>
      <c r="L631" s="7"/>
      <c r="M631" s="7"/>
      <c r="N631" s="7"/>
      <c r="O631" s="7"/>
      <c r="P631" s="7"/>
      <c r="Q631" s="7"/>
      <c r="R631" s="7"/>
      <c r="S631" s="7"/>
      <c r="T631" s="7"/>
      <c r="U631" s="7"/>
      <c r="V631" s="7"/>
      <c r="W631" s="7"/>
      <c r="X631" s="7"/>
      <c r="Y631" s="7"/>
    </row>
    <row r="632" spans="1:25" x14ac:dyDescent="0.2">
      <c r="A632" s="18"/>
      <c r="B632" s="10"/>
      <c r="C632" s="19"/>
      <c r="D632" s="19"/>
      <c r="E632" s="13"/>
      <c r="F632" s="7"/>
      <c r="G632" s="7"/>
      <c r="H632" s="7"/>
      <c r="I632" s="7"/>
      <c r="J632" s="7"/>
      <c r="K632" s="7"/>
      <c r="L632" s="7"/>
      <c r="M632" s="7"/>
      <c r="N632" s="7"/>
      <c r="O632" s="7"/>
      <c r="P632" s="7"/>
      <c r="Q632" s="7"/>
      <c r="R632" s="7"/>
      <c r="S632" s="7"/>
      <c r="T632" s="7"/>
      <c r="U632" s="7"/>
      <c r="V632" s="7"/>
      <c r="W632" s="7"/>
      <c r="X632" s="7"/>
      <c r="Y632" s="7"/>
    </row>
    <row r="633" spans="1:25" x14ac:dyDescent="0.2">
      <c r="A633" s="13"/>
      <c r="B633" s="10"/>
      <c r="C633" s="19"/>
      <c r="D633" s="19"/>
      <c r="E633" s="13"/>
      <c r="F633" s="7"/>
      <c r="G633" s="7"/>
      <c r="H633" s="7"/>
      <c r="I633" s="7"/>
      <c r="J633" s="7"/>
      <c r="K633" s="7"/>
      <c r="L633" s="7"/>
      <c r="M633" s="7"/>
      <c r="N633" s="7"/>
      <c r="O633" s="7"/>
      <c r="P633" s="7"/>
      <c r="Q633" s="7"/>
      <c r="R633" s="7"/>
      <c r="S633" s="7"/>
      <c r="T633" s="7"/>
      <c r="U633" s="7"/>
      <c r="V633" s="7"/>
      <c r="W633" s="7"/>
      <c r="X633" s="7"/>
      <c r="Y633" s="7"/>
    </row>
    <row r="634" spans="1:25" x14ac:dyDescent="0.2">
      <c r="A634" s="18"/>
      <c r="B634" s="10"/>
      <c r="C634" s="19"/>
      <c r="D634" s="19"/>
      <c r="E634" s="13"/>
      <c r="F634" s="7"/>
      <c r="G634" s="7"/>
      <c r="H634" s="7"/>
      <c r="I634" s="7"/>
      <c r="J634" s="7"/>
      <c r="K634" s="7"/>
      <c r="L634" s="7"/>
      <c r="M634" s="7"/>
      <c r="N634" s="7"/>
      <c r="O634" s="7"/>
      <c r="P634" s="7"/>
      <c r="Q634" s="7"/>
      <c r="R634" s="7"/>
      <c r="S634" s="7"/>
      <c r="T634" s="7"/>
      <c r="U634" s="7"/>
      <c r="V634" s="7"/>
      <c r="W634" s="7"/>
      <c r="X634" s="7"/>
      <c r="Y634" s="7"/>
    </row>
    <row r="635" spans="1:25" x14ac:dyDescent="0.2">
      <c r="A635" s="18"/>
      <c r="B635" s="10"/>
      <c r="C635" s="19"/>
      <c r="D635" s="19"/>
      <c r="E635" s="13"/>
      <c r="F635" s="7"/>
      <c r="G635" s="7"/>
      <c r="H635" s="7"/>
      <c r="I635" s="7"/>
      <c r="J635" s="7"/>
      <c r="K635" s="7"/>
      <c r="L635" s="7"/>
      <c r="M635" s="7"/>
      <c r="N635" s="7"/>
      <c r="O635" s="7"/>
      <c r="P635" s="7"/>
      <c r="Q635" s="7"/>
      <c r="R635" s="7"/>
      <c r="S635" s="7"/>
      <c r="T635" s="7"/>
      <c r="U635" s="7"/>
      <c r="V635" s="7"/>
      <c r="W635" s="7"/>
      <c r="X635" s="7"/>
      <c r="Y635" s="7"/>
    </row>
    <row r="636" spans="1:25" x14ac:dyDescent="0.2">
      <c r="A636" s="13"/>
      <c r="B636" s="10"/>
      <c r="C636" s="19"/>
      <c r="D636" s="19"/>
      <c r="E636" s="13"/>
      <c r="F636" s="7"/>
      <c r="G636" s="7"/>
      <c r="H636" s="7"/>
      <c r="I636" s="7"/>
      <c r="J636" s="7"/>
      <c r="K636" s="7"/>
      <c r="L636" s="7"/>
      <c r="M636" s="7"/>
      <c r="N636" s="7"/>
      <c r="O636" s="7"/>
      <c r="P636" s="7"/>
      <c r="Q636" s="7"/>
      <c r="R636" s="7"/>
      <c r="S636" s="7"/>
      <c r="T636" s="7"/>
      <c r="U636" s="7"/>
      <c r="V636" s="7"/>
      <c r="W636" s="7"/>
      <c r="X636" s="7"/>
      <c r="Y636" s="7"/>
    </row>
    <row r="637" spans="1:25" x14ac:dyDescent="0.2">
      <c r="A637" s="13"/>
      <c r="B637" s="10"/>
      <c r="C637" s="19"/>
      <c r="D637" s="19"/>
      <c r="E637" s="13"/>
      <c r="F637" s="7"/>
      <c r="G637" s="7"/>
      <c r="H637" s="7"/>
      <c r="I637" s="7"/>
      <c r="J637" s="7"/>
      <c r="K637" s="7"/>
      <c r="L637" s="7"/>
      <c r="M637" s="7"/>
      <c r="N637" s="7"/>
      <c r="O637" s="7"/>
      <c r="P637" s="7"/>
      <c r="Q637" s="7"/>
      <c r="R637" s="7"/>
      <c r="S637" s="7"/>
      <c r="T637" s="7"/>
      <c r="U637" s="7"/>
      <c r="V637" s="7"/>
      <c r="W637" s="7"/>
      <c r="X637" s="7"/>
      <c r="Y637" s="7"/>
    </row>
    <row r="638" spans="1:25" x14ac:dyDescent="0.2">
      <c r="A638" s="13"/>
      <c r="B638" s="16"/>
      <c r="C638" s="16"/>
      <c r="D638" s="19"/>
      <c r="E638" s="13"/>
      <c r="F638" s="7"/>
      <c r="G638" s="7"/>
      <c r="H638" s="7"/>
      <c r="I638" s="7"/>
      <c r="J638" s="7"/>
      <c r="K638" s="7"/>
      <c r="L638" s="7"/>
      <c r="M638" s="7"/>
      <c r="N638" s="7"/>
      <c r="O638" s="7"/>
      <c r="P638" s="7"/>
      <c r="Q638" s="7"/>
      <c r="R638" s="7"/>
      <c r="S638" s="7"/>
      <c r="T638" s="7"/>
      <c r="U638" s="7"/>
      <c r="V638" s="7"/>
      <c r="W638" s="7"/>
      <c r="X638" s="7"/>
      <c r="Y638" s="7"/>
    </row>
    <row r="639" spans="1:25" x14ac:dyDescent="0.2">
      <c r="A639" s="1132"/>
      <c r="B639" s="1132"/>
      <c r="C639" s="1132"/>
      <c r="D639" s="20"/>
      <c r="E639" s="13"/>
      <c r="F639" s="7"/>
      <c r="G639" s="7"/>
      <c r="H639" s="7"/>
      <c r="I639" s="7"/>
      <c r="J639" s="7"/>
      <c r="K639" s="7"/>
      <c r="L639" s="7"/>
      <c r="M639" s="7"/>
      <c r="N639" s="7"/>
      <c r="O639" s="7"/>
      <c r="P639" s="7"/>
      <c r="Q639" s="7"/>
      <c r="R639" s="7"/>
      <c r="S639" s="7"/>
      <c r="T639" s="7"/>
      <c r="U639" s="7"/>
      <c r="V639" s="7"/>
      <c r="W639" s="7"/>
      <c r="X639" s="7"/>
      <c r="Y639" s="7"/>
    </row>
    <row r="640" spans="1:25" x14ac:dyDescent="0.2">
      <c r="A640" s="1133"/>
      <c r="B640" s="1133"/>
      <c r="C640" s="1133"/>
      <c r="D640" s="1133"/>
      <c r="E640" s="13"/>
      <c r="F640" s="7"/>
      <c r="G640" s="7"/>
      <c r="H640" s="7"/>
      <c r="I640" s="7"/>
      <c r="J640" s="7"/>
      <c r="K640" s="7"/>
      <c r="L640" s="7"/>
      <c r="M640" s="7"/>
      <c r="N640" s="7"/>
      <c r="O640" s="7"/>
      <c r="P640" s="7"/>
      <c r="Q640" s="7"/>
      <c r="R640" s="7"/>
      <c r="S640" s="7"/>
      <c r="T640" s="7"/>
      <c r="U640" s="7"/>
      <c r="V640" s="7"/>
      <c r="W640" s="7"/>
      <c r="X640" s="7"/>
      <c r="Y640" s="7"/>
    </row>
    <row r="641" spans="1:25" x14ac:dyDescent="0.2">
      <c r="A641" s="16"/>
      <c r="B641" s="21"/>
      <c r="C641" s="21"/>
      <c r="D641" s="20"/>
      <c r="E641" s="13"/>
      <c r="F641" s="7"/>
      <c r="G641" s="7"/>
      <c r="H641" s="7"/>
      <c r="I641" s="7"/>
      <c r="J641" s="7"/>
      <c r="K641" s="7"/>
      <c r="L641" s="7"/>
      <c r="M641" s="7"/>
      <c r="N641" s="7"/>
      <c r="O641" s="7"/>
      <c r="P641" s="7"/>
      <c r="Q641" s="7"/>
      <c r="R641" s="7"/>
      <c r="S641" s="7"/>
      <c r="T641" s="7"/>
      <c r="U641" s="7"/>
      <c r="V641" s="7"/>
      <c r="W641" s="7"/>
      <c r="X641" s="7"/>
      <c r="Y641" s="7"/>
    </row>
    <row r="642" spans="1:25" x14ac:dyDescent="0.2">
      <c r="A642" s="13"/>
      <c r="B642" s="13"/>
      <c r="C642" s="13"/>
      <c r="D642" s="13"/>
      <c r="E642" s="13"/>
      <c r="F642" s="7"/>
      <c r="G642" s="7"/>
      <c r="H642" s="7"/>
      <c r="I642" s="7"/>
      <c r="J642" s="7"/>
      <c r="K642" s="7"/>
      <c r="L642" s="7"/>
      <c r="M642" s="7"/>
      <c r="N642" s="7"/>
      <c r="O642" s="7"/>
      <c r="P642" s="7"/>
      <c r="Q642" s="7"/>
      <c r="R642" s="7"/>
      <c r="S642" s="7"/>
      <c r="T642" s="7"/>
      <c r="U642" s="7"/>
      <c r="V642" s="7"/>
      <c r="W642" s="7"/>
      <c r="X642" s="7"/>
      <c r="Y642" s="7"/>
    </row>
    <row r="643" spans="1:25" x14ac:dyDescent="0.2">
      <c r="A643" s="13"/>
      <c r="B643" s="13"/>
      <c r="C643" s="13"/>
      <c r="D643" s="13"/>
      <c r="E643" s="13"/>
      <c r="F643" s="7"/>
      <c r="G643" s="7"/>
      <c r="H643" s="7"/>
      <c r="I643" s="7"/>
      <c r="J643" s="7"/>
      <c r="K643" s="7"/>
      <c r="L643" s="7"/>
      <c r="M643" s="7"/>
      <c r="N643" s="7"/>
      <c r="O643" s="7"/>
      <c r="P643" s="7"/>
      <c r="Q643" s="7"/>
      <c r="R643" s="7"/>
      <c r="S643" s="7"/>
      <c r="T643" s="7"/>
      <c r="U643" s="7"/>
      <c r="V643" s="7"/>
      <c r="W643" s="7"/>
      <c r="X643" s="7"/>
      <c r="Y643" s="7"/>
    </row>
    <row r="644" spans="1:25" x14ac:dyDescent="0.2">
      <c r="A644" s="16"/>
      <c r="B644" s="14"/>
      <c r="C644" s="14"/>
      <c r="D644" s="14"/>
      <c r="E644" s="13"/>
      <c r="F644" s="7"/>
      <c r="G644" s="7"/>
      <c r="H644" s="7"/>
      <c r="I644" s="7"/>
      <c r="J644" s="7"/>
      <c r="K644" s="7"/>
      <c r="L644" s="7"/>
      <c r="M644" s="7"/>
      <c r="N644" s="7"/>
      <c r="O644" s="7"/>
      <c r="P644" s="7"/>
      <c r="Q644" s="7"/>
      <c r="R644" s="7"/>
      <c r="S644" s="7"/>
      <c r="T644" s="7"/>
      <c r="U644" s="7"/>
      <c r="V644" s="7"/>
      <c r="W644" s="7"/>
      <c r="X644" s="7"/>
      <c r="Y644" s="7"/>
    </row>
    <row r="645" spans="1:25" x14ac:dyDescent="0.2">
      <c r="A645" s="1134"/>
      <c r="B645" s="1135"/>
      <c r="C645" s="1136"/>
      <c r="D645" s="1136"/>
      <c r="E645" s="22"/>
      <c r="F645" s="7"/>
      <c r="G645" s="7"/>
      <c r="H645" s="7"/>
      <c r="I645" s="7"/>
      <c r="J645" s="7"/>
      <c r="K645" s="7"/>
      <c r="L645" s="7"/>
      <c r="M645" s="7"/>
      <c r="N645" s="7"/>
      <c r="O645" s="7"/>
      <c r="P645" s="7"/>
      <c r="Q645" s="7"/>
      <c r="R645" s="7"/>
      <c r="S645" s="7"/>
      <c r="T645" s="7"/>
      <c r="U645" s="7"/>
      <c r="V645" s="7"/>
      <c r="W645" s="7"/>
      <c r="X645" s="7"/>
      <c r="Y645" s="7"/>
    </row>
    <row r="646" spans="1:25" x14ac:dyDescent="0.2">
      <c r="A646" s="1134"/>
      <c r="B646" s="1134"/>
      <c r="C646" s="1134"/>
      <c r="D646" s="1134"/>
      <c r="E646" s="22"/>
      <c r="F646" s="7"/>
      <c r="G646" s="7"/>
      <c r="H646" s="7"/>
      <c r="I646" s="7"/>
      <c r="J646" s="7"/>
      <c r="K646" s="7"/>
      <c r="L646" s="7"/>
      <c r="M646" s="7"/>
      <c r="N646" s="7"/>
      <c r="O646" s="7"/>
      <c r="P646" s="7"/>
      <c r="Q646" s="7"/>
      <c r="R646" s="7"/>
      <c r="S646" s="7"/>
      <c r="T646" s="7"/>
      <c r="U646" s="7"/>
      <c r="V646" s="7"/>
      <c r="W646" s="7"/>
      <c r="X646" s="7"/>
      <c r="Y646" s="7"/>
    </row>
    <row r="647" spans="1:25" x14ac:dyDescent="0.2">
      <c r="A647" s="1132"/>
      <c r="B647" s="1132"/>
      <c r="C647" s="1132"/>
      <c r="D647" s="20"/>
      <c r="E647" s="13"/>
      <c r="F647" s="7"/>
      <c r="G647" s="7"/>
      <c r="H647" s="7"/>
      <c r="I647" s="7"/>
      <c r="J647" s="7"/>
      <c r="K647" s="7"/>
      <c r="L647" s="7"/>
      <c r="M647" s="7"/>
      <c r="N647" s="7"/>
      <c r="O647" s="7"/>
      <c r="P647" s="7"/>
      <c r="Q647" s="7"/>
      <c r="R647" s="7"/>
      <c r="S647" s="7"/>
      <c r="T647" s="7"/>
      <c r="U647" s="7"/>
      <c r="V647" s="7"/>
      <c r="W647" s="7"/>
      <c r="X647" s="7"/>
      <c r="Y647" s="7"/>
    </row>
    <row r="648" spans="1:25" x14ac:dyDescent="0.2">
      <c r="A648" s="1133"/>
      <c r="B648" s="1133"/>
      <c r="C648" s="1133"/>
      <c r="D648" s="1133"/>
      <c r="E648" s="13"/>
      <c r="F648" s="7"/>
      <c r="G648" s="7"/>
      <c r="H648" s="7"/>
      <c r="I648" s="7"/>
      <c r="J648" s="7"/>
      <c r="K648" s="7"/>
      <c r="L648" s="7"/>
      <c r="M648" s="7"/>
      <c r="N648" s="7"/>
      <c r="O648" s="7"/>
      <c r="P648" s="7"/>
      <c r="Q648" s="7"/>
      <c r="R648" s="7"/>
      <c r="S648" s="7"/>
      <c r="T648" s="7"/>
      <c r="U648" s="7"/>
      <c r="V648" s="7"/>
      <c r="W648" s="7"/>
      <c r="X648" s="7"/>
      <c r="Y648" s="7"/>
    </row>
    <row r="649" spans="1:25" x14ac:dyDescent="0.2">
      <c r="A649" s="1132"/>
      <c r="B649" s="1132"/>
      <c r="C649" s="1132"/>
      <c r="D649" s="20"/>
      <c r="E649" s="13"/>
      <c r="F649" s="7"/>
      <c r="G649" s="7"/>
      <c r="H649" s="7"/>
      <c r="I649" s="7"/>
      <c r="J649" s="7"/>
      <c r="K649" s="7"/>
      <c r="L649" s="7"/>
      <c r="M649" s="7"/>
      <c r="N649" s="7"/>
      <c r="O649" s="7"/>
      <c r="P649" s="7"/>
      <c r="Q649" s="7"/>
      <c r="R649" s="7"/>
      <c r="S649" s="7"/>
      <c r="T649" s="7"/>
      <c r="U649" s="7"/>
      <c r="V649" s="7"/>
      <c r="W649" s="7"/>
      <c r="X649" s="7"/>
      <c r="Y649" s="7"/>
    </row>
    <row r="650" spans="1:25" x14ac:dyDescent="0.2">
      <c r="A650" s="13"/>
      <c r="B650" s="13"/>
      <c r="C650" s="13"/>
      <c r="D650" s="13"/>
      <c r="E650" s="13"/>
      <c r="F650" s="7"/>
      <c r="G650" s="7"/>
      <c r="H650" s="7"/>
      <c r="I650" s="7"/>
      <c r="J650" s="7"/>
      <c r="K650" s="7"/>
      <c r="L650" s="7"/>
      <c r="M650" s="7"/>
      <c r="N650" s="7"/>
      <c r="O650" s="7"/>
      <c r="P650" s="7"/>
      <c r="Q650" s="7"/>
      <c r="R650" s="7"/>
      <c r="S650" s="7"/>
      <c r="T650" s="7"/>
      <c r="U650" s="7"/>
      <c r="V650" s="7"/>
      <c r="W650" s="7"/>
      <c r="X650" s="7"/>
      <c r="Y650" s="7"/>
    </row>
    <row r="651" spans="1:25" x14ac:dyDescent="0.2">
      <c r="A651" s="13"/>
      <c r="B651" s="13"/>
      <c r="C651" s="13"/>
      <c r="D651" s="13"/>
      <c r="E651" s="13"/>
      <c r="F651" s="7"/>
      <c r="G651" s="7"/>
      <c r="H651" s="7"/>
      <c r="I651" s="7"/>
      <c r="J651" s="7"/>
      <c r="K651" s="7"/>
      <c r="L651" s="7"/>
      <c r="M651" s="7"/>
      <c r="N651" s="7"/>
      <c r="O651" s="7"/>
      <c r="P651" s="7"/>
      <c r="Q651" s="7"/>
      <c r="R651" s="7"/>
      <c r="S651" s="7"/>
      <c r="T651" s="7"/>
      <c r="U651" s="7"/>
      <c r="V651" s="7"/>
      <c r="W651" s="7"/>
      <c r="X651" s="7"/>
      <c r="Y651" s="7"/>
    </row>
    <row r="652" spans="1:25" x14ac:dyDescent="0.2">
      <c r="A652" s="1132"/>
      <c r="B652" s="1132"/>
      <c r="C652" s="1137"/>
      <c r="D652" s="1137"/>
      <c r="E652" s="13"/>
      <c r="F652" s="7"/>
      <c r="G652" s="7"/>
      <c r="H652" s="7"/>
      <c r="I652" s="7"/>
      <c r="J652" s="7"/>
      <c r="K652" s="7"/>
      <c r="L652" s="7"/>
      <c r="M652" s="7"/>
      <c r="N652" s="7"/>
      <c r="O652" s="7"/>
      <c r="P652" s="7"/>
      <c r="Q652" s="7"/>
      <c r="R652" s="7"/>
      <c r="S652" s="7"/>
      <c r="T652" s="7"/>
      <c r="U652" s="7"/>
      <c r="V652" s="7"/>
      <c r="W652" s="7"/>
      <c r="X652" s="7"/>
      <c r="Y652" s="7"/>
    </row>
    <row r="653" spans="1:25" x14ac:dyDescent="0.2">
      <c r="A653" s="13"/>
      <c r="B653" s="13"/>
      <c r="C653" s="13"/>
      <c r="D653" s="13"/>
      <c r="E653" s="13"/>
      <c r="F653" s="7"/>
      <c r="G653" s="7"/>
      <c r="H653" s="7"/>
      <c r="I653" s="7"/>
      <c r="J653" s="7"/>
      <c r="K653" s="7"/>
      <c r="L653" s="7"/>
      <c r="M653" s="7"/>
      <c r="N653" s="7"/>
      <c r="O653" s="7"/>
      <c r="P653" s="7"/>
      <c r="Q653" s="7"/>
      <c r="R653" s="7"/>
      <c r="S653" s="7"/>
      <c r="T653" s="7"/>
      <c r="U653" s="7"/>
      <c r="V653" s="7"/>
      <c r="W653" s="7"/>
      <c r="X653" s="7"/>
      <c r="Y653" s="7"/>
    </row>
    <row r="654" spans="1:25" x14ac:dyDescent="0.2">
      <c r="A654" s="1138"/>
      <c r="B654" s="1138"/>
      <c r="C654" s="1139"/>
      <c r="D654" s="1139"/>
      <c r="E654" s="13"/>
      <c r="F654" s="7"/>
      <c r="G654" s="7"/>
      <c r="H654" s="7"/>
      <c r="I654" s="7"/>
      <c r="J654" s="7"/>
      <c r="K654" s="7"/>
      <c r="L654" s="7"/>
      <c r="M654" s="7"/>
      <c r="N654" s="7"/>
      <c r="O654" s="7"/>
      <c r="P654" s="7"/>
      <c r="Q654" s="7"/>
      <c r="R654" s="7"/>
      <c r="S654" s="7"/>
      <c r="T654" s="7"/>
      <c r="U654" s="7"/>
      <c r="V654" s="7"/>
      <c r="W654" s="7"/>
      <c r="X654" s="7"/>
      <c r="Y654" s="7"/>
    </row>
    <row r="655" spans="1:25" x14ac:dyDescent="0.2">
      <c r="A655" s="1138"/>
      <c r="B655" s="1138"/>
      <c r="C655" s="1139"/>
      <c r="D655" s="1139"/>
      <c r="E655" s="13"/>
      <c r="F655" s="7"/>
      <c r="G655" s="7"/>
      <c r="H655" s="7"/>
      <c r="I655" s="7"/>
      <c r="J655" s="7"/>
      <c r="K655" s="7"/>
      <c r="L655" s="7"/>
      <c r="M655" s="7"/>
      <c r="N655" s="7"/>
      <c r="O655" s="7"/>
      <c r="P655" s="7"/>
      <c r="Q655" s="7"/>
      <c r="R655" s="7"/>
      <c r="S655" s="7"/>
      <c r="T655" s="7"/>
      <c r="U655" s="7"/>
      <c r="V655" s="7"/>
      <c r="W655" s="7"/>
      <c r="X655" s="7"/>
      <c r="Y655" s="7"/>
    </row>
    <row r="656" spans="1:25" ht="14.25" x14ac:dyDescent="0.2">
      <c r="A656" s="13"/>
      <c r="B656" s="23"/>
      <c r="C656" s="1139"/>
      <c r="D656" s="1139"/>
      <c r="E656" s="13"/>
      <c r="F656" s="7"/>
      <c r="G656" s="7"/>
      <c r="H656" s="7"/>
      <c r="I656" s="7"/>
      <c r="J656" s="7"/>
      <c r="K656" s="7"/>
      <c r="L656" s="7"/>
      <c r="M656" s="7"/>
      <c r="N656" s="7"/>
      <c r="O656" s="7"/>
      <c r="P656" s="7"/>
      <c r="Q656" s="7"/>
      <c r="R656" s="7"/>
      <c r="S656" s="7"/>
      <c r="T656" s="7"/>
      <c r="U656" s="7"/>
      <c r="V656" s="7"/>
      <c r="W656" s="7"/>
      <c r="X656" s="7"/>
      <c r="Y656" s="7"/>
    </row>
    <row r="657" spans="1:25" x14ac:dyDescent="0.2">
      <c r="A657" s="13"/>
      <c r="B657" s="24"/>
      <c r="C657" s="1139"/>
      <c r="D657" s="1139"/>
      <c r="E657" s="13"/>
      <c r="F657" s="7"/>
      <c r="G657" s="7"/>
      <c r="H657" s="7"/>
      <c r="I657" s="7"/>
      <c r="J657" s="7"/>
      <c r="K657" s="7"/>
      <c r="L657" s="7"/>
      <c r="M657" s="7"/>
      <c r="N657" s="7"/>
      <c r="O657" s="7"/>
      <c r="P657" s="7"/>
      <c r="Q657" s="7"/>
      <c r="R657" s="7"/>
      <c r="S657" s="7"/>
      <c r="T657" s="7"/>
      <c r="U657" s="7"/>
      <c r="V657" s="7"/>
      <c r="W657" s="7"/>
      <c r="X657" s="7"/>
      <c r="Y657" s="7"/>
    </row>
    <row r="658" spans="1:25" x14ac:dyDescent="0.2">
      <c r="A658" s="1138"/>
      <c r="B658" s="1138"/>
      <c r="C658" s="1139"/>
      <c r="D658" s="1139"/>
      <c r="E658" s="13"/>
      <c r="F658" s="7"/>
      <c r="G658" s="7"/>
      <c r="H658" s="7"/>
      <c r="I658" s="7"/>
      <c r="J658" s="7"/>
      <c r="K658" s="7"/>
      <c r="L658" s="7"/>
      <c r="M658" s="7"/>
      <c r="N658" s="7"/>
      <c r="O658" s="7"/>
      <c r="P658" s="7"/>
      <c r="Q658" s="7"/>
      <c r="R658" s="7"/>
      <c r="S658" s="7"/>
      <c r="T658" s="7"/>
      <c r="U658" s="7"/>
      <c r="V658" s="7"/>
      <c r="W658" s="7"/>
      <c r="X658" s="7"/>
      <c r="Y658" s="7"/>
    </row>
    <row r="659" spans="1:25" x14ac:dyDescent="0.2">
      <c r="A659" s="1138"/>
      <c r="B659" s="1138"/>
      <c r="C659" s="1139"/>
      <c r="D659" s="1139"/>
      <c r="E659" s="13"/>
      <c r="F659" s="7"/>
      <c r="G659" s="7"/>
      <c r="H659" s="7"/>
      <c r="I659" s="7"/>
      <c r="J659" s="7"/>
      <c r="K659" s="7"/>
      <c r="L659" s="7"/>
      <c r="M659" s="7"/>
      <c r="N659" s="7"/>
      <c r="O659" s="7"/>
      <c r="P659" s="7"/>
      <c r="Q659" s="7"/>
      <c r="R659" s="7"/>
      <c r="S659" s="7"/>
      <c r="T659" s="7"/>
      <c r="U659" s="7"/>
      <c r="V659" s="7"/>
      <c r="W659" s="7"/>
      <c r="X659" s="7"/>
      <c r="Y659" s="7"/>
    </row>
    <row r="660" spans="1:25" x14ac:dyDescent="0.2">
      <c r="A660" s="1138"/>
      <c r="B660" s="1138"/>
      <c r="C660" s="1139"/>
      <c r="D660" s="1139"/>
      <c r="E660" s="13"/>
      <c r="F660" s="7"/>
      <c r="G660" s="7"/>
      <c r="H660" s="7"/>
      <c r="I660" s="7"/>
      <c r="J660" s="7"/>
      <c r="K660" s="7"/>
      <c r="L660" s="7"/>
      <c r="M660" s="7"/>
      <c r="N660" s="7"/>
      <c r="O660" s="7"/>
      <c r="P660" s="7"/>
      <c r="Q660" s="7"/>
      <c r="R660" s="7"/>
      <c r="S660" s="7"/>
      <c r="T660" s="7"/>
      <c r="U660" s="7"/>
      <c r="V660" s="7"/>
      <c r="W660" s="7"/>
      <c r="X660" s="7"/>
      <c r="Y660" s="7"/>
    </row>
    <row r="661" spans="1:25" x14ac:dyDescent="0.2">
      <c r="A661" s="1138"/>
      <c r="B661" s="1138"/>
      <c r="C661" s="1139"/>
      <c r="D661" s="1139"/>
      <c r="E661" s="13"/>
      <c r="F661" s="7"/>
      <c r="G661" s="7"/>
      <c r="H661" s="7"/>
      <c r="I661" s="7"/>
      <c r="J661" s="7"/>
      <c r="K661" s="7"/>
      <c r="L661" s="7"/>
      <c r="M661" s="7"/>
      <c r="N661" s="7"/>
      <c r="O661" s="7"/>
      <c r="P661" s="7"/>
      <c r="Q661" s="7"/>
      <c r="R661" s="7"/>
      <c r="S661" s="7"/>
      <c r="T661" s="7"/>
      <c r="U661" s="7"/>
      <c r="V661" s="7"/>
      <c r="W661" s="7"/>
      <c r="X661" s="7"/>
      <c r="Y661" s="7"/>
    </row>
    <row r="662" spans="1:25" x14ac:dyDescent="0.2">
      <c r="A662" s="1138"/>
      <c r="B662" s="1138"/>
      <c r="C662" s="1139"/>
      <c r="D662" s="1139"/>
      <c r="E662" s="13"/>
      <c r="F662" s="7"/>
      <c r="G662" s="7"/>
      <c r="H662" s="7"/>
      <c r="I662" s="7"/>
      <c r="J662" s="7"/>
      <c r="K662" s="7"/>
      <c r="L662" s="7"/>
      <c r="M662" s="7"/>
      <c r="N662" s="7"/>
      <c r="O662" s="7"/>
      <c r="P662" s="7"/>
      <c r="Q662" s="7"/>
      <c r="R662" s="7"/>
      <c r="S662" s="7"/>
      <c r="T662" s="7"/>
      <c r="U662" s="7"/>
      <c r="V662" s="7"/>
      <c r="W662" s="7"/>
      <c r="X662" s="7"/>
      <c r="Y662" s="7"/>
    </row>
    <row r="663" spans="1:25" x14ac:dyDescent="0.2">
      <c r="A663" s="1138"/>
      <c r="B663" s="1138"/>
      <c r="C663" s="1138"/>
      <c r="D663" s="1138"/>
      <c r="E663" s="13"/>
      <c r="F663" s="7"/>
      <c r="G663" s="7"/>
      <c r="H663" s="7"/>
      <c r="I663" s="7"/>
      <c r="J663" s="7"/>
      <c r="K663" s="7"/>
      <c r="L663" s="7"/>
      <c r="M663" s="7"/>
      <c r="N663" s="7"/>
      <c r="O663" s="7"/>
      <c r="P663" s="7"/>
      <c r="Q663" s="7"/>
      <c r="R663" s="7"/>
      <c r="S663" s="7"/>
      <c r="T663" s="7"/>
      <c r="U663" s="7"/>
      <c r="V663" s="7"/>
      <c r="W663" s="7"/>
      <c r="X663" s="7"/>
      <c r="Y663" s="7"/>
    </row>
    <row r="664" spans="1:25" x14ac:dyDescent="0.2">
      <c r="A664" s="1138"/>
      <c r="B664" s="1138"/>
      <c r="C664" s="1138"/>
      <c r="D664" s="1138"/>
      <c r="E664" s="13"/>
      <c r="F664" s="7"/>
      <c r="G664" s="7"/>
      <c r="H664" s="7"/>
      <c r="I664" s="7"/>
      <c r="J664" s="7"/>
      <c r="K664" s="7"/>
      <c r="L664" s="7"/>
      <c r="M664" s="7"/>
      <c r="N664" s="7"/>
      <c r="O664" s="7"/>
      <c r="P664" s="7"/>
      <c r="Q664" s="7"/>
      <c r="R664" s="7"/>
      <c r="S664" s="7"/>
      <c r="T664" s="7"/>
      <c r="U664" s="7"/>
      <c r="V664" s="7"/>
      <c r="W664" s="7"/>
      <c r="X664" s="7"/>
      <c r="Y664" s="7"/>
    </row>
    <row r="665" spans="1:25" x14ac:dyDescent="0.2">
      <c r="A665" s="1138"/>
      <c r="B665" s="1138"/>
      <c r="C665" s="1138"/>
      <c r="D665" s="1138"/>
      <c r="E665" s="13"/>
      <c r="F665" s="7"/>
      <c r="G665" s="7"/>
      <c r="H665" s="7"/>
      <c r="I665" s="7"/>
      <c r="J665" s="7"/>
      <c r="K665" s="7"/>
      <c r="L665" s="7"/>
      <c r="M665" s="7"/>
      <c r="N665" s="7"/>
      <c r="O665" s="7"/>
      <c r="P665" s="7"/>
      <c r="Q665" s="7"/>
      <c r="R665" s="7"/>
      <c r="S665" s="7"/>
      <c r="T665" s="7"/>
      <c r="U665" s="7"/>
      <c r="V665" s="7"/>
      <c r="W665" s="7"/>
      <c r="X665" s="7"/>
      <c r="Y665" s="7"/>
    </row>
    <row r="666" spans="1:25" x14ac:dyDescent="0.2">
      <c r="A666" s="1138"/>
      <c r="B666" s="1138"/>
      <c r="C666" s="1138"/>
      <c r="D666" s="1138"/>
      <c r="E666" s="13"/>
      <c r="F666" s="7"/>
      <c r="G666" s="7"/>
      <c r="H666" s="7"/>
      <c r="I666" s="7"/>
      <c r="J666" s="7"/>
      <c r="K666" s="7"/>
      <c r="L666" s="7"/>
      <c r="M666" s="7"/>
      <c r="N666" s="7"/>
      <c r="O666" s="7"/>
      <c r="P666" s="7"/>
      <c r="Q666" s="7"/>
      <c r="R666" s="7"/>
      <c r="S666" s="7"/>
      <c r="T666" s="7"/>
      <c r="U666" s="7"/>
      <c r="V666" s="7"/>
      <c r="W666" s="7"/>
      <c r="X666" s="7"/>
      <c r="Y666" s="7"/>
    </row>
    <row r="667" spans="1:25" x14ac:dyDescent="0.2">
      <c r="A667" s="1138"/>
      <c r="B667" s="1138"/>
      <c r="C667" s="1138"/>
      <c r="D667" s="1138"/>
      <c r="E667" s="13"/>
      <c r="F667" s="7"/>
      <c r="G667" s="7"/>
      <c r="H667" s="7"/>
      <c r="I667" s="7"/>
      <c r="J667" s="7"/>
      <c r="K667" s="7"/>
      <c r="L667" s="7"/>
      <c r="M667" s="7"/>
      <c r="N667" s="7"/>
      <c r="O667" s="7"/>
      <c r="P667" s="7"/>
      <c r="Q667" s="7"/>
      <c r="R667" s="7"/>
      <c r="S667" s="7"/>
      <c r="T667" s="7"/>
      <c r="U667" s="7"/>
      <c r="V667" s="7"/>
      <c r="W667" s="7"/>
      <c r="X667" s="7"/>
      <c r="Y667" s="7"/>
    </row>
    <row r="668" spans="1:25" x14ac:dyDescent="0.2">
      <c r="A668" s="16"/>
      <c r="B668" s="16"/>
      <c r="C668" s="677"/>
      <c r="D668" s="677"/>
      <c r="E668" s="13"/>
      <c r="F668" s="7"/>
      <c r="G668" s="7"/>
      <c r="H668" s="7"/>
      <c r="I668" s="7"/>
      <c r="J668" s="7"/>
      <c r="K668" s="7"/>
      <c r="L668" s="7"/>
      <c r="M668" s="7"/>
      <c r="N668" s="7"/>
      <c r="O668" s="7"/>
      <c r="P668" s="7"/>
      <c r="Q668" s="7"/>
      <c r="R668" s="7"/>
      <c r="S668" s="7"/>
      <c r="T668" s="7"/>
      <c r="U668" s="7"/>
      <c r="V668" s="7"/>
      <c r="W668" s="7"/>
      <c r="X668" s="7"/>
      <c r="Y668" s="7"/>
    </row>
    <row r="669" spans="1:25" x14ac:dyDescent="0.2">
      <c r="A669" s="1132"/>
      <c r="B669" s="1132"/>
      <c r="C669" s="1139"/>
      <c r="D669" s="1139"/>
      <c r="E669" s="13"/>
      <c r="F669" s="7"/>
      <c r="G669" s="7"/>
      <c r="H669" s="7"/>
      <c r="I669" s="7"/>
      <c r="J669" s="7"/>
      <c r="K669" s="7"/>
      <c r="L669" s="7"/>
      <c r="M669" s="7"/>
      <c r="N669" s="7"/>
      <c r="O669" s="7"/>
      <c r="P669" s="7"/>
      <c r="Q669" s="7"/>
      <c r="R669" s="7"/>
      <c r="S669" s="7"/>
      <c r="T669" s="7"/>
      <c r="U669" s="7"/>
      <c r="V669" s="7"/>
      <c r="W669" s="7"/>
      <c r="X669" s="7"/>
      <c r="Y669" s="7"/>
    </row>
    <row r="670" spans="1:25" x14ac:dyDescent="0.2">
      <c r="A670" s="13"/>
      <c r="B670" s="13"/>
      <c r="C670" s="10"/>
      <c r="D670" s="10"/>
      <c r="E670" s="13"/>
      <c r="F670" s="7"/>
      <c r="G670" s="7"/>
      <c r="H670" s="7"/>
      <c r="I670" s="7"/>
      <c r="J670" s="7"/>
      <c r="K670" s="7"/>
      <c r="L670" s="7"/>
      <c r="M670" s="7"/>
      <c r="N670" s="7"/>
      <c r="O670" s="7"/>
      <c r="P670" s="7"/>
      <c r="Q670" s="7"/>
      <c r="R670" s="7"/>
      <c r="S670" s="7"/>
      <c r="T670" s="7"/>
      <c r="U670" s="7"/>
      <c r="V670" s="7"/>
      <c r="W670" s="7"/>
      <c r="X670" s="7"/>
      <c r="Y670" s="7"/>
    </row>
    <row r="671" spans="1:25" x14ac:dyDescent="0.2">
      <c r="A671" s="1140"/>
      <c r="B671" s="1140"/>
      <c r="C671" s="1137"/>
      <c r="D671" s="1137"/>
      <c r="E671" s="13"/>
      <c r="F671" s="7"/>
      <c r="G671" s="7"/>
      <c r="H671" s="7"/>
      <c r="I671" s="7"/>
      <c r="J671" s="7"/>
      <c r="K671" s="7"/>
      <c r="L671" s="7"/>
      <c r="M671" s="7"/>
      <c r="N671" s="7"/>
      <c r="O671" s="7"/>
      <c r="P671" s="7"/>
      <c r="Q671" s="7"/>
      <c r="R671" s="7"/>
      <c r="S671" s="7"/>
      <c r="T671" s="7"/>
      <c r="U671" s="7"/>
      <c r="V671" s="7"/>
      <c r="W671" s="7"/>
      <c r="X671" s="7"/>
      <c r="Y671" s="7"/>
    </row>
    <row r="672" spans="1:25" x14ac:dyDescent="0.2">
      <c r="A672" s="13"/>
      <c r="B672" s="13"/>
      <c r="C672" s="10"/>
      <c r="D672" s="10"/>
      <c r="E672" s="13"/>
      <c r="F672" s="7"/>
      <c r="G672" s="7"/>
      <c r="H672" s="7"/>
      <c r="I672" s="7"/>
      <c r="J672" s="7"/>
      <c r="K672" s="7"/>
      <c r="L672" s="7"/>
      <c r="M672" s="7"/>
      <c r="N672" s="7"/>
      <c r="O672" s="7"/>
      <c r="P672" s="7"/>
      <c r="Q672" s="7"/>
      <c r="R672" s="7"/>
      <c r="S672" s="7"/>
      <c r="T672" s="7"/>
      <c r="U672" s="7"/>
      <c r="V672" s="7"/>
      <c r="W672" s="7"/>
      <c r="X672" s="7"/>
      <c r="Y672" s="7"/>
    </row>
    <row r="673" spans="1:25" x14ac:dyDescent="0.2">
      <c r="A673" s="1132"/>
      <c r="B673" s="1132"/>
      <c r="C673" s="1139"/>
      <c r="D673" s="1139"/>
      <c r="E673" s="13"/>
      <c r="F673" s="7"/>
      <c r="G673" s="7"/>
      <c r="H673" s="7"/>
      <c r="I673" s="7"/>
      <c r="J673" s="7"/>
      <c r="K673" s="7"/>
      <c r="L673" s="7"/>
      <c r="M673" s="7"/>
      <c r="N673" s="7"/>
      <c r="O673" s="7"/>
      <c r="P673" s="7"/>
      <c r="Q673" s="7"/>
      <c r="R673" s="7"/>
      <c r="S673" s="7"/>
      <c r="T673" s="7"/>
      <c r="U673" s="7"/>
      <c r="V673" s="7"/>
      <c r="W673" s="7"/>
      <c r="X673" s="7"/>
      <c r="Y673" s="7"/>
    </row>
    <row r="674" spans="1:25" x14ac:dyDescent="0.2">
      <c r="A674" s="16"/>
      <c r="B674" s="13"/>
      <c r="C674" s="25"/>
      <c r="D674" s="25"/>
      <c r="E674" s="13"/>
      <c r="F674" s="7"/>
      <c r="G674" s="7"/>
      <c r="H674" s="7"/>
      <c r="I674" s="7"/>
      <c r="J674" s="7"/>
      <c r="K674" s="7"/>
      <c r="L674" s="7"/>
      <c r="M674" s="7"/>
      <c r="N674" s="7"/>
      <c r="O674" s="7"/>
      <c r="P674" s="7"/>
      <c r="Q674" s="7"/>
      <c r="R674" s="7"/>
      <c r="S674" s="7"/>
      <c r="T674" s="7"/>
      <c r="U674" s="7"/>
      <c r="V674" s="7"/>
      <c r="W674" s="7"/>
      <c r="X674" s="7"/>
      <c r="Y674" s="7"/>
    </row>
    <row r="675" spans="1:25" x14ac:dyDescent="0.2">
      <c r="A675" s="1141"/>
      <c r="B675" s="1141"/>
      <c r="C675" s="1139"/>
      <c r="D675" s="1139"/>
      <c r="E675" s="13"/>
      <c r="F675" s="7"/>
      <c r="G675" s="7"/>
      <c r="H675" s="7"/>
      <c r="I675" s="7"/>
      <c r="J675" s="7"/>
      <c r="K675" s="7"/>
      <c r="L675" s="7"/>
      <c r="M675" s="7"/>
      <c r="N675" s="7"/>
      <c r="O675" s="7"/>
      <c r="P675" s="7"/>
      <c r="Q675" s="7"/>
      <c r="R675" s="7"/>
      <c r="S675" s="7"/>
      <c r="T675" s="7"/>
      <c r="U675" s="7"/>
      <c r="V675" s="7"/>
      <c r="W675" s="7"/>
      <c r="X675" s="7"/>
      <c r="Y675" s="7"/>
    </row>
    <row r="676" spans="1:25" x14ac:dyDescent="0.2">
      <c r="A676" s="13"/>
      <c r="B676" s="25"/>
      <c r="C676" s="13"/>
      <c r="D676" s="25"/>
      <c r="E676" s="25"/>
      <c r="F676" s="7"/>
      <c r="G676" s="7"/>
      <c r="H676" s="7"/>
      <c r="I676" s="7"/>
      <c r="J676" s="7"/>
      <c r="K676" s="7"/>
      <c r="L676" s="7"/>
      <c r="M676" s="7"/>
      <c r="N676" s="7"/>
      <c r="O676" s="7"/>
      <c r="P676" s="7"/>
      <c r="Q676" s="7"/>
      <c r="R676" s="7"/>
      <c r="S676" s="7"/>
      <c r="T676" s="7"/>
      <c r="U676" s="7"/>
      <c r="V676" s="7"/>
      <c r="W676" s="7"/>
      <c r="X676" s="7"/>
      <c r="Y676" s="7"/>
    </row>
    <row r="677" spans="1:25" x14ac:dyDescent="0.2">
      <c r="A677" s="1132"/>
      <c r="B677" s="1132"/>
      <c r="C677" s="1137"/>
      <c r="D677" s="1137"/>
      <c r="E677" s="13"/>
      <c r="F677" s="7"/>
      <c r="G677" s="7"/>
      <c r="H677" s="7"/>
      <c r="I677" s="7"/>
      <c r="J677" s="7"/>
      <c r="K677" s="7"/>
      <c r="L677" s="7"/>
      <c r="M677" s="7"/>
      <c r="N677" s="7"/>
      <c r="O677" s="7"/>
      <c r="P677" s="7"/>
      <c r="Q677" s="7"/>
      <c r="R677" s="7"/>
      <c r="S677" s="7"/>
      <c r="T677" s="7"/>
      <c r="U677" s="7"/>
      <c r="V677" s="7"/>
      <c r="W677" s="7"/>
      <c r="X677" s="7"/>
      <c r="Y677" s="7"/>
    </row>
    <row r="678" spans="1:25" x14ac:dyDescent="0.2">
      <c r="A678" s="13"/>
      <c r="B678" s="13"/>
      <c r="C678" s="13"/>
      <c r="D678" s="13"/>
      <c r="E678" s="13"/>
      <c r="F678" s="7"/>
      <c r="G678" s="7"/>
      <c r="H678" s="7"/>
      <c r="I678" s="7"/>
      <c r="J678" s="7"/>
      <c r="K678" s="7"/>
      <c r="L678" s="7"/>
      <c r="M678" s="7"/>
      <c r="N678" s="7"/>
      <c r="O678" s="7"/>
      <c r="P678" s="7"/>
      <c r="Q678" s="7"/>
      <c r="R678" s="7"/>
      <c r="S678" s="7"/>
      <c r="T678" s="7"/>
      <c r="U678" s="7"/>
      <c r="V678" s="7"/>
      <c r="W678" s="7"/>
      <c r="X678" s="7"/>
      <c r="Y678" s="7"/>
    </row>
    <row r="679" spans="1:25" x14ac:dyDescent="0.2">
      <c r="A679" s="1138"/>
      <c r="B679" s="1138"/>
      <c r="C679" s="1139"/>
      <c r="D679" s="1139"/>
      <c r="E679" s="13"/>
      <c r="F679" s="7"/>
      <c r="G679" s="7"/>
      <c r="H679" s="7"/>
      <c r="I679" s="7"/>
      <c r="J679" s="7"/>
      <c r="K679" s="7"/>
      <c r="L679" s="7"/>
      <c r="M679" s="7"/>
      <c r="N679" s="7"/>
      <c r="O679" s="7"/>
      <c r="P679" s="7"/>
      <c r="Q679" s="7"/>
      <c r="R679" s="7"/>
      <c r="S679" s="7"/>
      <c r="T679" s="7"/>
      <c r="U679" s="7"/>
      <c r="V679" s="7"/>
      <c r="W679" s="7"/>
      <c r="X679" s="7"/>
      <c r="Y679" s="7"/>
    </row>
    <row r="680" spans="1:25" x14ac:dyDescent="0.2">
      <c r="A680" s="1138"/>
      <c r="B680" s="1138"/>
      <c r="C680" s="1139"/>
      <c r="D680" s="1139"/>
      <c r="E680" s="13"/>
      <c r="F680" s="7"/>
      <c r="G680" s="7"/>
      <c r="H680" s="7"/>
      <c r="I680" s="7"/>
      <c r="J680" s="7"/>
      <c r="K680" s="7"/>
      <c r="L680" s="7"/>
      <c r="M680" s="7"/>
      <c r="N680" s="7"/>
      <c r="O680" s="7"/>
      <c r="P680" s="7"/>
      <c r="Q680" s="7"/>
      <c r="R680" s="7"/>
      <c r="S680" s="7"/>
      <c r="T680" s="7"/>
      <c r="U680" s="7"/>
      <c r="V680" s="7"/>
      <c r="W680" s="7"/>
      <c r="X680" s="7"/>
      <c r="Y680" s="7"/>
    </row>
    <row r="681" spans="1:25" x14ac:dyDescent="0.2">
      <c r="A681" s="16"/>
      <c r="B681" s="13"/>
      <c r="C681" s="19"/>
      <c r="D681" s="19"/>
      <c r="E681" s="13"/>
      <c r="F681" s="7"/>
      <c r="G681" s="7"/>
      <c r="H681" s="7"/>
      <c r="I681" s="7"/>
      <c r="J681" s="7"/>
      <c r="K681" s="7"/>
      <c r="L681" s="7"/>
      <c r="M681" s="7"/>
      <c r="N681" s="7"/>
      <c r="O681" s="7"/>
      <c r="P681" s="7"/>
      <c r="Q681" s="7"/>
      <c r="R681" s="7"/>
      <c r="S681" s="7"/>
      <c r="T681" s="7"/>
      <c r="U681" s="7"/>
      <c r="V681" s="7"/>
      <c r="W681" s="7"/>
      <c r="X681" s="7"/>
      <c r="Y681" s="7"/>
    </row>
    <row r="682" spans="1:25" x14ac:dyDescent="0.2">
      <c r="A682" s="16"/>
      <c r="B682" s="13"/>
      <c r="C682" s="1139"/>
      <c r="D682" s="1139"/>
      <c r="E682" s="13"/>
      <c r="F682" s="7"/>
      <c r="G682" s="7"/>
      <c r="H682" s="7"/>
      <c r="I682" s="7"/>
      <c r="J682" s="7"/>
      <c r="K682" s="7"/>
      <c r="L682" s="7"/>
      <c r="M682" s="7"/>
      <c r="N682" s="7"/>
      <c r="O682" s="7"/>
      <c r="P682" s="7"/>
      <c r="Q682" s="7"/>
      <c r="R682" s="7"/>
      <c r="S682" s="7"/>
      <c r="T682" s="7"/>
      <c r="U682" s="7"/>
      <c r="V682" s="7"/>
      <c r="W682" s="7"/>
      <c r="X682" s="7"/>
      <c r="Y682" s="7"/>
    </row>
    <row r="683" spans="1:25" x14ac:dyDescent="0.2">
      <c r="A683" s="13"/>
      <c r="B683" s="13"/>
      <c r="C683" s="13"/>
      <c r="D683" s="13"/>
      <c r="E683" s="13"/>
      <c r="F683" s="7"/>
      <c r="G683" s="7"/>
      <c r="H683" s="7"/>
      <c r="I683" s="7"/>
      <c r="J683" s="7"/>
      <c r="K683" s="7"/>
      <c r="L683" s="7"/>
      <c r="M683" s="7"/>
      <c r="N683" s="7"/>
      <c r="O683" s="7"/>
      <c r="P683" s="7"/>
      <c r="Q683" s="7"/>
      <c r="R683" s="7"/>
      <c r="S683" s="7"/>
      <c r="T683" s="7"/>
      <c r="U683" s="7"/>
      <c r="V683" s="7"/>
      <c r="W683" s="7"/>
      <c r="X683" s="7"/>
      <c r="Y683" s="7"/>
    </row>
    <row r="684" spans="1:25" x14ac:dyDescent="0.2">
      <c r="A684" s="16"/>
      <c r="B684" s="21"/>
      <c r="C684" s="1139"/>
      <c r="D684" s="1139"/>
      <c r="E684" s="13"/>
      <c r="F684" s="7"/>
      <c r="G684" s="7"/>
      <c r="H684" s="7"/>
      <c r="I684" s="7"/>
      <c r="J684" s="7"/>
      <c r="K684" s="7"/>
      <c r="L684" s="7"/>
      <c r="M684" s="7"/>
      <c r="N684" s="7"/>
      <c r="O684" s="7"/>
      <c r="P684" s="7"/>
      <c r="Q684" s="7"/>
      <c r="R684" s="7"/>
      <c r="S684" s="7"/>
      <c r="T684" s="7"/>
      <c r="U684" s="7"/>
      <c r="V684" s="7"/>
      <c r="W684" s="7"/>
      <c r="X684" s="7"/>
      <c r="Y684" s="7"/>
    </row>
    <row r="685" spans="1:25" x14ac:dyDescent="0.2">
      <c r="A685" s="13"/>
      <c r="B685" s="13"/>
      <c r="C685" s="13"/>
      <c r="D685" s="13"/>
      <c r="E685" s="13"/>
      <c r="F685" s="7"/>
      <c r="G685" s="7"/>
      <c r="H685" s="7"/>
      <c r="I685" s="7"/>
      <c r="J685" s="7"/>
      <c r="K685" s="7"/>
      <c r="L685" s="7"/>
      <c r="M685" s="7"/>
      <c r="N685" s="7"/>
      <c r="O685" s="7"/>
      <c r="P685" s="7"/>
      <c r="Q685" s="7"/>
      <c r="R685" s="7"/>
      <c r="S685" s="7"/>
      <c r="T685" s="7"/>
      <c r="U685" s="7"/>
      <c r="V685" s="7"/>
      <c r="W685" s="7"/>
      <c r="X685" s="7"/>
      <c r="Y685" s="7"/>
    </row>
    <row r="686" spans="1:25" x14ac:dyDescent="0.2">
      <c r="A686" s="3"/>
      <c r="B686" s="677"/>
      <c r="C686" s="677"/>
      <c r="D686" s="10"/>
      <c r="E686" s="10"/>
      <c r="F686" s="7"/>
      <c r="G686" s="7"/>
      <c r="H686" s="7"/>
      <c r="I686" s="7"/>
      <c r="J686" s="7"/>
      <c r="K686" s="7"/>
      <c r="L686" s="7"/>
      <c r="M686" s="7"/>
      <c r="N686" s="7"/>
      <c r="O686" s="7"/>
      <c r="P686" s="7"/>
      <c r="Q686" s="7"/>
      <c r="R686" s="7"/>
      <c r="S686" s="7"/>
      <c r="T686" s="7"/>
      <c r="U686" s="7"/>
      <c r="V686" s="7"/>
      <c r="W686" s="7"/>
      <c r="X686" s="7"/>
      <c r="Y686" s="7"/>
    </row>
    <row r="687" spans="1:25" x14ac:dyDescent="0.2">
      <c r="A687" s="3"/>
      <c r="B687" s="1139"/>
      <c r="C687" s="1139"/>
      <c r="D687" s="26"/>
      <c r="E687" s="19"/>
      <c r="F687" s="7"/>
      <c r="G687" s="7"/>
      <c r="H687" s="7"/>
      <c r="I687" s="7"/>
      <c r="J687" s="7"/>
      <c r="K687" s="7"/>
      <c r="L687" s="7"/>
      <c r="M687" s="7"/>
      <c r="N687" s="7"/>
      <c r="O687" s="7"/>
      <c r="P687" s="7"/>
      <c r="Q687" s="7"/>
      <c r="R687" s="7"/>
      <c r="S687" s="7"/>
      <c r="T687" s="7"/>
      <c r="U687" s="7"/>
      <c r="V687" s="7"/>
      <c r="W687" s="7"/>
      <c r="X687" s="7"/>
      <c r="Y687" s="7"/>
    </row>
    <row r="688" spans="1:25" x14ac:dyDescent="0.2">
      <c r="A688" s="3"/>
      <c r="B688" s="1139"/>
      <c r="C688" s="1139"/>
      <c r="D688" s="26"/>
      <c r="E688" s="19"/>
      <c r="F688" s="7"/>
      <c r="G688" s="7"/>
      <c r="H688" s="7"/>
      <c r="I688" s="7"/>
      <c r="J688" s="7"/>
      <c r="K688" s="7"/>
      <c r="L688" s="7"/>
      <c r="M688" s="7"/>
      <c r="N688" s="7"/>
      <c r="O688" s="7"/>
      <c r="P688" s="7"/>
      <c r="Q688" s="7"/>
      <c r="R688" s="7"/>
      <c r="S688" s="7"/>
      <c r="T688" s="7"/>
      <c r="U688" s="7"/>
      <c r="V688" s="7"/>
      <c r="W688" s="7"/>
      <c r="X688" s="7"/>
      <c r="Y688" s="7"/>
    </row>
    <row r="689" spans="1:25" x14ac:dyDescent="0.2">
      <c r="A689" s="3"/>
      <c r="B689" s="1139"/>
      <c r="C689" s="1139"/>
      <c r="D689" s="26"/>
      <c r="E689" s="19"/>
      <c r="F689" s="7"/>
      <c r="G689" s="7"/>
      <c r="H689" s="7"/>
      <c r="I689" s="7"/>
      <c r="J689" s="7"/>
      <c r="K689" s="7"/>
      <c r="L689" s="7"/>
      <c r="M689" s="7"/>
      <c r="N689" s="7"/>
      <c r="O689" s="7"/>
      <c r="P689" s="7"/>
      <c r="Q689" s="7"/>
      <c r="R689" s="7"/>
      <c r="S689" s="7"/>
      <c r="T689" s="7"/>
      <c r="U689" s="7"/>
      <c r="V689" s="7"/>
      <c r="W689" s="7"/>
      <c r="X689" s="7"/>
      <c r="Y689" s="7"/>
    </row>
    <row r="690" spans="1:25" x14ac:dyDescent="0.2">
      <c r="A690" s="3"/>
      <c r="B690" s="677"/>
      <c r="C690" s="677"/>
      <c r="D690" s="19"/>
      <c r="E690" s="19"/>
      <c r="F690" s="7"/>
      <c r="G690" s="7"/>
      <c r="H690" s="7"/>
      <c r="I690" s="7"/>
      <c r="J690" s="7"/>
      <c r="K690" s="7"/>
      <c r="L690" s="7"/>
      <c r="M690" s="7"/>
      <c r="N690" s="7"/>
      <c r="O690" s="7"/>
      <c r="P690" s="7"/>
      <c r="Q690" s="7"/>
      <c r="R690" s="7"/>
      <c r="S690" s="7"/>
      <c r="T690" s="7"/>
      <c r="U690" s="7"/>
      <c r="V690" s="7"/>
      <c r="W690" s="7"/>
      <c r="X690" s="7"/>
      <c r="Y690" s="7"/>
    </row>
    <row r="691" spans="1:25" x14ac:dyDescent="0.2">
      <c r="A691" s="3"/>
      <c r="B691" s="1139"/>
      <c r="C691" s="1139"/>
      <c r="D691" s="13"/>
      <c r="E691" s="13"/>
      <c r="F691" s="7"/>
      <c r="G691" s="7"/>
      <c r="H691" s="7"/>
      <c r="I691" s="7"/>
      <c r="J691" s="7"/>
      <c r="K691" s="7"/>
      <c r="L691" s="7"/>
      <c r="M691" s="7"/>
      <c r="N691" s="7"/>
      <c r="O691" s="7"/>
      <c r="P691" s="7"/>
      <c r="Q691" s="7"/>
      <c r="R691" s="7"/>
      <c r="S691" s="7"/>
      <c r="T691" s="7"/>
      <c r="U691" s="7"/>
      <c r="V691" s="7"/>
      <c r="W691" s="7"/>
      <c r="X691" s="7"/>
      <c r="Y691" s="7"/>
    </row>
    <row r="692" spans="1:25" x14ac:dyDescent="0.2">
      <c r="A692" s="13"/>
      <c r="B692" s="13"/>
      <c r="C692" s="13"/>
      <c r="D692" s="27"/>
      <c r="E692" s="27"/>
      <c r="F692" s="7"/>
      <c r="G692" s="7"/>
      <c r="H692" s="7"/>
      <c r="I692" s="7"/>
      <c r="J692" s="7"/>
      <c r="K692" s="7"/>
      <c r="L692" s="7"/>
      <c r="M692" s="7"/>
      <c r="N692" s="7"/>
      <c r="O692" s="7"/>
      <c r="P692" s="7"/>
      <c r="Q692" s="7"/>
      <c r="R692" s="7"/>
      <c r="S692" s="7"/>
      <c r="T692" s="7"/>
      <c r="U692" s="7"/>
      <c r="V692" s="7"/>
      <c r="W692" s="7"/>
      <c r="X692" s="7"/>
      <c r="Y692" s="7"/>
    </row>
    <row r="693" spans="1:25" x14ac:dyDescent="0.2">
      <c r="A693" s="1138"/>
      <c r="B693" s="1138"/>
      <c r="C693" s="1138"/>
      <c r="D693" s="26"/>
      <c r="E693" s="19"/>
      <c r="F693" s="7"/>
      <c r="G693" s="7"/>
      <c r="H693" s="7"/>
      <c r="I693" s="7"/>
      <c r="J693" s="7"/>
      <c r="K693" s="7"/>
      <c r="L693" s="7"/>
      <c r="M693" s="7"/>
      <c r="N693" s="7"/>
      <c r="O693" s="7"/>
      <c r="P693" s="7"/>
      <c r="Q693" s="7"/>
      <c r="R693" s="7"/>
      <c r="S693" s="7"/>
      <c r="T693" s="7"/>
      <c r="U693" s="7"/>
      <c r="V693" s="7"/>
      <c r="W693" s="7"/>
      <c r="X693" s="7"/>
      <c r="Y693" s="7"/>
    </row>
    <row r="694" spans="1:25" x14ac:dyDescent="0.2">
      <c r="A694" s="13"/>
      <c r="B694" s="13"/>
      <c r="C694" s="13"/>
      <c r="D694" s="13"/>
      <c r="E694" s="13"/>
      <c r="F694" s="7"/>
      <c r="G694" s="7"/>
      <c r="H694" s="7"/>
      <c r="I694" s="7"/>
      <c r="J694" s="7"/>
      <c r="K694" s="7"/>
      <c r="L694" s="7"/>
      <c r="M694" s="7"/>
      <c r="N694" s="7"/>
      <c r="O694" s="7"/>
      <c r="P694" s="7"/>
      <c r="Q694" s="7"/>
      <c r="R694" s="7"/>
      <c r="S694" s="7"/>
      <c r="T694" s="7"/>
      <c r="U694" s="7"/>
      <c r="V694" s="7"/>
      <c r="W694" s="7"/>
      <c r="X694" s="7"/>
      <c r="Y694" s="7"/>
    </row>
    <row r="695" spans="1:25" x14ac:dyDescent="0.2">
      <c r="A695" s="13"/>
      <c r="B695" s="1139"/>
      <c r="C695" s="1139"/>
      <c r="D695" s="13"/>
      <c r="E695" s="13"/>
      <c r="F695" s="7"/>
      <c r="G695" s="7"/>
      <c r="H695" s="7"/>
      <c r="I695" s="7"/>
      <c r="J695" s="7"/>
      <c r="K695" s="7"/>
      <c r="L695" s="7"/>
      <c r="M695" s="7"/>
      <c r="N695" s="7"/>
      <c r="O695" s="7"/>
      <c r="P695" s="7"/>
      <c r="Q695" s="7"/>
      <c r="R695" s="7"/>
      <c r="S695" s="7"/>
      <c r="T695" s="7"/>
      <c r="U695" s="7"/>
      <c r="V695" s="7"/>
      <c r="W695" s="7"/>
      <c r="X695" s="7"/>
      <c r="Y695" s="7"/>
    </row>
    <row r="696" spans="1:25" x14ac:dyDescent="0.2">
      <c r="A696" s="13"/>
      <c r="B696" s="13"/>
      <c r="C696" s="13"/>
      <c r="D696" s="13"/>
      <c r="E696" s="13"/>
      <c r="F696" s="7"/>
      <c r="G696" s="7"/>
      <c r="H696" s="7"/>
      <c r="I696" s="7"/>
      <c r="J696" s="7"/>
      <c r="K696" s="7"/>
      <c r="L696" s="7"/>
      <c r="M696" s="7"/>
      <c r="N696" s="7"/>
      <c r="O696" s="7"/>
      <c r="P696" s="7"/>
      <c r="Q696" s="7"/>
      <c r="R696" s="7"/>
      <c r="S696" s="7"/>
      <c r="T696" s="7"/>
      <c r="U696" s="7"/>
      <c r="V696" s="7"/>
      <c r="W696" s="7"/>
      <c r="X696" s="7"/>
      <c r="Y696" s="7"/>
    </row>
    <row r="697" spans="1:25" x14ac:dyDescent="0.2">
      <c r="A697" s="1138"/>
      <c r="B697" s="1138"/>
      <c r="C697" s="1138"/>
      <c r="D697" s="10"/>
      <c r="E697" s="19"/>
      <c r="F697" s="7"/>
      <c r="G697" s="7"/>
      <c r="H697" s="7"/>
      <c r="I697" s="7"/>
      <c r="J697" s="7"/>
      <c r="K697" s="7"/>
      <c r="L697" s="7"/>
      <c r="M697" s="7"/>
      <c r="N697" s="7"/>
      <c r="O697" s="7"/>
      <c r="P697" s="7"/>
      <c r="Q697" s="7"/>
      <c r="R697" s="7"/>
      <c r="S697" s="7"/>
      <c r="T697" s="7"/>
      <c r="U697" s="7"/>
      <c r="V697" s="7"/>
      <c r="W697" s="7"/>
      <c r="X697" s="7"/>
      <c r="Y697" s="7"/>
    </row>
    <row r="698" spans="1:25" x14ac:dyDescent="0.2">
      <c r="A698" s="13"/>
      <c r="B698" s="13"/>
      <c r="C698" s="13"/>
      <c r="D698" s="13"/>
      <c r="E698" s="13"/>
      <c r="F698" s="7"/>
      <c r="G698" s="7"/>
      <c r="H698" s="7"/>
      <c r="I698" s="7"/>
      <c r="J698" s="7"/>
      <c r="K698" s="7"/>
      <c r="L698" s="7"/>
      <c r="M698" s="7"/>
      <c r="N698" s="7"/>
      <c r="O698" s="7"/>
      <c r="P698" s="7"/>
      <c r="Q698" s="7"/>
      <c r="R698" s="7"/>
      <c r="S698" s="7"/>
      <c r="T698" s="7"/>
      <c r="U698" s="7"/>
      <c r="V698" s="7"/>
      <c r="W698" s="7"/>
      <c r="X698" s="7"/>
      <c r="Y698" s="7"/>
    </row>
    <row r="699" spans="1:25" x14ac:dyDescent="0.2">
      <c r="A699" s="1132"/>
      <c r="B699" s="1132"/>
      <c r="C699" s="1132"/>
      <c r="D699" s="10"/>
      <c r="E699" s="20"/>
      <c r="F699" s="7"/>
      <c r="G699" s="7"/>
      <c r="H699" s="7"/>
      <c r="I699" s="7"/>
      <c r="J699" s="7"/>
      <c r="K699" s="7"/>
      <c r="L699" s="7"/>
      <c r="M699" s="7"/>
      <c r="N699" s="7"/>
      <c r="O699" s="7"/>
      <c r="P699" s="7"/>
      <c r="Q699" s="7"/>
      <c r="R699" s="7"/>
      <c r="S699" s="7"/>
      <c r="T699" s="7"/>
      <c r="U699" s="7"/>
      <c r="V699" s="7"/>
      <c r="W699" s="7"/>
      <c r="X699" s="7"/>
      <c r="Y699" s="7"/>
    </row>
    <row r="700" spans="1:25" x14ac:dyDescent="0.2">
      <c r="A700" s="13"/>
      <c r="B700" s="13"/>
      <c r="C700" s="13"/>
      <c r="D700" s="13"/>
      <c r="E700" s="13"/>
      <c r="F700" s="7"/>
      <c r="G700" s="7"/>
      <c r="H700" s="7"/>
      <c r="I700" s="7"/>
      <c r="J700" s="7"/>
      <c r="K700" s="7"/>
      <c r="L700" s="7"/>
      <c r="M700" s="7"/>
      <c r="N700" s="7"/>
      <c r="O700" s="7"/>
      <c r="P700" s="7"/>
      <c r="Q700" s="7"/>
      <c r="R700" s="7"/>
      <c r="S700" s="7"/>
      <c r="T700" s="7"/>
      <c r="U700" s="7"/>
      <c r="V700" s="7"/>
      <c r="W700" s="7"/>
      <c r="X700" s="7"/>
      <c r="Y700" s="7"/>
    </row>
    <row r="701" spans="1:25" x14ac:dyDescent="0.2">
      <c r="A701" s="13"/>
      <c r="B701" s="13"/>
      <c r="C701" s="13"/>
      <c r="D701" s="13"/>
      <c r="E701" s="13"/>
      <c r="F701" s="7"/>
      <c r="G701" s="7"/>
      <c r="H701" s="7"/>
      <c r="I701" s="7"/>
      <c r="J701" s="7"/>
      <c r="K701" s="7"/>
      <c r="L701" s="7"/>
      <c r="M701" s="7"/>
      <c r="N701" s="7"/>
      <c r="O701" s="7"/>
      <c r="P701" s="7"/>
      <c r="Q701" s="7"/>
      <c r="R701" s="7"/>
      <c r="S701" s="7"/>
      <c r="T701" s="7"/>
      <c r="U701" s="7"/>
      <c r="V701" s="7"/>
      <c r="W701" s="7"/>
      <c r="X701" s="7"/>
      <c r="Y701" s="7"/>
    </row>
    <row r="702" spans="1:25" x14ac:dyDescent="0.2">
      <c r="A702" s="13"/>
      <c r="B702" s="13"/>
      <c r="C702" s="13"/>
      <c r="D702" s="13"/>
      <c r="E702" s="13"/>
      <c r="F702" s="7"/>
      <c r="G702" s="7"/>
      <c r="H702" s="7"/>
      <c r="I702" s="7"/>
      <c r="J702" s="7"/>
      <c r="K702" s="7"/>
      <c r="L702" s="7"/>
      <c r="M702" s="7"/>
      <c r="N702" s="7"/>
      <c r="O702" s="7"/>
      <c r="P702" s="7"/>
      <c r="Q702" s="7"/>
      <c r="R702" s="7"/>
      <c r="S702" s="7"/>
      <c r="T702" s="7"/>
      <c r="U702" s="7"/>
      <c r="V702" s="7"/>
      <c r="W702" s="7"/>
      <c r="X702" s="7"/>
      <c r="Y702" s="7"/>
    </row>
    <row r="703" spans="1:25" x14ac:dyDescent="0.2">
      <c r="A703" s="13"/>
      <c r="B703" s="13"/>
      <c r="C703" s="13"/>
      <c r="D703" s="13"/>
      <c r="E703" s="13"/>
      <c r="F703" s="7"/>
      <c r="G703" s="7"/>
      <c r="H703" s="7"/>
      <c r="I703" s="7"/>
      <c r="J703" s="7"/>
      <c r="K703" s="7"/>
      <c r="L703" s="7"/>
      <c r="M703" s="7"/>
      <c r="N703" s="7"/>
      <c r="O703" s="7"/>
      <c r="P703" s="7"/>
      <c r="Q703" s="7"/>
      <c r="R703" s="7"/>
      <c r="S703" s="7"/>
      <c r="T703" s="7"/>
      <c r="U703" s="7"/>
      <c r="V703" s="7"/>
      <c r="W703" s="7"/>
      <c r="X703" s="7"/>
      <c r="Y703" s="7"/>
    </row>
    <row r="704" spans="1:25" x14ac:dyDescent="0.2">
      <c r="A704" s="13"/>
      <c r="B704" s="13"/>
      <c r="C704" s="13"/>
      <c r="D704" s="13"/>
      <c r="E704" s="13"/>
      <c r="F704" s="7"/>
      <c r="G704" s="7"/>
      <c r="H704" s="7"/>
      <c r="I704" s="7"/>
      <c r="J704" s="7"/>
      <c r="K704" s="7"/>
      <c r="L704" s="7"/>
      <c r="M704" s="7"/>
      <c r="N704" s="7"/>
      <c r="O704" s="7"/>
      <c r="P704" s="7"/>
      <c r="Q704" s="7"/>
      <c r="R704" s="7"/>
      <c r="S704" s="7"/>
      <c r="T704" s="7"/>
      <c r="U704" s="7"/>
      <c r="V704" s="7"/>
      <c r="W704" s="7"/>
      <c r="X704" s="7"/>
      <c r="Y704" s="7"/>
    </row>
    <row r="705" spans="1:25" x14ac:dyDescent="0.2">
      <c r="A705" s="13"/>
      <c r="B705" s="13"/>
      <c r="C705" s="13"/>
      <c r="D705" s="13"/>
      <c r="E705" s="13"/>
      <c r="F705" s="7"/>
      <c r="G705" s="7"/>
      <c r="H705" s="7"/>
      <c r="I705" s="7"/>
      <c r="J705" s="7"/>
      <c r="K705" s="7"/>
      <c r="L705" s="7"/>
      <c r="M705" s="7"/>
      <c r="N705" s="7"/>
      <c r="O705" s="7"/>
      <c r="P705" s="7"/>
      <c r="Q705" s="7"/>
      <c r="R705" s="7"/>
      <c r="S705" s="7"/>
      <c r="T705" s="7"/>
      <c r="U705" s="7"/>
      <c r="V705" s="7"/>
      <c r="W705" s="7"/>
      <c r="X705" s="7"/>
      <c r="Y705" s="7"/>
    </row>
    <row r="706" spans="1:25" x14ac:dyDescent="0.2">
      <c r="A706" s="7"/>
      <c r="B706" s="7"/>
      <c r="C706" s="7"/>
      <c r="D706" s="7"/>
      <c r="E706" s="7"/>
      <c r="F706" s="7"/>
      <c r="G706" s="7"/>
      <c r="H706" s="7"/>
      <c r="I706" s="7"/>
      <c r="J706" s="7"/>
      <c r="K706" s="7"/>
      <c r="L706" s="7"/>
      <c r="M706" s="7"/>
      <c r="N706" s="7"/>
      <c r="O706" s="7"/>
      <c r="P706" s="7"/>
      <c r="Q706" s="7"/>
      <c r="R706" s="7"/>
      <c r="S706" s="7"/>
      <c r="T706" s="7"/>
      <c r="U706" s="7"/>
      <c r="V706" s="7"/>
      <c r="W706" s="7"/>
      <c r="X706" s="7"/>
      <c r="Y706" s="7"/>
    </row>
    <row r="707" spans="1:25" x14ac:dyDescent="0.2">
      <c r="A707" s="7"/>
      <c r="B707" s="7"/>
      <c r="C707" s="7"/>
      <c r="D707" s="7"/>
      <c r="E707" s="7"/>
      <c r="F707" s="7"/>
      <c r="G707" s="7"/>
      <c r="H707" s="7"/>
      <c r="I707" s="7"/>
      <c r="J707" s="7"/>
      <c r="K707" s="7"/>
      <c r="L707" s="7"/>
      <c r="M707" s="7"/>
      <c r="N707" s="7"/>
      <c r="O707" s="7"/>
      <c r="P707" s="7"/>
      <c r="Q707" s="7"/>
      <c r="R707" s="7"/>
      <c r="S707" s="7"/>
      <c r="T707" s="7"/>
      <c r="U707" s="7"/>
      <c r="V707" s="7"/>
      <c r="W707" s="7"/>
      <c r="X707" s="7"/>
      <c r="Y707" s="7"/>
    </row>
    <row r="708" spans="1:25" x14ac:dyDescent="0.2">
      <c r="A708" s="7"/>
      <c r="B708" s="7"/>
      <c r="C708" s="7"/>
      <c r="D708" s="7"/>
      <c r="E708" s="7"/>
      <c r="F708" s="7"/>
      <c r="G708" s="7"/>
      <c r="H708" s="7"/>
      <c r="I708" s="7"/>
      <c r="J708" s="7"/>
      <c r="K708" s="7"/>
      <c r="L708" s="7"/>
      <c r="M708" s="7"/>
      <c r="N708" s="7"/>
      <c r="O708" s="7"/>
      <c r="P708" s="7"/>
      <c r="Q708" s="7"/>
      <c r="R708" s="7"/>
      <c r="S708" s="7"/>
      <c r="T708" s="7"/>
      <c r="U708" s="7"/>
      <c r="V708" s="7"/>
      <c r="W708" s="7"/>
      <c r="X708" s="7"/>
      <c r="Y708" s="7"/>
    </row>
    <row r="709" spans="1:25" x14ac:dyDescent="0.2">
      <c r="A709" s="7"/>
      <c r="B709" s="7"/>
      <c r="C709" s="7"/>
      <c r="D709" s="7"/>
      <c r="E709" s="7"/>
      <c r="F709" s="7"/>
      <c r="G709" s="7"/>
      <c r="H709" s="7"/>
      <c r="I709" s="7"/>
      <c r="J709" s="7"/>
      <c r="K709" s="7"/>
      <c r="L709" s="7"/>
      <c r="M709" s="7"/>
      <c r="N709" s="7"/>
      <c r="O709" s="7"/>
      <c r="P709" s="7"/>
      <c r="Q709" s="7"/>
      <c r="R709" s="7"/>
      <c r="S709" s="7"/>
      <c r="T709" s="7"/>
      <c r="U709" s="7"/>
      <c r="V709" s="7"/>
      <c r="W709" s="7"/>
      <c r="X709" s="7"/>
      <c r="Y709" s="7"/>
    </row>
    <row r="710" spans="1:25" x14ac:dyDescent="0.2">
      <c r="A710" s="1137"/>
      <c r="B710" s="1137"/>
      <c r="C710" s="1137"/>
      <c r="D710" s="1137"/>
      <c r="E710" s="13"/>
      <c r="F710" s="7"/>
      <c r="G710" s="7"/>
      <c r="H710" s="7"/>
      <c r="I710" s="7"/>
      <c r="J710" s="7"/>
      <c r="K710" s="7"/>
      <c r="L710" s="7"/>
      <c r="M710" s="7"/>
      <c r="N710" s="7"/>
      <c r="O710" s="7"/>
      <c r="P710" s="7"/>
      <c r="Q710" s="7"/>
      <c r="R710" s="7"/>
      <c r="S710" s="7"/>
      <c r="T710" s="7"/>
      <c r="U710" s="7"/>
      <c r="V710" s="7"/>
      <c r="W710" s="7"/>
      <c r="X710" s="7"/>
      <c r="Y710" s="7"/>
    </row>
    <row r="711" spans="1:25" x14ac:dyDescent="0.2">
      <c r="A711" s="13"/>
      <c r="B711" s="13"/>
      <c r="C711" s="13"/>
      <c r="D711" s="13"/>
      <c r="E711" s="13"/>
      <c r="F711" s="7"/>
      <c r="G711" s="7"/>
      <c r="H711" s="7"/>
      <c r="I711" s="7"/>
      <c r="J711" s="7"/>
      <c r="K711" s="7"/>
      <c r="L711" s="7"/>
      <c r="M711" s="7"/>
      <c r="N711" s="7"/>
      <c r="O711" s="7"/>
      <c r="P711" s="7"/>
      <c r="Q711" s="7"/>
      <c r="R711" s="7"/>
      <c r="S711" s="7"/>
      <c r="T711" s="7"/>
      <c r="U711" s="7"/>
      <c r="V711" s="7"/>
      <c r="W711" s="7"/>
      <c r="X711" s="7"/>
      <c r="Y711" s="7"/>
    </row>
    <row r="712" spans="1:25" x14ac:dyDescent="0.2">
      <c r="A712" s="13"/>
      <c r="B712" s="13"/>
      <c r="C712" s="13"/>
      <c r="D712" s="13"/>
      <c r="E712" s="13"/>
      <c r="F712" s="7"/>
      <c r="G712" s="7"/>
      <c r="H712" s="7"/>
      <c r="I712" s="7"/>
      <c r="J712" s="7"/>
      <c r="K712" s="7"/>
      <c r="L712" s="7"/>
      <c r="M712" s="7"/>
      <c r="N712" s="7"/>
      <c r="O712" s="7"/>
      <c r="P712" s="7"/>
      <c r="Q712" s="7"/>
      <c r="R712" s="7"/>
      <c r="S712" s="7"/>
      <c r="T712" s="7"/>
      <c r="U712" s="7"/>
      <c r="V712" s="7"/>
      <c r="W712" s="7"/>
      <c r="X712" s="7"/>
      <c r="Y712" s="7"/>
    </row>
    <row r="713" spans="1:25" x14ac:dyDescent="0.2">
      <c r="A713" s="13"/>
      <c r="B713" s="13"/>
      <c r="C713" s="13"/>
      <c r="D713" s="13"/>
      <c r="E713" s="13"/>
      <c r="F713" s="7"/>
      <c r="G713" s="7"/>
      <c r="H713" s="7"/>
      <c r="I713" s="7"/>
      <c r="J713" s="7"/>
      <c r="K713" s="7"/>
      <c r="L713" s="7"/>
      <c r="M713" s="7"/>
      <c r="N713" s="7"/>
      <c r="O713" s="7"/>
      <c r="P713" s="7"/>
      <c r="Q713" s="7"/>
      <c r="R713" s="7"/>
      <c r="S713" s="7"/>
      <c r="T713" s="7"/>
      <c r="U713" s="7"/>
      <c r="V713" s="7"/>
      <c r="W713" s="7"/>
      <c r="X713" s="7"/>
      <c r="Y713" s="7"/>
    </row>
    <row r="714" spans="1:25" x14ac:dyDescent="0.2">
      <c r="A714" s="13"/>
      <c r="B714" s="13"/>
      <c r="C714" s="13"/>
      <c r="D714" s="13"/>
      <c r="E714" s="13"/>
      <c r="F714" s="7"/>
      <c r="G714" s="7"/>
      <c r="H714" s="7"/>
      <c r="I714" s="7"/>
      <c r="J714" s="7"/>
      <c r="K714" s="7"/>
      <c r="L714" s="7"/>
      <c r="M714" s="7"/>
      <c r="N714" s="7"/>
      <c r="O714" s="7"/>
      <c r="P714" s="7"/>
      <c r="Q714" s="7"/>
      <c r="R714" s="7"/>
      <c r="S714" s="7"/>
      <c r="T714" s="7"/>
      <c r="U714" s="7"/>
      <c r="V714" s="7"/>
      <c r="W714" s="7"/>
      <c r="X714" s="7"/>
      <c r="Y714" s="7"/>
    </row>
    <row r="715" spans="1:25" x14ac:dyDescent="0.2">
      <c r="A715" s="1141"/>
      <c r="B715" s="1141"/>
      <c r="C715" s="13"/>
      <c r="D715" s="13"/>
      <c r="E715" s="13"/>
      <c r="F715" s="7"/>
      <c r="G715" s="7"/>
      <c r="H715" s="7"/>
      <c r="I715" s="7"/>
      <c r="J715" s="7"/>
      <c r="K715" s="7"/>
      <c r="L715" s="7"/>
      <c r="M715" s="7"/>
      <c r="N715" s="7"/>
      <c r="O715" s="7"/>
      <c r="P715" s="7"/>
      <c r="Q715" s="7"/>
      <c r="R715" s="7"/>
      <c r="S715" s="7"/>
      <c r="T715" s="7"/>
      <c r="U715" s="7"/>
      <c r="V715" s="7"/>
      <c r="W715" s="7"/>
      <c r="X715" s="7"/>
      <c r="Y715" s="7"/>
    </row>
    <row r="716" spans="1:25" x14ac:dyDescent="0.2">
      <c r="A716" s="13"/>
      <c r="B716" s="14"/>
      <c r="C716" s="13"/>
      <c r="D716" s="13"/>
      <c r="E716" s="13"/>
      <c r="F716" s="7"/>
      <c r="G716" s="7"/>
      <c r="H716" s="7"/>
      <c r="I716" s="7"/>
      <c r="J716" s="7"/>
      <c r="K716" s="7"/>
      <c r="L716" s="7"/>
      <c r="M716" s="7"/>
      <c r="N716" s="7"/>
      <c r="O716" s="7"/>
      <c r="P716" s="7"/>
      <c r="Q716" s="7"/>
      <c r="R716" s="7"/>
      <c r="S716" s="7"/>
      <c r="T716" s="7"/>
      <c r="U716" s="7"/>
      <c r="V716" s="7"/>
      <c r="W716" s="7"/>
      <c r="X716" s="7"/>
      <c r="Y716" s="7"/>
    </row>
    <row r="717" spans="1:25" x14ac:dyDescent="0.2">
      <c r="A717" s="13"/>
      <c r="B717" s="17"/>
      <c r="C717" s="15"/>
      <c r="D717" s="15"/>
      <c r="E717" s="13"/>
      <c r="F717" s="7"/>
      <c r="G717" s="7"/>
      <c r="H717" s="7"/>
      <c r="I717" s="7"/>
      <c r="J717" s="7"/>
      <c r="K717" s="7"/>
      <c r="L717" s="7"/>
      <c r="M717" s="7"/>
      <c r="N717" s="7"/>
      <c r="O717" s="7"/>
      <c r="P717" s="7"/>
      <c r="Q717" s="7"/>
      <c r="R717" s="7"/>
      <c r="S717" s="7"/>
      <c r="T717" s="7"/>
      <c r="U717" s="7"/>
      <c r="V717" s="7"/>
      <c r="W717" s="7"/>
      <c r="X717" s="7"/>
      <c r="Y717" s="7"/>
    </row>
    <row r="718" spans="1:25" x14ac:dyDescent="0.2">
      <c r="A718" s="13"/>
      <c r="B718" s="15"/>
      <c r="C718" s="15"/>
      <c r="D718" s="15"/>
      <c r="E718" s="13"/>
      <c r="F718" s="7"/>
      <c r="G718" s="7"/>
      <c r="H718" s="7"/>
      <c r="I718" s="7"/>
      <c r="J718" s="7"/>
      <c r="K718" s="7"/>
      <c r="L718" s="7"/>
      <c r="M718" s="7"/>
      <c r="N718" s="7"/>
      <c r="O718" s="7"/>
      <c r="P718" s="7"/>
      <c r="Q718" s="7"/>
      <c r="R718" s="7"/>
      <c r="S718" s="7"/>
      <c r="T718" s="7"/>
      <c r="U718" s="7"/>
      <c r="V718" s="7"/>
      <c r="W718" s="7"/>
      <c r="X718" s="7"/>
      <c r="Y718" s="7"/>
    </row>
    <row r="719" spans="1:25" x14ac:dyDescent="0.2">
      <c r="A719" s="1132"/>
      <c r="B719" s="1142"/>
      <c r="C719" s="1142"/>
      <c r="D719" s="1142"/>
      <c r="E719" s="13"/>
      <c r="F719" s="7"/>
      <c r="G719" s="7"/>
      <c r="H719" s="7"/>
      <c r="I719" s="7"/>
      <c r="J719" s="7"/>
      <c r="K719" s="7"/>
      <c r="L719" s="7"/>
      <c r="M719" s="7"/>
      <c r="N719" s="7"/>
      <c r="O719" s="7"/>
      <c r="P719" s="7"/>
      <c r="Q719" s="7"/>
      <c r="R719" s="7"/>
      <c r="S719" s="7"/>
      <c r="T719" s="7"/>
      <c r="U719" s="7"/>
      <c r="V719" s="7"/>
      <c r="W719" s="7"/>
      <c r="X719" s="7"/>
      <c r="Y719" s="7"/>
    </row>
    <row r="720" spans="1:25" x14ac:dyDescent="0.2">
      <c r="A720" s="1132"/>
      <c r="B720" s="1132"/>
      <c r="C720" s="1132"/>
      <c r="D720" s="1132"/>
      <c r="E720" s="13"/>
      <c r="F720" s="7"/>
      <c r="G720" s="7"/>
      <c r="H720" s="7"/>
      <c r="I720" s="7"/>
      <c r="J720" s="7"/>
      <c r="K720" s="7"/>
      <c r="L720" s="7"/>
      <c r="M720" s="7"/>
      <c r="N720" s="7"/>
      <c r="O720" s="7"/>
      <c r="P720" s="7"/>
      <c r="Q720" s="7"/>
      <c r="R720" s="7"/>
      <c r="S720" s="7"/>
      <c r="T720" s="7"/>
      <c r="U720" s="7"/>
      <c r="V720" s="7"/>
      <c r="W720" s="7"/>
      <c r="X720" s="7"/>
      <c r="Y720" s="7"/>
    </row>
    <row r="721" spans="1:25" x14ac:dyDescent="0.2">
      <c r="A721" s="18"/>
      <c r="B721" s="10"/>
      <c r="C721" s="19"/>
      <c r="D721" s="19"/>
      <c r="E721" s="13"/>
      <c r="F721" s="7"/>
      <c r="G721" s="7"/>
      <c r="H721" s="7"/>
      <c r="I721" s="7"/>
      <c r="J721" s="7"/>
      <c r="K721" s="7"/>
      <c r="L721" s="7"/>
      <c r="M721" s="7"/>
      <c r="N721" s="7"/>
      <c r="O721" s="7"/>
      <c r="P721" s="7"/>
      <c r="Q721" s="7"/>
      <c r="R721" s="7"/>
      <c r="S721" s="7"/>
      <c r="T721" s="7"/>
      <c r="U721" s="7"/>
      <c r="V721" s="7"/>
      <c r="W721" s="7"/>
      <c r="X721" s="7"/>
      <c r="Y721" s="7"/>
    </row>
    <row r="722" spans="1:25" x14ac:dyDescent="0.2">
      <c r="A722" s="13"/>
      <c r="B722" s="10"/>
      <c r="C722" s="19"/>
      <c r="D722" s="19"/>
      <c r="E722" s="13"/>
      <c r="F722" s="7"/>
      <c r="G722" s="7"/>
      <c r="H722" s="7"/>
      <c r="I722" s="7"/>
      <c r="J722" s="7"/>
      <c r="K722" s="7"/>
      <c r="L722" s="7"/>
      <c r="M722" s="7"/>
      <c r="N722" s="7"/>
      <c r="O722" s="7"/>
      <c r="P722" s="7"/>
      <c r="Q722" s="7"/>
      <c r="R722" s="7"/>
      <c r="S722" s="7"/>
      <c r="T722" s="7"/>
      <c r="U722" s="7"/>
      <c r="V722" s="7"/>
      <c r="W722" s="7"/>
      <c r="X722" s="7"/>
      <c r="Y722" s="7"/>
    </row>
    <row r="723" spans="1:25" x14ac:dyDescent="0.2">
      <c r="A723" s="18"/>
      <c r="B723" s="10"/>
      <c r="C723" s="19"/>
      <c r="D723" s="19"/>
      <c r="E723" s="13"/>
      <c r="F723" s="7"/>
      <c r="G723" s="7"/>
      <c r="H723" s="7"/>
      <c r="I723" s="7"/>
      <c r="J723" s="7"/>
      <c r="K723" s="7"/>
      <c r="L723" s="7"/>
      <c r="M723" s="7"/>
      <c r="N723" s="7"/>
      <c r="O723" s="7"/>
      <c r="P723" s="7"/>
      <c r="Q723" s="7"/>
      <c r="R723" s="7"/>
      <c r="S723" s="7"/>
      <c r="T723" s="7"/>
      <c r="U723" s="7"/>
      <c r="V723" s="7"/>
      <c r="W723" s="7"/>
      <c r="X723" s="7"/>
      <c r="Y723" s="7"/>
    </row>
    <row r="724" spans="1:25" x14ac:dyDescent="0.2">
      <c r="A724" s="18"/>
      <c r="B724" s="10"/>
      <c r="C724" s="19"/>
      <c r="D724" s="19"/>
      <c r="E724" s="13"/>
      <c r="F724" s="7"/>
      <c r="G724" s="7"/>
      <c r="H724" s="7"/>
      <c r="I724" s="7"/>
      <c r="J724" s="7"/>
      <c r="K724" s="7"/>
      <c r="L724" s="7"/>
      <c r="M724" s="7"/>
      <c r="N724" s="7"/>
      <c r="O724" s="7"/>
      <c r="P724" s="7"/>
      <c r="Q724" s="7"/>
      <c r="R724" s="7"/>
      <c r="S724" s="7"/>
      <c r="T724" s="7"/>
      <c r="U724" s="7"/>
      <c r="V724" s="7"/>
      <c r="W724" s="7"/>
      <c r="X724" s="7"/>
      <c r="Y724" s="7"/>
    </row>
    <row r="725" spans="1:25" x14ac:dyDescent="0.2">
      <c r="A725" s="13"/>
      <c r="B725" s="10"/>
      <c r="C725" s="19"/>
      <c r="D725" s="19"/>
      <c r="E725" s="13"/>
      <c r="F725" s="7"/>
      <c r="G725" s="7"/>
      <c r="H725" s="7"/>
      <c r="I725" s="7"/>
      <c r="J725" s="7"/>
      <c r="K725" s="7"/>
      <c r="L725" s="7"/>
      <c r="M725" s="7"/>
      <c r="N725" s="7"/>
      <c r="O725" s="7"/>
      <c r="P725" s="7"/>
      <c r="Q725" s="7"/>
      <c r="R725" s="7"/>
      <c r="S725" s="7"/>
      <c r="T725" s="7"/>
      <c r="U725" s="7"/>
      <c r="V725" s="7"/>
      <c r="W725" s="7"/>
      <c r="X725" s="7"/>
      <c r="Y725" s="7"/>
    </row>
    <row r="726" spans="1:25" x14ac:dyDescent="0.2">
      <c r="A726" s="13"/>
      <c r="B726" s="10"/>
      <c r="C726" s="19"/>
      <c r="D726" s="19"/>
      <c r="E726" s="13"/>
      <c r="F726" s="7"/>
      <c r="G726" s="7"/>
      <c r="H726" s="7"/>
      <c r="I726" s="7"/>
      <c r="J726" s="7"/>
      <c r="K726" s="7"/>
      <c r="L726" s="7"/>
      <c r="M726" s="7"/>
      <c r="N726" s="7"/>
      <c r="O726" s="7"/>
      <c r="P726" s="7"/>
      <c r="Q726" s="7"/>
      <c r="R726" s="7"/>
      <c r="S726" s="7"/>
      <c r="T726" s="7"/>
      <c r="U726" s="7"/>
      <c r="V726" s="7"/>
      <c r="W726" s="7"/>
      <c r="X726" s="7"/>
      <c r="Y726" s="7"/>
    </row>
    <row r="727" spans="1:25" x14ac:dyDescent="0.2">
      <c r="A727" s="13"/>
      <c r="B727" s="16"/>
      <c r="C727" s="16"/>
      <c r="D727" s="19"/>
      <c r="E727" s="13"/>
      <c r="F727" s="7"/>
      <c r="G727" s="7"/>
      <c r="H727" s="7"/>
      <c r="I727" s="7"/>
      <c r="J727" s="7"/>
      <c r="K727" s="7"/>
      <c r="L727" s="7"/>
      <c r="M727" s="7"/>
      <c r="N727" s="7"/>
      <c r="O727" s="7"/>
      <c r="P727" s="7"/>
      <c r="Q727" s="7"/>
      <c r="R727" s="7"/>
      <c r="S727" s="7"/>
      <c r="T727" s="7"/>
      <c r="U727" s="7"/>
      <c r="V727" s="7"/>
      <c r="W727" s="7"/>
      <c r="X727" s="7"/>
      <c r="Y727" s="7"/>
    </row>
    <row r="728" spans="1:25" x14ac:dyDescent="0.2">
      <c r="A728" s="1132"/>
      <c r="B728" s="1132"/>
      <c r="C728" s="1132"/>
      <c r="D728" s="20"/>
      <c r="E728" s="13"/>
      <c r="F728" s="7"/>
      <c r="G728" s="7"/>
      <c r="H728" s="7"/>
      <c r="I728" s="7"/>
      <c r="J728" s="7"/>
      <c r="K728" s="7"/>
      <c r="L728" s="7"/>
      <c r="M728" s="7"/>
      <c r="N728" s="7"/>
      <c r="O728" s="7"/>
      <c r="P728" s="7"/>
      <c r="Q728" s="7"/>
      <c r="R728" s="7"/>
      <c r="S728" s="7"/>
      <c r="T728" s="7"/>
      <c r="U728" s="7"/>
      <c r="V728" s="7"/>
      <c r="W728" s="7"/>
      <c r="X728" s="7"/>
      <c r="Y728" s="7"/>
    </row>
    <row r="729" spans="1:25" x14ac:dyDescent="0.2">
      <c r="A729" s="1133"/>
      <c r="B729" s="1133"/>
      <c r="C729" s="1133"/>
      <c r="D729" s="1133"/>
      <c r="E729" s="13"/>
      <c r="F729" s="7"/>
      <c r="G729" s="7"/>
      <c r="H729" s="7"/>
      <c r="I729" s="7"/>
      <c r="J729" s="7"/>
      <c r="K729" s="7"/>
      <c r="L729" s="7"/>
      <c r="M729" s="7"/>
      <c r="N729" s="7"/>
      <c r="O729" s="7"/>
      <c r="P729" s="7"/>
      <c r="Q729" s="7"/>
      <c r="R729" s="7"/>
      <c r="S729" s="7"/>
      <c r="T729" s="7"/>
      <c r="U729" s="7"/>
      <c r="V729" s="7"/>
      <c r="W729" s="7"/>
      <c r="X729" s="7"/>
      <c r="Y729" s="7"/>
    </row>
    <row r="730" spans="1:25" x14ac:dyDescent="0.2">
      <c r="A730" s="16"/>
      <c r="B730" s="21"/>
      <c r="C730" s="21"/>
      <c r="D730" s="20"/>
      <c r="E730" s="13"/>
      <c r="F730" s="7"/>
      <c r="G730" s="7"/>
      <c r="H730" s="7"/>
      <c r="I730" s="7"/>
      <c r="J730" s="7"/>
      <c r="K730" s="7"/>
      <c r="L730" s="7"/>
      <c r="M730" s="7"/>
      <c r="N730" s="7"/>
      <c r="O730" s="7"/>
      <c r="P730" s="7"/>
      <c r="Q730" s="7"/>
      <c r="R730" s="7"/>
      <c r="S730" s="7"/>
      <c r="T730" s="7"/>
      <c r="U730" s="7"/>
      <c r="V730" s="7"/>
      <c r="W730" s="7"/>
      <c r="X730" s="7"/>
      <c r="Y730" s="7"/>
    </row>
    <row r="731" spans="1:25" x14ac:dyDescent="0.2">
      <c r="A731" s="13"/>
      <c r="B731" s="13"/>
      <c r="C731" s="13"/>
      <c r="D731" s="13"/>
      <c r="E731" s="13"/>
      <c r="F731" s="7"/>
      <c r="G731" s="7"/>
      <c r="H731" s="7"/>
      <c r="I731" s="7"/>
      <c r="J731" s="7"/>
      <c r="K731" s="7"/>
      <c r="L731" s="7"/>
      <c r="M731" s="7"/>
      <c r="N731" s="7"/>
      <c r="O731" s="7"/>
      <c r="P731" s="7"/>
      <c r="Q731" s="7"/>
      <c r="R731" s="7"/>
      <c r="S731" s="7"/>
      <c r="T731" s="7"/>
      <c r="U731" s="7"/>
      <c r="V731" s="7"/>
      <c r="W731" s="7"/>
      <c r="X731" s="7"/>
      <c r="Y731" s="7"/>
    </row>
    <row r="732" spans="1:25" x14ac:dyDescent="0.2">
      <c r="A732" s="13"/>
      <c r="B732" s="13"/>
      <c r="C732" s="13"/>
      <c r="D732" s="13"/>
      <c r="E732" s="13"/>
      <c r="F732" s="7"/>
      <c r="G732" s="7"/>
      <c r="H732" s="7"/>
      <c r="I732" s="7"/>
      <c r="J732" s="7"/>
      <c r="K732" s="7"/>
      <c r="L732" s="7"/>
      <c r="M732" s="7"/>
      <c r="N732" s="7"/>
      <c r="O732" s="7"/>
      <c r="P732" s="7"/>
      <c r="Q732" s="7"/>
      <c r="R732" s="7"/>
      <c r="S732" s="7"/>
      <c r="T732" s="7"/>
      <c r="U732" s="7"/>
      <c r="V732" s="7"/>
      <c r="W732" s="7"/>
      <c r="X732" s="7"/>
      <c r="Y732" s="7"/>
    </row>
    <row r="733" spans="1:25" x14ac:dyDescent="0.2">
      <c r="A733" s="16"/>
      <c r="B733" s="14"/>
      <c r="C733" s="14"/>
      <c r="D733" s="14"/>
      <c r="E733" s="13"/>
      <c r="F733" s="7"/>
      <c r="G733" s="7"/>
      <c r="H733" s="7"/>
      <c r="I733" s="7"/>
      <c r="J733" s="7"/>
      <c r="K733" s="7"/>
      <c r="L733" s="7"/>
      <c r="M733" s="7"/>
      <c r="N733" s="7"/>
      <c r="O733" s="7"/>
      <c r="P733" s="7"/>
      <c r="Q733" s="7"/>
      <c r="R733" s="7"/>
      <c r="S733" s="7"/>
      <c r="T733" s="7"/>
      <c r="U733" s="7"/>
      <c r="V733" s="7"/>
      <c r="W733" s="7"/>
      <c r="X733" s="7"/>
      <c r="Y733" s="7"/>
    </row>
    <row r="734" spans="1:25" x14ac:dyDescent="0.2">
      <c r="A734" s="1134"/>
      <c r="B734" s="1135"/>
      <c r="C734" s="1136"/>
      <c r="D734" s="1136"/>
      <c r="E734" s="22"/>
      <c r="F734" s="7"/>
      <c r="G734" s="7"/>
      <c r="H734" s="7"/>
      <c r="I734" s="7"/>
      <c r="J734" s="7"/>
      <c r="K734" s="7"/>
      <c r="L734" s="7"/>
      <c r="M734" s="7"/>
      <c r="N734" s="7"/>
      <c r="O734" s="7"/>
      <c r="P734" s="7"/>
      <c r="Q734" s="7"/>
      <c r="R734" s="7"/>
      <c r="S734" s="7"/>
      <c r="T734" s="7"/>
      <c r="U734" s="7"/>
      <c r="V734" s="7"/>
      <c r="W734" s="7"/>
      <c r="X734" s="7"/>
      <c r="Y734" s="7"/>
    </row>
    <row r="735" spans="1:25" x14ac:dyDescent="0.2">
      <c r="A735" s="1134"/>
      <c r="B735" s="1134"/>
      <c r="C735" s="1134"/>
      <c r="D735" s="1134"/>
      <c r="E735" s="22"/>
      <c r="F735" s="7"/>
      <c r="G735" s="7"/>
      <c r="H735" s="7"/>
      <c r="I735" s="7"/>
      <c r="J735" s="7"/>
      <c r="K735" s="7"/>
      <c r="L735" s="7"/>
      <c r="M735" s="7"/>
      <c r="N735" s="7"/>
      <c r="O735" s="7"/>
      <c r="P735" s="7"/>
      <c r="Q735" s="7"/>
      <c r="R735" s="7"/>
      <c r="S735" s="7"/>
      <c r="T735" s="7"/>
      <c r="U735" s="7"/>
      <c r="V735" s="7"/>
      <c r="W735" s="7"/>
      <c r="X735" s="7"/>
      <c r="Y735" s="7"/>
    </row>
    <row r="736" spans="1:25" x14ac:dyDescent="0.2">
      <c r="A736" s="1132"/>
      <c r="B736" s="1132"/>
      <c r="C736" s="1132"/>
      <c r="D736" s="20"/>
      <c r="E736" s="13"/>
      <c r="F736" s="7"/>
      <c r="G736" s="7"/>
      <c r="H736" s="7"/>
      <c r="I736" s="7"/>
      <c r="J736" s="7"/>
      <c r="K736" s="7"/>
      <c r="L736" s="7"/>
      <c r="M736" s="7"/>
      <c r="N736" s="7"/>
      <c r="O736" s="7"/>
      <c r="P736" s="7"/>
      <c r="Q736" s="7"/>
      <c r="R736" s="7"/>
      <c r="S736" s="7"/>
      <c r="T736" s="7"/>
      <c r="U736" s="7"/>
      <c r="V736" s="7"/>
      <c r="W736" s="7"/>
      <c r="X736" s="7"/>
      <c r="Y736" s="7"/>
    </row>
    <row r="737" spans="1:25" x14ac:dyDescent="0.2">
      <c r="A737" s="1133"/>
      <c r="B737" s="1133"/>
      <c r="C737" s="1133"/>
      <c r="D737" s="1133"/>
      <c r="E737" s="13"/>
      <c r="F737" s="7"/>
      <c r="G737" s="7"/>
      <c r="H737" s="7"/>
      <c r="I737" s="7"/>
      <c r="J737" s="7"/>
      <c r="K737" s="7"/>
      <c r="L737" s="7"/>
      <c r="M737" s="7"/>
      <c r="N737" s="7"/>
      <c r="O737" s="7"/>
      <c r="P737" s="7"/>
      <c r="Q737" s="7"/>
      <c r="R737" s="7"/>
      <c r="S737" s="7"/>
      <c r="T737" s="7"/>
      <c r="U737" s="7"/>
      <c r="V737" s="7"/>
      <c r="W737" s="7"/>
      <c r="X737" s="7"/>
      <c r="Y737" s="7"/>
    </row>
    <row r="738" spans="1:25" x14ac:dyDescent="0.2">
      <c r="A738" s="1132"/>
      <c r="B738" s="1132"/>
      <c r="C738" s="1132"/>
      <c r="D738" s="20"/>
      <c r="E738" s="13"/>
      <c r="F738" s="7"/>
      <c r="G738" s="7"/>
      <c r="H738" s="7"/>
      <c r="I738" s="7"/>
      <c r="J738" s="7"/>
      <c r="K738" s="7"/>
      <c r="L738" s="7"/>
      <c r="M738" s="7"/>
      <c r="N738" s="7"/>
      <c r="O738" s="7"/>
      <c r="P738" s="7"/>
      <c r="Q738" s="7"/>
      <c r="R738" s="7"/>
      <c r="S738" s="7"/>
      <c r="T738" s="7"/>
      <c r="U738" s="7"/>
      <c r="V738" s="7"/>
      <c r="W738" s="7"/>
      <c r="X738" s="7"/>
      <c r="Y738" s="7"/>
    </row>
    <row r="739" spans="1:25" x14ac:dyDescent="0.2">
      <c r="A739" s="13"/>
      <c r="B739" s="13"/>
      <c r="C739" s="13"/>
      <c r="D739" s="13"/>
      <c r="E739" s="13"/>
      <c r="F739" s="7"/>
      <c r="G739" s="7"/>
      <c r="H739" s="7"/>
      <c r="I739" s="7"/>
      <c r="J739" s="7"/>
      <c r="K739" s="7"/>
      <c r="L739" s="7"/>
      <c r="M739" s="7"/>
      <c r="N739" s="7"/>
      <c r="O739" s="7"/>
      <c r="P739" s="7"/>
      <c r="Q739" s="7"/>
      <c r="R739" s="7"/>
      <c r="S739" s="7"/>
      <c r="T739" s="7"/>
      <c r="U739" s="7"/>
      <c r="V739" s="7"/>
      <c r="W739" s="7"/>
      <c r="X739" s="7"/>
      <c r="Y739" s="7"/>
    </row>
    <row r="740" spans="1:25" x14ac:dyDescent="0.2">
      <c r="A740" s="13"/>
      <c r="B740" s="13"/>
      <c r="C740" s="13"/>
      <c r="D740" s="13"/>
      <c r="E740" s="13"/>
      <c r="F740" s="7"/>
      <c r="G740" s="7"/>
      <c r="H740" s="7"/>
      <c r="I740" s="7"/>
      <c r="J740" s="7"/>
      <c r="K740" s="7"/>
      <c r="L740" s="7"/>
      <c r="M740" s="7"/>
      <c r="N740" s="7"/>
      <c r="O740" s="7"/>
      <c r="P740" s="7"/>
      <c r="Q740" s="7"/>
      <c r="R740" s="7"/>
      <c r="S740" s="7"/>
      <c r="T740" s="7"/>
      <c r="U740" s="7"/>
      <c r="V740" s="7"/>
      <c r="W740" s="7"/>
      <c r="X740" s="7"/>
      <c r="Y740" s="7"/>
    </row>
    <row r="741" spans="1:25" x14ac:dyDescent="0.2">
      <c r="A741" s="1132"/>
      <c r="B741" s="1132"/>
      <c r="C741" s="1137"/>
      <c r="D741" s="1137"/>
      <c r="E741" s="13"/>
      <c r="F741" s="7"/>
      <c r="G741" s="7"/>
      <c r="H741" s="7"/>
      <c r="I741" s="7"/>
      <c r="J741" s="7"/>
      <c r="K741" s="7"/>
      <c r="L741" s="7"/>
      <c r="M741" s="7"/>
      <c r="N741" s="7"/>
      <c r="O741" s="7"/>
      <c r="P741" s="7"/>
      <c r="Q741" s="7"/>
      <c r="R741" s="7"/>
      <c r="S741" s="7"/>
      <c r="T741" s="7"/>
      <c r="U741" s="7"/>
      <c r="V741" s="7"/>
      <c r="W741" s="7"/>
      <c r="X741" s="7"/>
      <c r="Y741" s="7"/>
    </row>
    <row r="742" spans="1:25" x14ac:dyDescent="0.2">
      <c r="A742" s="13"/>
      <c r="B742" s="13"/>
      <c r="C742" s="13"/>
      <c r="D742" s="13"/>
      <c r="E742" s="13"/>
      <c r="F742" s="7"/>
      <c r="G742" s="7"/>
      <c r="H742" s="7"/>
      <c r="I742" s="7"/>
      <c r="J742" s="7"/>
      <c r="K742" s="7"/>
      <c r="L742" s="7"/>
      <c r="M742" s="7"/>
      <c r="N742" s="7"/>
      <c r="O742" s="7"/>
      <c r="P742" s="7"/>
      <c r="Q742" s="7"/>
      <c r="R742" s="7"/>
      <c r="S742" s="7"/>
      <c r="T742" s="7"/>
      <c r="U742" s="7"/>
      <c r="V742" s="7"/>
      <c r="W742" s="7"/>
      <c r="X742" s="7"/>
      <c r="Y742" s="7"/>
    </row>
    <row r="743" spans="1:25" x14ac:dyDescent="0.2">
      <c r="A743" s="1138"/>
      <c r="B743" s="1138"/>
      <c r="C743" s="1139"/>
      <c r="D743" s="1139"/>
      <c r="E743" s="13"/>
      <c r="F743" s="7"/>
      <c r="G743" s="7"/>
      <c r="H743" s="7"/>
      <c r="I743" s="7"/>
      <c r="J743" s="7"/>
      <c r="K743" s="7"/>
      <c r="L743" s="7"/>
      <c r="M743" s="7"/>
      <c r="N743" s="7"/>
      <c r="O743" s="7"/>
      <c r="P743" s="7"/>
      <c r="Q743" s="7"/>
      <c r="R743" s="7"/>
      <c r="S743" s="7"/>
      <c r="T743" s="7"/>
      <c r="U743" s="7"/>
      <c r="V743" s="7"/>
      <c r="W743" s="7"/>
      <c r="X743" s="7"/>
      <c r="Y743" s="7"/>
    </row>
    <row r="744" spans="1:25" x14ac:dyDescent="0.2">
      <c r="A744" s="1138"/>
      <c r="B744" s="1138"/>
      <c r="C744" s="1139"/>
      <c r="D744" s="1139"/>
      <c r="E744" s="13"/>
      <c r="F744" s="7"/>
      <c r="G744" s="7"/>
      <c r="H744" s="7"/>
      <c r="I744" s="7"/>
      <c r="J744" s="7"/>
      <c r="K744" s="7"/>
      <c r="L744" s="7"/>
      <c r="M744" s="7"/>
      <c r="N744" s="7"/>
      <c r="O744" s="7"/>
      <c r="P744" s="7"/>
      <c r="Q744" s="7"/>
      <c r="R744" s="7"/>
      <c r="S744" s="7"/>
      <c r="T744" s="7"/>
      <c r="U744" s="7"/>
      <c r="V744" s="7"/>
      <c r="W744" s="7"/>
      <c r="X744" s="7"/>
      <c r="Y744" s="7"/>
    </row>
    <row r="745" spans="1:25" ht="14.25" x14ac:dyDescent="0.2">
      <c r="A745" s="13"/>
      <c r="B745" s="23"/>
      <c r="C745" s="1139"/>
      <c r="D745" s="1139"/>
      <c r="E745" s="13"/>
      <c r="F745" s="7"/>
      <c r="G745" s="7"/>
      <c r="H745" s="7"/>
      <c r="I745" s="7"/>
      <c r="J745" s="7"/>
      <c r="K745" s="7"/>
      <c r="L745" s="7"/>
      <c r="M745" s="7"/>
      <c r="N745" s="7"/>
      <c r="O745" s="7"/>
      <c r="P745" s="7"/>
      <c r="Q745" s="7"/>
      <c r="R745" s="7"/>
      <c r="S745" s="7"/>
      <c r="T745" s="7"/>
      <c r="U745" s="7"/>
      <c r="V745" s="7"/>
      <c r="W745" s="7"/>
      <c r="X745" s="7"/>
      <c r="Y745" s="7"/>
    </row>
    <row r="746" spans="1:25" x14ac:dyDescent="0.2">
      <c r="A746" s="13"/>
      <c r="B746" s="24"/>
      <c r="C746" s="1139"/>
      <c r="D746" s="1139"/>
      <c r="E746" s="13"/>
      <c r="F746" s="7"/>
      <c r="G746" s="7"/>
      <c r="H746" s="7"/>
      <c r="I746" s="7"/>
      <c r="J746" s="7"/>
      <c r="K746" s="7"/>
      <c r="L746" s="7"/>
      <c r="M746" s="7"/>
      <c r="N746" s="7"/>
      <c r="O746" s="7"/>
      <c r="P746" s="7"/>
      <c r="Q746" s="7"/>
      <c r="R746" s="7"/>
      <c r="S746" s="7"/>
      <c r="T746" s="7"/>
      <c r="U746" s="7"/>
      <c r="V746" s="7"/>
      <c r="W746" s="7"/>
      <c r="X746" s="7"/>
      <c r="Y746" s="7"/>
    </row>
    <row r="747" spans="1:25" x14ac:dyDescent="0.2">
      <c r="A747" s="1138"/>
      <c r="B747" s="1138"/>
      <c r="C747" s="1139"/>
      <c r="D747" s="1139"/>
      <c r="E747" s="13"/>
      <c r="F747" s="7"/>
      <c r="G747" s="7"/>
      <c r="H747" s="7"/>
      <c r="I747" s="7"/>
      <c r="J747" s="7"/>
      <c r="K747" s="7"/>
      <c r="L747" s="7"/>
      <c r="M747" s="7"/>
      <c r="N747" s="7"/>
      <c r="O747" s="7"/>
      <c r="P747" s="7"/>
      <c r="Q747" s="7"/>
      <c r="R747" s="7"/>
      <c r="S747" s="7"/>
      <c r="T747" s="7"/>
      <c r="U747" s="7"/>
      <c r="V747" s="7"/>
      <c r="W747" s="7"/>
      <c r="X747" s="7"/>
      <c r="Y747" s="7"/>
    </row>
    <row r="748" spans="1:25" x14ac:dyDescent="0.2">
      <c r="A748" s="1138"/>
      <c r="B748" s="1138"/>
      <c r="C748" s="1139"/>
      <c r="D748" s="1139"/>
      <c r="E748" s="13"/>
      <c r="F748" s="7"/>
      <c r="G748" s="7"/>
      <c r="H748" s="7"/>
      <c r="I748" s="7"/>
      <c r="J748" s="7"/>
      <c r="K748" s="7"/>
      <c r="L748" s="7"/>
      <c r="M748" s="7"/>
      <c r="N748" s="7"/>
      <c r="O748" s="7"/>
      <c r="P748" s="7"/>
      <c r="Q748" s="7"/>
      <c r="R748" s="7"/>
      <c r="S748" s="7"/>
      <c r="T748" s="7"/>
      <c r="U748" s="7"/>
      <c r="V748" s="7"/>
      <c r="W748" s="7"/>
      <c r="X748" s="7"/>
      <c r="Y748" s="7"/>
    </row>
    <row r="749" spans="1:25" x14ac:dyDescent="0.2">
      <c r="A749" s="1138"/>
      <c r="B749" s="1138"/>
      <c r="C749" s="1139"/>
      <c r="D749" s="1139"/>
      <c r="E749" s="13"/>
      <c r="F749" s="7"/>
      <c r="G749" s="7"/>
      <c r="H749" s="7"/>
      <c r="I749" s="7"/>
      <c r="J749" s="7"/>
      <c r="K749" s="7"/>
      <c r="L749" s="7"/>
      <c r="M749" s="7"/>
      <c r="N749" s="7"/>
      <c r="O749" s="7"/>
      <c r="P749" s="7"/>
      <c r="Q749" s="7"/>
      <c r="R749" s="7"/>
      <c r="S749" s="7"/>
      <c r="T749" s="7"/>
      <c r="U749" s="7"/>
      <c r="V749" s="7"/>
      <c r="W749" s="7"/>
      <c r="X749" s="7"/>
      <c r="Y749" s="7"/>
    </row>
    <row r="750" spans="1:25" x14ac:dyDescent="0.2">
      <c r="A750" s="1138"/>
      <c r="B750" s="1138"/>
      <c r="C750" s="1139"/>
      <c r="D750" s="1139"/>
      <c r="E750" s="13"/>
      <c r="F750" s="7"/>
      <c r="G750" s="7"/>
      <c r="H750" s="7"/>
      <c r="I750" s="7"/>
      <c r="J750" s="7"/>
      <c r="K750" s="7"/>
      <c r="L750" s="7"/>
      <c r="M750" s="7"/>
      <c r="N750" s="7"/>
      <c r="O750" s="7"/>
      <c r="P750" s="7"/>
      <c r="Q750" s="7"/>
      <c r="R750" s="7"/>
      <c r="S750" s="7"/>
      <c r="T750" s="7"/>
      <c r="U750" s="7"/>
      <c r="V750" s="7"/>
      <c r="W750" s="7"/>
      <c r="X750" s="7"/>
      <c r="Y750" s="7"/>
    </row>
    <row r="751" spans="1:25" x14ac:dyDescent="0.2">
      <c r="A751" s="1138"/>
      <c r="B751" s="1138"/>
      <c r="C751" s="1139"/>
      <c r="D751" s="1139"/>
      <c r="E751" s="13"/>
      <c r="F751" s="7"/>
      <c r="G751" s="7"/>
      <c r="H751" s="7"/>
      <c r="I751" s="7"/>
      <c r="J751" s="7"/>
      <c r="K751" s="7"/>
      <c r="L751" s="7"/>
      <c r="M751" s="7"/>
      <c r="N751" s="7"/>
      <c r="O751" s="7"/>
      <c r="P751" s="7"/>
      <c r="Q751" s="7"/>
      <c r="R751" s="7"/>
      <c r="S751" s="7"/>
      <c r="T751" s="7"/>
      <c r="U751" s="7"/>
      <c r="V751" s="7"/>
      <c r="W751" s="7"/>
      <c r="X751" s="7"/>
      <c r="Y751" s="7"/>
    </row>
    <row r="752" spans="1:25" x14ac:dyDescent="0.2">
      <c r="A752" s="1138"/>
      <c r="B752" s="1138"/>
      <c r="C752" s="1138"/>
      <c r="D752" s="1138"/>
      <c r="E752" s="13"/>
      <c r="F752" s="7"/>
      <c r="G752" s="7"/>
      <c r="H752" s="7"/>
      <c r="I752" s="7"/>
      <c r="J752" s="7"/>
      <c r="K752" s="7"/>
      <c r="L752" s="7"/>
      <c r="M752" s="7"/>
      <c r="N752" s="7"/>
      <c r="O752" s="7"/>
      <c r="P752" s="7"/>
      <c r="Q752" s="7"/>
      <c r="R752" s="7"/>
      <c r="S752" s="7"/>
      <c r="T752" s="7"/>
      <c r="U752" s="7"/>
      <c r="V752" s="7"/>
      <c r="W752" s="7"/>
      <c r="X752" s="7"/>
      <c r="Y752" s="7"/>
    </row>
    <row r="753" spans="1:25" x14ac:dyDescent="0.2">
      <c r="A753" s="1138"/>
      <c r="B753" s="1138"/>
      <c r="C753" s="1138"/>
      <c r="D753" s="1138"/>
      <c r="E753" s="13"/>
      <c r="F753" s="7"/>
      <c r="G753" s="7"/>
      <c r="H753" s="7"/>
      <c r="I753" s="7"/>
      <c r="J753" s="7"/>
      <c r="K753" s="7"/>
      <c r="L753" s="7"/>
      <c r="M753" s="7"/>
      <c r="N753" s="7"/>
      <c r="O753" s="7"/>
      <c r="P753" s="7"/>
      <c r="Q753" s="7"/>
      <c r="R753" s="7"/>
      <c r="S753" s="7"/>
      <c r="T753" s="7"/>
      <c r="U753" s="7"/>
      <c r="V753" s="7"/>
      <c r="W753" s="7"/>
      <c r="X753" s="7"/>
      <c r="Y753" s="7"/>
    </row>
    <row r="754" spans="1:25" x14ac:dyDescent="0.2">
      <c r="A754" s="1138"/>
      <c r="B754" s="1138"/>
      <c r="C754" s="1138"/>
      <c r="D754" s="1138"/>
      <c r="E754" s="13"/>
      <c r="F754" s="7"/>
      <c r="G754" s="7"/>
      <c r="H754" s="7"/>
      <c r="I754" s="7"/>
      <c r="J754" s="7"/>
      <c r="K754" s="7"/>
      <c r="L754" s="7"/>
      <c r="M754" s="7"/>
      <c r="N754" s="7"/>
      <c r="O754" s="7"/>
      <c r="P754" s="7"/>
      <c r="Q754" s="7"/>
      <c r="R754" s="7"/>
      <c r="S754" s="7"/>
      <c r="T754" s="7"/>
      <c r="U754" s="7"/>
      <c r="V754" s="7"/>
      <c r="W754" s="7"/>
      <c r="X754" s="7"/>
      <c r="Y754" s="7"/>
    </row>
    <row r="755" spans="1:25" x14ac:dyDescent="0.2">
      <c r="A755" s="1138"/>
      <c r="B755" s="1138"/>
      <c r="C755" s="1138"/>
      <c r="D755" s="1138"/>
      <c r="E755" s="13"/>
      <c r="F755" s="7"/>
      <c r="G755" s="7"/>
      <c r="H755" s="7"/>
      <c r="I755" s="7"/>
      <c r="J755" s="7"/>
      <c r="K755" s="7"/>
      <c r="L755" s="7"/>
      <c r="M755" s="7"/>
      <c r="N755" s="7"/>
      <c r="O755" s="7"/>
      <c r="P755" s="7"/>
      <c r="Q755" s="7"/>
      <c r="R755" s="7"/>
      <c r="S755" s="7"/>
      <c r="T755" s="7"/>
      <c r="U755" s="7"/>
      <c r="V755" s="7"/>
      <c r="W755" s="7"/>
      <c r="X755" s="7"/>
      <c r="Y755" s="7"/>
    </row>
    <row r="756" spans="1:25" x14ac:dyDescent="0.2">
      <c r="A756" s="1138"/>
      <c r="B756" s="1138"/>
      <c r="C756" s="1138"/>
      <c r="D756" s="1138"/>
      <c r="E756" s="13"/>
      <c r="F756" s="7"/>
      <c r="G756" s="7"/>
      <c r="H756" s="7"/>
      <c r="I756" s="7"/>
      <c r="J756" s="7"/>
      <c r="K756" s="7"/>
      <c r="L756" s="7"/>
      <c r="M756" s="7"/>
      <c r="N756" s="7"/>
      <c r="O756" s="7"/>
      <c r="P756" s="7"/>
      <c r="Q756" s="7"/>
      <c r="R756" s="7"/>
      <c r="S756" s="7"/>
      <c r="T756" s="7"/>
      <c r="U756" s="7"/>
      <c r="V756" s="7"/>
      <c r="W756" s="7"/>
      <c r="X756" s="7"/>
      <c r="Y756" s="7"/>
    </row>
    <row r="757" spans="1:25" x14ac:dyDescent="0.2">
      <c r="A757" s="16"/>
      <c r="B757" s="16"/>
      <c r="C757" s="677"/>
      <c r="D757" s="677"/>
      <c r="E757" s="13"/>
      <c r="F757" s="7"/>
      <c r="G757" s="7"/>
      <c r="H757" s="7"/>
      <c r="I757" s="7"/>
      <c r="J757" s="7"/>
      <c r="K757" s="7"/>
      <c r="L757" s="7"/>
      <c r="M757" s="7"/>
      <c r="N757" s="7"/>
      <c r="O757" s="7"/>
      <c r="P757" s="7"/>
      <c r="Q757" s="7"/>
      <c r="R757" s="7"/>
      <c r="S757" s="7"/>
      <c r="T757" s="7"/>
      <c r="U757" s="7"/>
      <c r="V757" s="7"/>
      <c r="W757" s="7"/>
      <c r="X757" s="7"/>
      <c r="Y757" s="7"/>
    </row>
    <row r="758" spans="1:25" x14ac:dyDescent="0.2">
      <c r="A758" s="1132"/>
      <c r="B758" s="1132"/>
      <c r="C758" s="1139"/>
      <c r="D758" s="1139"/>
      <c r="E758" s="13"/>
      <c r="F758" s="7"/>
      <c r="G758" s="7"/>
      <c r="H758" s="7"/>
      <c r="I758" s="7"/>
      <c r="J758" s="7"/>
      <c r="K758" s="7"/>
      <c r="L758" s="7"/>
      <c r="M758" s="7"/>
      <c r="N758" s="7"/>
      <c r="O758" s="7"/>
      <c r="P758" s="7"/>
      <c r="Q758" s="7"/>
      <c r="R758" s="7"/>
      <c r="S758" s="7"/>
      <c r="T758" s="7"/>
      <c r="U758" s="7"/>
      <c r="V758" s="7"/>
      <c r="W758" s="7"/>
      <c r="X758" s="7"/>
      <c r="Y758" s="7"/>
    </row>
    <row r="759" spans="1:25" x14ac:dyDescent="0.2">
      <c r="A759" s="13"/>
      <c r="B759" s="13"/>
      <c r="C759" s="10"/>
      <c r="D759" s="10"/>
      <c r="E759" s="13"/>
      <c r="F759" s="7"/>
      <c r="G759" s="7"/>
      <c r="H759" s="7"/>
      <c r="I759" s="7"/>
      <c r="J759" s="7"/>
      <c r="K759" s="7"/>
      <c r="L759" s="7"/>
      <c r="M759" s="7"/>
      <c r="N759" s="7"/>
      <c r="O759" s="7"/>
      <c r="P759" s="7"/>
      <c r="Q759" s="7"/>
      <c r="R759" s="7"/>
      <c r="S759" s="7"/>
      <c r="T759" s="7"/>
      <c r="U759" s="7"/>
      <c r="V759" s="7"/>
      <c r="W759" s="7"/>
      <c r="X759" s="7"/>
      <c r="Y759" s="7"/>
    </row>
    <row r="760" spans="1:25" x14ac:dyDescent="0.2">
      <c r="A760" s="1140"/>
      <c r="B760" s="1140"/>
      <c r="C760" s="1137"/>
      <c r="D760" s="1137"/>
      <c r="E760" s="13"/>
      <c r="F760" s="7"/>
      <c r="G760" s="7"/>
      <c r="H760" s="7"/>
      <c r="I760" s="7"/>
      <c r="J760" s="7"/>
      <c r="K760" s="7"/>
      <c r="L760" s="7"/>
      <c r="M760" s="7"/>
      <c r="N760" s="7"/>
      <c r="O760" s="7"/>
      <c r="P760" s="7"/>
      <c r="Q760" s="7"/>
      <c r="R760" s="7"/>
      <c r="S760" s="7"/>
      <c r="T760" s="7"/>
      <c r="U760" s="7"/>
      <c r="V760" s="7"/>
      <c r="W760" s="7"/>
      <c r="X760" s="7"/>
      <c r="Y760" s="7"/>
    </row>
    <row r="761" spans="1:25" x14ac:dyDescent="0.2">
      <c r="A761" s="13"/>
      <c r="B761" s="13"/>
      <c r="C761" s="10"/>
      <c r="D761" s="10"/>
      <c r="E761" s="13"/>
      <c r="F761" s="7"/>
      <c r="G761" s="7"/>
      <c r="H761" s="7"/>
      <c r="I761" s="7"/>
      <c r="J761" s="7"/>
      <c r="K761" s="7"/>
      <c r="L761" s="7"/>
      <c r="M761" s="7"/>
      <c r="N761" s="7"/>
      <c r="O761" s="7"/>
      <c r="P761" s="7"/>
      <c r="Q761" s="7"/>
      <c r="R761" s="7"/>
      <c r="S761" s="7"/>
      <c r="T761" s="7"/>
      <c r="U761" s="7"/>
      <c r="V761" s="7"/>
      <c r="W761" s="7"/>
      <c r="X761" s="7"/>
      <c r="Y761" s="7"/>
    </row>
    <row r="762" spans="1:25" x14ac:dyDescent="0.2">
      <c r="A762" s="1132"/>
      <c r="B762" s="1132"/>
      <c r="C762" s="1139"/>
      <c r="D762" s="1139"/>
      <c r="E762" s="13"/>
      <c r="F762" s="7"/>
      <c r="G762" s="7"/>
      <c r="H762" s="7"/>
      <c r="I762" s="7"/>
      <c r="J762" s="7"/>
      <c r="K762" s="7"/>
      <c r="L762" s="7"/>
      <c r="M762" s="7"/>
      <c r="N762" s="7"/>
      <c r="O762" s="7"/>
      <c r="P762" s="7"/>
      <c r="Q762" s="7"/>
      <c r="R762" s="7"/>
      <c r="S762" s="7"/>
      <c r="T762" s="7"/>
      <c r="U762" s="7"/>
      <c r="V762" s="7"/>
      <c r="W762" s="7"/>
      <c r="X762" s="7"/>
      <c r="Y762" s="7"/>
    </row>
    <row r="763" spans="1:25" x14ac:dyDescent="0.2">
      <c r="A763" s="16"/>
      <c r="B763" s="13"/>
      <c r="C763" s="25"/>
      <c r="D763" s="25"/>
      <c r="E763" s="13"/>
      <c r="F763" s="7"/>
      <c r="G763" s="7"/>
      <c r="H763" s="7"/>
      <c r="I763" s="7"/>
      <c r="J763" s="7"/>
      <c r="K763" s="7"/>
      <c r="L763" s="7"/>
      <c r="M763" s="7"/>
      <c r="N763" s="7"/>
      <c r="O763" s="7"/>
      <c r="P763" s="7"/>
      <c r="Q763" s="7"/>
      <c r="R763" s="7"/>
      <c r="S763" s="7"/>
      <c r="T763" s="7"/>
      <c r="U763" s="7"/>
      <c r="V763" s="7"/>
      <c r="W763" s="7"/>
      <c r="X763" s="7"/>
      <c r="Y763" s="7"/>
    </row>
    <row r="764" spans="1:25" x14ac:dyDescent="0.2">
      <c r="A764" s="1141"/>
      <c r="B764" s="1141"/>
      <c r="C764" s="1139"/>
      <c r="D764" s="1139"/>
      <c r="E764" s="13"/>
      <c r="F764" s="7"/>
      <c r="G764" s="7"/>
      <c r="H764" s="7"/>
      <c r="I764" s="7"/>
      <c r="J764" s="7"/>
      <c r="K764" s="7"/>
      <c r="L764" s="7"/>
      <c r="M764" s="7"/>
      <c r="N764" s="7"/>
      <c r="O764" s="7"/>
      <c r="P764" s="7"/>
      <c r="Q764" s="7"/>
      <c r="R764" s="7"/>
      <c r="S764" s="7"/>
      <c r="T764" s="7"/>
      <c r="U764" s="7"/>
      <c r="V764" s="7"/>
      <c r="W764" s="7"/>
      <c r="X764" s="7"/>
      <c r="Y764" s="7"/>
    </row>
    <row r="765" spans="1:25" x14ac:dyDescent="0.2">
      <c r="A765" s="13"/>
      <c r="B765" s="25"/>
      <c r="C765" s="13"/>
      <c r="D765" s="25"/>
      <c r="E765" s="25"/>
      <c r="F765" s="7"/>
      <c r="G765" s="7"/>
      <c r="H765" s="7"/>
      <c r="I765" s="7"/>
      <c r="J765" s="7"/>
      <c r="K765" s="7"/>
      <c r="L765" s="7"/>
      <c r="M765" s="7"/>
      <c r="N765" s="7"/>
      <c r="O765" s="7"/>
      <c r="P765" s="7"/>
      <c r="Q765" s="7"/>
      <c r="R765" s="7"/>
      <c r="S765" s="7"/>
      <c r="T765" s="7"/>
      <c r="U765" s="7"/>
      <c r="V765" s="7"/>
      <c r="W765" s="7"/>
      <c r="X765" s="7"/>
      <c r="Y765" s="7"/>
    </row>
    <row r="766" spans="1:25" x14ac:dyDescent="0.2">
      <c r="A766" s="1132"/>
      <c r="B766" s="1132"/>
      <c r="C766" s="1137"/>
      <c r="D766" s="1137"/>
      <c r="E766" s="13"/>
      <c r="F766" s="7"/>
      <c r="G766" s="7"/>
      <c r="H766" s="7"/>
      <c r="I766" s="7"/>
      <c r="J766" s="7"/>
      <c r="K766" s="7"/>
      <c r="L766" s="7"/>
      <c r="M766" s="7"/>
      <c r="N766" s="7"/>
      <c r="O766" s="7"/>
      <c r="P766" s="7"/>
      <c r="Q766" s="7"/>
      <c r="R766" s="7"/>
      <c r="S766" s="7"/>
      <c r="T766" s="7"/>
      <c r="U766" s="7"/>
      <c r="V766" s="7"/>
      <c r="W766" s="7"/>
      <c r="X766" s="7"/>
      <c r="Y766" s="7"/>
    </row>
    <row r="767" spans="1:25" x14ac:dyDescent="0.2">
      <c r="A767" s="13"/>
      <c r="B767" s="13"/>
      <c r="C767" s="13"/>
      <c r="D767" s="13"/>
      <c r="E767" s="13"/>
      <c r="F767" s="7"/>
      <c r="G767" s="7"/>
      <c r="H767" s="7"/>
      <c r="I767" s="7"/>
      <c r="J767" s="7"/>
      <c r="K767" s="7"/>
      <c r="L767" s="7"/>
      <c r="M767" s="7"/>
      <c r="N767" s="7"/>
      <c r="O767" s="7"/>
      <c r="P767" s="7"/>
      <c r="Q767" s="7"/>
      <c r="R767" s="7"/>
      <c r="S767" s="7"/>
      <c r="T767" s="7"/>
      <c r="U767" s="7"/>
      <c r="V767" s="7"/>
      <c r="W767" s="7"/>
      <c r="X767" s="7"/>
      <c r="Y767" s="7"/>
    </row>
    <row r="768" spans="1:25" x14ac:dyDescent="0.2">
      <c r="A768" s="1138"/>
      <c r="B768" s="1138"/>
      <c r="C768" s="1139"/>
      <c r="D768" s="1139"/>
      <c r="E768" s="13"/>
      <c r="F768" s="7"/>
      <c r="G768" s="7"/>
      <c r="H768" s="7"/>
      <c r="I768" s="7"/>
      <c r="J768" s="7"/>
      <c r="K768" s="7"/>
      <c r="L768" s="7"/>
      <c r="M768" s="7"/>
      <c r="N768" s="7"/>
      <c r="O768" s="7"/>
      <c r="P768" s="7"/>
      <c r="Q768" s="7"/>
      <c r="R768" s="7"/>
      <c r="S768" s="7"/>
      <c r="T768" s="7"/>
      <c r="U768" s="7"/>
      <c r="V768" s="7"/>
      <c r="W768" s="7"/>
      <c r="X768" s="7"/>
      <c r="Y768" s="7"/>
    </row>
    <row r="769" spans="1:25" x14ac:dyDescent="0.2">
      <c r="A769" s="1138"/>
      <c r="B769" s="1138"/>
      <c r="C769" s="1139"/>
      <c r="D769" s="1139"/>
      <c r="E769" s="13"/>
      <c r="F769" s="7"/>
      <c r="G769" s="7"/>
      <c r="H769" s="7"/>
      <c r="I769" s="7"/>
      <c r="J769" s="7"/>
      <c r="K769" s="7"/>
      <c r="L769" s="7"/>
      <c r="M769" s="7"/>
      <c r="N769" s="7"/>
      <c r="O769" s="7"/>
      <c r="P769" s="7"/>
      <c r="Q769" s="7"/>
      <c r="R769" s="7"/>
      <c r="S769" s="7"/>
      <c r="T769" s="7"/>
      <c r="U769" s="7"/>
      <c r="V769" s="7"/>
      <c r="W769" s="7"/>
      <c r="X769" s="7"/>
      <c r="Y769" s="7"/>
    </row>
    <row r="770" spans="1:25" x14ac:dyDescent="0.2">
      <c r="A770" s="16"/>
      <c r="B770" s="13"/>
      <c r="C770" s="19"/>
      <c r="D770" s="19"/>
      <c r="E770" s="13"/>
      <c r="F770" s="7"/>
      <c r="G770" s="7"/>
      <c r="H770" s="7"/>
      <c r="I770" s="7"/>
      <c r="J770" s="7"/>
      <c r="K770" s="7"/>
      <c r="L770" s="7"/>
      <c r="M770" s="7"/>
      <c r="N770" s="7"/>
      <c r="O770" s="7"/>
      <c r="P770" s="7"/>
      <c r="Q770" s="7"/>
      <c r="R770" s="7"/>
      <c r="S770" s="7"/>
      <c r="T770" s="7"/>
      <c r="U770" s="7"/>
      <c r="V770" s="7"/>
      <c r="W770" s="7"/>
      <c r="X770" s="7"/>
      <c r="Y770" s="7"/>
    </row>
    <row r="771" spans="1:25" x14ac:dyDescent="0.2">
      <c r="A771" s="16"/>
      <c r="B771" s="13"/>
      <c r="C771" s="1139"/>
      <c r="D771" s="1139"/>
      <c r="E771" s="13"/>
      <c r="F771" s="7"/>
      <c r="G771" s="7"/>
      <c r="H771" s="7"/>
      <c r="I771" s="7"/>
      <c r="J771" s="7"/>
      <c r="K771" s="7"/>
      <c r="L771" s="7"/>
      <c r="M771" s="7"/>
      <c r="N771" s="7"/>
      <c r="O771" s="7"/>
      <c r="P771" s="7"/>
      <c r="Q771" s="7"/>
      <c r="R771" s="7"/>
      <c r="S771" s="7"/>
      <c r="T771" s="7"/>
      <c r="U771" s="7"/>
      <c r="V771" s="7"/>
      <c r="W771" s="7"/>
      <c r="X771" s="7"/>
      <c r="Y771" s="7"/>
    </row>
    <row r="772" spans="1:25" x14ac:dyDescent="0.2">
      <c r="A772" s="13"/>
      <c r="B772" s="13"/>
      <c r="C772" s="13"/>
      <c r="D772" s="13"/>
      <c r="E772" s="13"/>
      <c r="F772" s="7"/>
      <c r="G772" s="7"/>
      <c r="H772" s="7"/>
      <c r="I772" s="7"/>
      <c r="J772" s="7"/>
      <c r="K772" s="7"/>
      <c r="L772" s="7"/>
      <c r="M772" s="7"/>
      <c r="N772" s="7"/>
      <c r="O772" s="7"/>
      <c r="P772" s="7"/>
      <c r="Q772" s="7"/>
      <c r="R772" s="7"/>
      <c r="S772" s="7"/>
      <c r="T772" s="7"/>
      <c r="U772" s="7"/>
      <c r="V772" s="7"/>
      <c r="W772" s="7"/>
      <c r="X772" s="7"/>
      <c r="Y772" s="7"/>
    </row>
    <row r="773" spans="1:25" x14ac:dyDescent="0.2">
      <c r="A773" s="16"/>
      <c r="B773" s="21"/>
      <c r="C773" s="1139"/>
      <c r="D773" s="1139"/>
      <c r="E773" s="13"/>
      <c r="F773" s="7"/>
      <c r="G773" s="7"/>
      <c r="H773" s="7"/>
      <c r="I773" s="7"/>
      <c r="J773" s="7"/>
      <c r="K773" s="7"/>
      <c r="L773" s="7"/>
      <c r="M773" s="7"/>
      <c r="N773" s="7"/>
      <c r="O773" s="7"/>
      <c r="P773" s="7"/>
      <c r="Q773" s="7"/>
      <c r="R773" s="7"/>
      <c r="S773" s="7"/>
      <c r="T773" s="7"/>
      <c r="U773" s="7"/>
      <c r="V773" s="7"/>
      <c r="W773" s="7"/>
      <c r="X773" s="7"/>
      <c r="Y773" s="7"/>
    </row>
    <row r="774" spans="1:25" x14ac:dyDescent="0.2">
      <c r="A774" s="13"/>
      <c r="B774" s="13"/>
      <c r="C774" s="13"/>
      <c r="D774" s="13"/>
      <c r="E774" s="13"/>
      <c r="F774" s="7"/>
      <c r="G774" s="7"/>
      <c r="H774" s="7"/>
      <c r="I774" s="7"/>
      <c r="J774" s="7"/>
      <c r="K774" s="7"/>
      <c r="L774" s="7"/>
      <c r="M774" s="7"/>
      <c r="N774" s="7"/>
      <c r="O774" s="7"/>
      <c r="P774" s="7"/>
      <c r="Q774" s="7"/>
      <c r="R774" s="7"/>
      <c r="S774" s="7"/>
      <c r="T774" s="7"/>
      <c r="U774" s="7"/>
      <c r="V774" s="7"/>
      <c r="W774" s="7"/>
      <c r="X774" s="7"/>
      <c r="Y774" s="7"/>
    </row>
    <row r="775" spans="1:25" x14ac:dyDescent="0.2">
      <c r="A775" s="3"/>
      <c r="B775" s="677"/>
      <c r="C775" s="677"/>
      <c r="D775" s="10"/>
      <c r="E775" s="10"/>
      <c r="F775" s="7"/>
      <c r="G775" s="7"/>
      <c r="H775" s="7"/>
      <c r="I775" s="7"/>
      <c r="J775" s="7"/>
      <c r="K775" s="7"/>
      <c r="L775" s="7"/>
      <c r="M775" s="7"/>
      <c r="N775" s="7"/>
      <c r="O775" s="7"/>
      <c r="P775" s="7"/>
      <c r="Q775" s="7"/>
      <c r="R775" s="7"/>
      <c r="S775" s="7"/>
      <c r="T775" s="7"/>
      <c r="U775" s="7"/>
      <c r="V775" s="7"/>
      <c r="W775" s="7"/>
      <c r="X775" s="7"/>
      <c r="Y775" s="7"/>
    </row>
    <row r="776" spans="1:25" x14ac:dyDescent="0.2">
      <c r="A776" s="3"/>
      <c r="B776" s="1139"/>
      <c r="C776" s="1139"/>
      <c r="D776" s="26"/>
      <c r="E776" s="19"/>
      <c r="F776" s="7"/>
      <c r="G776" s="7"/>
      <c r="H776" s="7"/>
      <c r="I776" s="7"/>
      <c r="J776" s="7"/>
      <c r="K776" s="7"/>
      <c r="L776" s="7"/>
      <c r="M776" s="7"/>
      <c r="N776" s="7"/>
      <c r="O776" s="7"/>
      <c r="P776" s="7"/>
      <c r="Q776" s="7"/>
      <c r="R776" s="7"/>
      <c r="S776" s="7"/>
      <c r="T776" s="7"/>
      <c r="U776" s="7"/>
      <c r="V776" s="7"/>
      <c r="W776" s="7"/>
      <c r="X776" s="7"/>
      <c r="Y776" s="7"/>
    </row>
    <row r="777" spans="1:25" x14ac:dyDescent="0.2">
      <c r="A777" s="3"/>
      <c r="B777" s="1139"/>
      <c r="C777" s="1139"/>
      <c r="D777" s="26"/>
      <c r="E777" s="19"/>
      <c r="F777" s="7"/>
      <c r="G777" s="7"/>
      <c r="H777" s="7"/>
      <c r="I777" s="7"/>
      <c r="J777" s="7"/>
      <c r="K777" s="7"/>
      <c r="L777" s="7"/>
      <c r="M777" s="7"/>
      <c r="N777" s="7"/>
      <c r="O777" s="7"/>
      <c r="P777" s="7"/>
      <c r="Q777" s="7"/>
      <c r="R777" s="7"/>
      <c r="S777" s="7"/>
      <c r="T777" s="7"/>
      <c r="U777" s="7"/>
      <c r="V777" s="7"/>
      <c r="W777" s="7"/>
      <c r="X777" s="7"/>
      <c r="Y777" s="7"/>
    </row>
    <row r="778" spans="1:25" x14ac:dyDescent="0.2">
      <c r="A778" s="3"/>
      <c r="B778" s="1139"/>
      <c r="C778" s="1139"/>
      <c r="D778" s="26"/>
      <c r="E778" s="19"/>
      <c r="F778" s="7"/>
      <c r="G778" s="7"/>
      <c r="H778" s="7"/>
      <c r="I778" s="7"/>
      <c r="J778" s="7"/>
      <c r="K778" s="7"/>
      <c r="L778" s="7"/>
      <c r="M778" s="7"/>
      <c r="N778" s="7"/>
      <c r="O778" s="7"/>
      <c r="P778" s="7"/>
      <c r="Q778" s="7"/>
      <c r="R778" s="7"/>
      <c r="S778" s="7"/>
      <c r="T778" s="7"/>
      <c r="U778" s="7"/>
      <c r="V778" s="7"/>
      <c r="W778" s="7"/>
      <c r="X778" s="7"/>
      <c r="Y778" s="7"/>
    </row>
    <row r="779" spans="1:25" x14ac:dyDescent="0.2">
      <c r="A779" s="3"/>
      <c r="B779" s="677"/>
      <c r="C779" s="677"/>
      <c r="D779" s="19"/>
      <c r="E779" s="19"/>
      <c r="F779" s="7"/>
      <c r="G779" s="7"/>
      <c r="H779" s="7"/>
      <c r="I779" s="7"/>
      <c r="J779" s="7"/>
      <c r="K779" s="7"/>
      <c r="L779" s="7"/>
      <c r="M779" s="7"/>
      <c r="N779" s="7"/>
      <c r="O779" s="7"/>
      <c r="P779" s="7"/>
      <c r="Q779" s="7"/>
      <c r="R779" s="7"/>
      <c r="S779" s="7"/>
      <c r="T779" s="7"/>
      <c r="U779" s="7"/>
      <c r="V779" s="7"/>
      <c r="W779" s="7"/>
      <c r="X779" s="7"/>
      <c r="Y779" s="7"/>
    </row>
    <row r="780" spans="1:25" x14ac:dyDescent="0.2">
      <c r="A780" s="3"/>
      <c r="B780" s="1139"/>
      <c r="C780" s="1139"/>
      <c r="D780" s="13"/>
      <c r="E780" s="13"/>
      <c r="F780" s="7"/>
      <c r="G780" s="7"/>
      <c r="H780" s="7"/>
      <c r="I780" s="7"/>
      <c r="J780" s="7"/>
      <c r="K780" s="7"/>
      <c r="L780" s="7"/>
      <c r="M780" s="7"/>
      <c r="N780" s="7"/>
      <c r="O780" s="7"/>
      <c r="P780" s="7"/>
      <c r="Q780" s="7"/>
      <c r="R780" s="7"/>
      <c r="S780" s="7"/>
      <c r="T780" s="7"/>
      <c r="U780" s="7"/>
      <c r="V780" s="7"/>
      <c r="W780" s="7"/>
      <c r="X780" s="7"/>
      <c r="Y780" s="7"/>
    </row>
    <row r="781" spans="1:25" x14ac:dyDescent="0.2">
      <c r="A781" s="13"/>
      <c r="B781" s="13"/>
      <c r="C781" s="13"/>
      <c r="D781" s="27"/>
      <c r="E781" s="27"/>
      <c r="F781" s="7"/>
      <c r="G781" s="7"/>
      <c r="H781" s="7"/>
      <c r="I781" s="7"/>
      <c r="J781" s="7"/>
      <c r="K781" s="7"/>
      <c r="L781" s="7"/>
      <c r="M781" s="7"/>
      <c r="N781" s="7"/>
      <c r="O781" s="7"/>
      <c r="P781" s="7"/>
      <c r="Q781" s="7"/>
      <c r="R781" s="7"/>
      <c r="S781" s="7"/>
      <c r="T781" s="7"/>
      <c r="U781" s="7"/>
      <c r="V781" s="7"/>
      <c r="W781" s="7"/>
      <c r="X781" s="7"/>
      <c r="Y781" s="7"/>
    </row>
    <row r="782" spans="1:25" x14ac:dyDescent="0.2">
      <c r="A782" s="1138"/>
      <c r="B782" s="1138"/>
      <c r="C782" s="1138"/>
      <c r="D782" s="26"/>
      <c r="E782" s="19"/>
      <c r="F782" s="7"/>
      <c r="G782" s="7"/>
      <c r="H782" s="7"/>
      <c r="I782" s="7"/>
      <c r="J782" s="7"/>
      <c r="K782" s="7"/>
      <c r="L782" s="7"/>
      <c r="M782" s="7"/>
      <c r="N782" s="7"/>
      <c r="O782" s="7"/>
      <c r="P782" s="7"/>
      <c r="Q782" s="7"/>
      <c r="R782" s="7"/>
      <c r="S782" s="7"/>
      <c r="T782" s="7"/>
      <c r="U782" s="7"/>
      <c r="V782" s="7"/>
      <c r="W782" s="7"/>
      <c r="X782" s="7"/>
      <c r="Y782" s="7"/>
    </row>
    <row r="783" spans="1:25" x14ac:dyDescent="0.2">
      <c r="A783" s="13"/>
      <c r="B783" s="13"/>
      <c r="C783" s="13"/>
      <c r="D783" s="13"/>
      <c r="E783" s="13"/>
      <c r="F783" s="7"/>
      <c r="G783" s="7"/>
      <c r="H783" s="7"/>
      <c r="I783" s="7"/>
      <c r="J783" s="7"/>
      <c r="K783" s="7"/>
      <c r="L783" s="7"/>
      <c r="M783" s="7"/>
      <c r="N783" s="7"/>
      <c r="O783" s="7"/>
      <c r="P783" s="7"/>
      <c r="Q783" s="7"/>
      <c r="R783" s="7"/>
      <c r="S783" s="7"/>
      <c r="T783" s="7"/>
      <c r="U783" s="7"/>
      <c r="V783" s="7"/>
      <c r="W783" s="7"/>
      <c r="X783" s="7"/>
      <c r="Y783" s="7"/>
    </row>
    <row r="784" spans="1:25" x14ac:dyDescent="0.2">
      <c r="A784" s="13"/>
      <c r="B784" s="1139"/>
      <c r="C784" s="1139"/>
      <c r="D784" s="13"/>
      <c r="E784" s="13"/>
      <c r="F784" s="7"/>
      <c r="G784" s="7"/>
      <c r="H784" s="7"/>
      <c r="I784" s="7"/>
      <c r="J784" s="7"/>
      <c r="K784" s="7"/>
      <c r="L784" s="7"/>
      <c r="M784" s="7"/>
      <c r="N784" s="7"/>
      <c r="O784" s="7"/>
      <c r="P784" s="7"/>
      <c r="Q784" s="7"/>
      <c r="R784" s="7"/>
      <c r="S784" s="7"/>
      <c r="T784" s="7"/>
      <c r="U784" s="7"/>
      <c r="V784" s="7"/>
      <c r="W784" s="7"/>
      <c r="X784" s="7"/>
      <c r="Y784" s="7"/>
    </row>
    <row r="785" spans="1:25" x14ac:dyDescent="0.2">
      <c r="A785" s="13"/>
      <c r="B785" s="13"/>
      <c r="C785" s="13"/>
      <c r="D785" s="13"/>
      <c r="E785" s="13"/>
      <c r="F785" s="7"/>
      <c r="G785" s="7"/>
      <c r="H785" s="7"/>
      <c r="I785" s="7"/>
      <c r="J785" s="7"/>
      <c r="K785" s="7"/>
      <c r="L785" s="7"/>
      <c r="M785" s="7"/>
      <c r="N785" s="7"/>
      <c r="O785" s="7"/>
      <c r="P785" s="7"/>
      <c r="Q785" s="7"/>
      <c r="R785" s="7"/>
      <c r="S785" s="7"/>
      <c r="T785" s="7"/>
      <c r="U785" s="7"/>
      <c r="V785" s="7"/>
      <c r="W785" s="7"/>
      <c r="X785" s="7"/>
      <c r="Y785" s="7"/>
    </row>
    <row r="786" spans="1:25" x14ac:dyDescent="0.2">
      <c r="A786" s="1138"/>
      <c r="B786" s="1138"/>
      <c r="C786" s="1138"/>
      <c r="D786" s="10"/>
      <c r="E786" s="19"/>
      <c r="F786" s="7"/>
      <c r="G786" s="7"/>
      <c r="H786" s="7"/>
      <c r="I786" s="7"/>
      <c r="J786" s="7"/>
      <c r="K786" s="7"/>
      <c r="L786" s="7"/>
      <c r="M786" s="7"/>
      <c r="N786" s="7"/>
      <c r="O786" s="7"/>
      <c r="P786" s="7"/>
      <c r="Q786" s="7"/>
      <c r="R786" s="7"/>
      <c r="S786" s="7"/>
      <c r="T786" s="7"/>
      <c r="U786" s="7"/>
      <c r="V786" s="7"/>
      <c r="W786" s="7"/>
      <c r="X786" s="7"/>
      <c r="Y786" s="7"/>
    </row>
    <row r="787" spans="1:25" x14ac:dyDescent="0.2">
      <c r="A787" s="13"/>
      <c r="B787" s="13"/>
      <c r="C787" s="13"/>
      <c r="D787" s="13"/>
      <c r="E787" s="13"/>
      <c r="F787" s="7"/>
      <c r="G787" s="7"/>
      <c r="H787" s="7"/>
      <c r="I787" s="7"/>
      <c r="J787" s="7"/>
      <c r="K787" s="7"/>
      <c r="L787" s="7"/>
      <c r="M787" s="7"/>
      <c r="N787" s="7"/>
      <c r="O787" s="7"/>
      <c r="P787" s="7"/>
      <c r="Q787" s="7"/>
      <c r="R787" s="7"/>
      <c r="S787" s="7"/>
      <c r="T787" s="7"/>
      <c r="U787" s="7"/>
      <c r="V787" s="7"/>
      <c r="W787" s="7"/>
      <c r="X787" s="7"/>
      <c r="Y787" s="7"/>
    </row>
    <row r="788" spans="1:25" x14ac:dyDescent="0.2">
      <c r="A788" s="1132"/>
      <c r="B788" s="1132"/>
      <c r="C788" s="1132"/>
      <c r="D788" s="10"/>
      <c r="E788" s="20"/>
      <c r="F788" s="7"/>
      <c r="G788" s="7"/>
      <c r="H788" s="7"/>
      <c r="I788" s="7"/>
      <c r="J788" s="7"/>
      <c r="K788" s="7"/>
      <c r="L788" s="7"/>
      <c r="M788" s="7"/>
      <c r="N788" s="7"/>
      <c r="O788" s="7"/>
      <c r="P788" s="7"/>
      <c r="Q788" s="7"/>
      <c r="R788" s="7"/>
      <c r="S788" s="7"/>
      <c r="T788" s="7"/>
      <c r="U788" s="7"/>
      <c r="V788" s="7"/>
      <c r="W788" s="7"/>
      <c r="X788" s="7"/>
      <c r="Y788" s="7"/>
    </row>
    <row r="789" spans="1:25" x14ac:dyDescent="0.2">
      <c r="A789" s="13"/>
      <c r="B789" s="13"/>
      <c r="C789" s="13"/>
      <c r="D789" s="13"/>
      <c r="E789" s="13"/>
      <c r="F789" s="7"/>
      <c r="G789" s="7"/>
      <c r="H789" s="7"/>
      <c r="I789" s="7"/>
      <c r="J789" s="7"/>
      <c r="K789" s="7"/>
      <c r="L789" s="7"/>
      <c r="M789" s="7"/>
      <c r="N789" s="7"/>
      <c r="O789" s="7"/>
      <c r="P789" s="7"/>
      <c r="Q789" s="7"/>
      <c r="R789" s="7"/>
      <c r="S789" s="7"/>
      <c r="T789" s="7"/>
      <c r="U789" s="7"/>
      <c r="V789" s="7"/>
      <c r="W789" s="7"/>
      <c r="X789" s="7"/>
      <c r="Y789" s="7"/>
    </row>
    <row r="790" spans="1:25" x14ac:dyDescent="0.2">
      <c r="A790" s="13"/>
      <c r="B790" s="13"/>
      <c r="C790" s="13"/>
      <c r="D790" s="13"/>
      <c r="E790" s="13"/>
      <c r="F790" s="7"/>
      <c r="G790" s="7"/>
      <c r="H790" s="7"/>
      <c r="I790" s="7"/>
      <c r="J790" s="7"/>
      <c r="K790" s="7"/>
      <c r="L790" s="7"/>
      <c r="M790" s="7"/>
      <c r="N790" s="7"/>
      <c r="O790" s="7"/>
      <c r="P790" s="7"/>
      <c r="Q790" s="7"/>
      <c r="R790" s="7"/>
      <c r="S790" s="7"/>
      <c r="T790" s="7"/>
      <c r="U790" s="7"/>
      <c r="V790" s="7"/>
      <c r="W790" s="7"/>
      <c r="X790" s="7"/>
      <c r="Y790" s="7"/>
    </row>
    <row r="791" spans="1:25" x14ac:dyDescent="0.2">
      <c r="A791" s="13"/>
      <c r="B791" s="13"/>
      <c r="C791" s="13"/>
      <c r="D791" s="13"/>
      <c r="E791" s="13"/>
      <c r="F791" s="7"/>
      <c r="G791" s="7"/>
      <c r="H791" s="7"/>
      <c r="I791" s="7"/>
      <c r="J791" s="7"/>
      <c r="K791" s="7"/>
      <c r="L791" s="7"/>
      <c r="M791" s="7"/>
      <c r="N791" s="7"/>
      <c r="O791" s="7"/>
      <c r="P791" s="7"/>
      <c r="Q791" s="7"/>
      <c r="R791" s="7"/>
      <c r="S791" s="7"/>
      <c r="T791" s="7"/>
      <c r="U791" s="7"/>
      <c r="V791" s="7"/>
      <c r="W791" s="7"/>
      <c r="X791" s="7"/>
      <c r="Y791" s="7"/>
    </row>
    <row r="792" spans="1:25" x14ac:dyDescent="0.2">
      <c r="A792" s="13"/>
      <c r="B792" s="13"/>
      <c r="C792" s="13"/>
      <c r="D792" s="13"/>
      <c r="E792" s="13"/>
      <c r="F792" s="7"/>
      <c r="G792" s="7"/>
      <c r="H792" s="7"/>
      <c r="I792" s="7"/>
      <c r="J792" s="7"/>
      <c r="K792" s="7"/>
      <c r="L792" s="7"/>
      <c r="M792" s="7"/>
      <c r="N792" s="7"/>
      <c r="O792" s="7"/>
      <c r="P792" s="7"/>
      <c r="Q792" s="7"/>
      <c r="R792" s="7"/>
      <c r="S792" s="7"/>
      <c r="T792" s="7"/>
      <c r="U792" s="7"/>
      <c r="V792" s="7"/>
      <c r="W792" s="7"/>
      <c r="X792" s="7"/>
      <c r="Y792" s="7"/>
    </row>
    <row r="793" spans="1:25" x14ac:dyDescent="0.2">
      <c r="A793" s="13"/>
      <c r="B793" s="13"/>
      <c r="C793" s="13"/>
      <c r="D793" s="13"/>
      <c r="E793" s="13"/>
      <c r="F793" s="7"/>
      <c r="G793" s="7"/>
      <c r="H793" s="7"/>
      <c r="I793" s="7"/>
      <c r="J793" s="7"/>
      <c r="K793" s="7"/>
      <c r="L793" s="7"/>
      <c r="M793" s="7"/>
      <c r="N793" s="7"/>
      <c r="O793" s="7"/>
      <c r="P793" s="7"/>
      <c r="Q793" s="7"/>
      <c r="R793" s="7"/>
      <c r="S793" s="7"/>
      <c r="T793" s="7"/>
      <c r="U793" s="7"/>
      <c r="V793" s="7"/>
      <c r="W793" s="7"/>
      <c r="X793" s="7"/>
      <c r="Y793" s="7"/>
    </row>
    <row r="794" spans="1:25" x14ac:dyDescent="0.2">
      <c r="A794" s="13"/>
      <c r="B794" s="13"/>
      <c r="C794" s="13"/>
      <c r="D794" s="13"/>
      <c r="E794" s="13"/>
      <c r="F794" s="7"/>
      <c r="G794" s="7"/>
      <c r="H794" s="7"/>
      <c r="I794" s="7"/>
      <c r="J794" s="7"/>
      <c r="K794" s="7"/>
      <c r="L794" s="7"/>
      <c r="M794" s="7"/>
      <c r="N794" s="7"/>
      <c r="O794" s="7"/>
      <c r="P794" s="7"/>
      <c r="Q794" s="7"/>
      <c r="R794" s="7"/>
      <c r="S794" s="7"/>
      <c r="T794" s="7"/>
      <c r="U794" s="7"/>
      <c r="V794" s="7"/>
      <c r="W794" s="7"/>
      <c r="X794" s="7"/>
      <c r="Y794" s="7"/>
    </row>
    <row r="795" spans="1:25" x14ac:dyDescent="0.2">
      <c r="A795" s="7"/>
      <c r="B795" s="7"/>
      <c r="C795" s="7"/>
      <c r="D795" s="7"/>
      <c r="E795" s="7"/>
      <c r="F795" s="7"/>
      <c r="G795" s="7"/>
      <c r="H795" s="7"/>
      <c r="I795" s="7"/>
      <c r="J795" s="7"/>
      <c r="K795" s="7"/>
      <c r="L795" s="7"/>
      <c r="M795" s="7"/>
      <c r="N795" s="7"/>
      <c r="O795" s="7"/>
      <c r="P795" s="7"/>
      <c r="Q795" s="7"/>
      <c r="R795" s="7"/>
      <c r="S795" s="7"/>
      <c r="T795" s="7"/>
      <c r="U795" s="7"/>
      <c r="V795" s="7"/>
      <c r="W795" s="7"/>
      <c r="X795" s="7"/>
      <c r="Y795" s="7"/>
    </row>
    <row r="796" spans="1:25" x14ac:dyDescent="0.2">
      <c r="A796" s="7"/>
      <c r="B796" s="7"/>
      <c r="C796" s="7"/>
      <c r="D796" s="7"/>
      <c r="E796" s="7"/>
      <c r="F796" s="7"/>
      <c r="G796" s="7"/>
      <c r="H796" s="7"/>
      <c r="I796" s="7"/>
      <c r="J796" s="7"/>
      <c r="K796" s="7"/>
      <c r="L796" s="7"/>
      <c r="M796" s="7"/>
      <c r="N796" s="7"/>
      <c r="O796" s="7"/>
      <c r="P796" s="7"/>
      <c r="Q796" s="7"/>
      <c r="R796" s="7"/>
      <c r="S796" s="7"/>
      <c r="T796" s="7"/>
      <c r="U796" s="7"/>
      <c r="V796" s="7"/>
      <c r="W796" s="7"/>
      <c r="X796" s="7"/>
      <c r="Y796" s="7"/>
    </row>
    <row r="797" spans="1:25" x14ac:dyDescent="0.2">
      <c r="A797" s="7"/>
      <c r="B797" s="7"/>
      <c r="C797" s="7"/>
      <c r="D797" s="7"/>
      <c r="E797" s="7"/>
      <c r="F797" s="7"/>
      <c r="G797" s="7"/>
      <c r="H797" s="7"/>
      <c r="I797" s="7"/>
      <c r="J797" s="7"/>
      <c r="K797" s="7"/>
      <c r="L797" s="7"/>
      <c r="M797" s="7"/>
      <c r="N797" s="7"/>
      <c r="O797" s="7"/>
      <c r="P797" s="7"/>
      <c r="Q797" s="7"/>
      <c r="R797" s="7"/>
      <c r="S797" s="7"/>
      <c r="T797" s="7"/>
      <c r="U797" s="7"/>
      <c r="V797" s="7"/>
      <c r="W797" s="7"/>
      <c r="X797" s="7"/>
      <c r="Y797" s="7"/>
    </row>
    <row r="798" spans="1:25" x14ac:dyDescent="0.2">
      <c r="A798" s="7"/>
      <c r="B798" s="7"/>
      <c r="C798" s="7"/>
      <c r="D798" s="7"/>
      <c r="E798" s="7"/>
      <c r="F798" s="7"/>
      <c r="G798" s="7"/>
      <c r="H798" s="7"/>
      <c r="I798" s="7"/>
      <c r="J798" s="7"/>
      <c r="K798" s="7"/>
      <c r="L798" s="7"/>
      <c r="M798" s="7"/>
      <c r="N798" s="7"/>
      <c r="O798" s="7"/>
      <c r="P798" s="7"/>
      <c r="Q798" s="7"/>
      <c r="R798" s="7"/>
      <c r="S798" s="7"/>
      <c r="T798" s="7"/>
      <c r="U798" s="7"/>
      <c r="V798" s="7"/>
      <c r="W798" s="7"/>
      <c r="X798" s="7"/>
      <c r="Y798" s="7"/>
    </row>
    <row r="799" spans="1:25" x14ac:dyDescent="0.2">
      <c r="A799" s="7"/>
      <c r="B799" s="7"/>
      <c r="C799" s="7"/>
      <c r="D799" s="7"/>
      <c r="E799" s="7"/>
      <c r="F799" s="7"/>
      <c r="G799" s="7"/>
      <c r="H799" s="7"/>
      <c r="I799" s="7"/>
      <c r="J799" s="7"/>
      <c r="K799" s="7"/>
      <c r="L799" s="7"/>
      <c r="M799" s="7"/>
      <c r="N799" s="7"/>
      <c r="O799" s="7"/>
      <c r="P799" s="7"/>
      <c r="Q799" s="7"/>
      <c r="R799" s="7"/>
      <c r="S799" s="7"/>
      <c r="T799" s="7"/>
      <c r="U799" s="7"/>
      <c r="V799" s="7"/>
      <c r="W799" s="7"/>
      <c r="X799" s="7"/>
      <c r="Y799" s="7"/>
    </row>
    <row r="800" spans="1:25" x14ac:dyDescent="0.2">
      <c r="A800" s="1137"/>
      <c r="B800" s="1137"/>
      <c r="C800" s="1137"/>
      <c r="D800" s="1137"/>
      <c r="E800" s="13"/>
      <c r="F800" s="7"/>
      <c r="G800" s="7"/>
      <c r="H800" s="7"/>
      <c r="I800" s="7"/>
      <c r="J800" s="7"/>
      <c r="K800" s="7"/>
      <c r="L800" s="7"/>
      <c r="M800" s="7"/>
      <c r="N800" s="7"/>
      <c r="O800" s="7"/>
      <c r="P800" s="7"/>
      <c r="Q800" s="7"/>
      <c r="R800" s="7"/>
      <c r="S800" s="7"/>
      <c r="T800" s="7"/>
      <c r="U800" s="7"/>
      <c r="V800" s="7"/>
      <c r="W800" s="7"/>
      <c r="X800" s="7"/>
      <c r="Y800" s="7"/>
    </row>
    <row r="801" spans="1:25" x14ac:dyDescent="0.2">
      <c r="A801" s="13"/>
      <c r="B801" s="13"/>
      <c r="C801" s="13"/>
      <c r="D801" s="13"/>
      <c r="E801" s="13"/>
      <c r="F801" s="7"/>
      <c r="G801" s="7"/>
      <c r="H801" s="7"/>
      <c r="I801" s="7"/>
      <c r="J801" s="7"/>
      <c r="K801" s="7"/>
      <c r="L801" s="7"/>
      <c r="M801" s="7"/>
      <c r="N801" s="7"/>
      <c r="O801" s="7"/>
      <c r="P801" s="7"/>
      <c r="Q801" s="7"/>
      <c r="R801" s="7"/>
      <c r="S801" s="7"/>
      <c r="T801" s="7"/>
      <c r="U801" s="7"/>
      <c r="V801" s="7"/>
      <c r="W801" s="7"/>
      <c r="X801" s="7"/>
      <c r="Y801" s="7"/>
    </row>
    <row r="802" spans="1:25" x14ac:dyDescent="0.2">
      <c r="A802" s="13"/>
      <c r="B802" s="13"/>
      <c r="C802" s="13"/>
      <c r="D802" s="13"/>
      <c r="E802" s="13"/>
      <c r="F802" s="7"/>
      <c r="G802" s="7"/>
      <c r="H802" s="7"/>
      <c r="I802" s="7"/>
      <c r="J802" s="7"/>
      <c r="K802" s="7"/>
      <c r="L802" s="7"/>
      <c r="M802" s="7"/>
      <c r="N802" s="7"/>
      <c r="O802" s="7"/>
      <c r="P802" s="7"/>
      <c r="Q802" s="7"/>
      <c r="R802" s="7"/>
      <c r="S802" s="7"/>
      <c r="T802" s="7"/>
      <c r="U802" s="7"/>
      <c r="V802" s="7"/>
      <c r="W802" s="7"/>
      <c r="X802" s="7"/>
      <c r="Y802" s="7"/>
    </row>
    <row r="803" spans="1:25" x14ac:dyDescent="0.2">
      <c r="A803" s="13"/>
      <c r="B803" s="13"/>
      <c r="C803" s="13"/>
      <c r="D803" s="13"/>
      <c r="E803" s="13"/>
      <c r="F803" s="7"/>
      <c r="G803" s="7"/>
      <c r="H803" s="7"/>
      <c r="I803" s="7"/>
      <c r="J803" s="7"/>
      <c r="K803" s="7"/>
      <c r="L803" s="7"/>
      <c r="M803" s="7"/>
      <c r="N803" s="7"/>
      <c r="O803" s="7"/>
      <c r="P803" s="7"/>
      <c r="Q803" s="7"/>
      <c r="R803" s="7"/>
      <c r="S803" s="7"/>
      <c r="T803" s="7"/>
      <c r="U803" s="7"/>
      <c r="V803" s="7"/>
      <c r="W803" s="7"/>
      <c r="X803" s="7"/>
      <c r="Y803" s="7"/>
    </row>
    <row r="804" spans="1:25" x14ac:dyDescent="0.2">
      <c r="A804" s="13"/>
      <c r="B804" s="13"/>
      <c r="C804" s="13"/>
      <c r="D804" s="13"/>
      <c r="E804" s="13"/>
      <c r="F804" s="7"/>
      <c r="G804" s="7"/>
      <c r="H804" s="7"/>
      <c r="I804" s="7"/>
      <c r="J804" s="7"/>
      <c r="K804" s="7"/>
      <c r="L804" s="7"/>
      <c r="M804" s="7"/>
      <c r="N804" s="7"/>
      <c r="O804" s="7"/>
      <c r="P804" s="7"/>
      <c r="Q804" s="7"/>
      <c r="R804" s="7"/>
      <c r="S804" s="7"/>
      <c r="T804" s="7"/>
      <c r="U804" s="7"/>
      <c r="V804" s="7"/>
      <c r="W804" s="7"/>
      <c r="X804" s="7"/>
      <c r="Y804" s="7"/>
    </row>
    <row r="805" spans="1:25" x14ac:dyDescent="0.2">
      <c r="A805" s="1141"/>
      <c r="B805" s="1141"/>
      <c r="C805" s="13"/>
      <c r="D805" s="13"/>
      <c r="E805" s="13"/>
      <c r="F805" s="7"/>
      <c r="G805" s="7"/>
      <c r="H805" s="7"/>
      <c r="I805" s="7"/>
      <c r="J805" s="7"/>
      <c r="K805" s="7"/>
      <c r="L805" s="7"/>
      <c r="M805" s="7"/>
      <c r="N805" s="7"/>
      <c r="O805" s="7"/>
      <c r="P805" s="7"/>
      <c r="Q805" s="7"/>
      <c r="R805" s="7"/>
      <c r="S805" s="7"/>
      <c r="T805" s="7"/>
      <c r="U805" s="7"/>
      <c r="V805" s="7"/>
      <c r="W805" s="7"/>
      <c r="X805" s="7"/>
      <c r="Y805" s="7"/>
    </row>
    <row r="806" spans="1:25" x14ac:dyDescent="0.2">
      <c r="A806" s="13"/>
      <c r="B806" s="14"/>
      <c r="C806" s="13"/>
      <c r="D806" s="13"/>
      <c r="E806" s="13"/>
      <c r="F806" s="7"/>
      <c r="G806" s="7"/>
      <c r="H806" s="7"/>
      <c r="I806" s="7"/>
      <c r="J806" s="7"/>
      <c r="K806" s="7"/>
      <c r="L806" s="7"/>
      <c r="M806" s="7"/>
      <c r="N806" s="7"/>
      <c r="O806" s="7"/>
      <c r="P806" s="7"/>
      <c r="Q806" s="7"/>
      <c r="R806" s="7"/>
      <c r="S806" s="7"/>
      <c r="T806" s="7"/>
      <c r="U806" s="7"/>
      <c r="V806" s="7"/>
      <c r="W806" s="7"/>
      <c r="X806" s="7"/>
      <c r="Y806" s="7"/>
    </row>
    <row r="807" spans="1:25" x14ac:dyDescent="0.2">
      <c r="A807" s="13"/>
      <c r="B807" s="17"/>
      <c r="C807" s="15"/>
      <c r="D807" s="15"/>
      <c r="E807" s="13"/>
      <c r="F807" s="7"/>
      <c r="G807" s="7"/>
      <c r="H807" s="7"/>
      <c r="I807" s="7"/>
      <c r="J807" s="7"/>
      <c r="K807" s="7"/>
      <c r="L807" s="7"/>
      <c r="M807" s="7"/>
      <c r="N807" s="7"/>
      <c r="O807" s="7"/>
      <c r="P807" s="7"/>
      <c r="Q807" s="7"/>
      <c r="R807" s="7"/>
      <c r="S807" s="7"/>
      <c r="T807" s="7"/>
      <c r="U807" s="7"/>
      <c r="V807" s="7"/>
      <c r="W807" s="7"/>
      <c r="X807" s="7"/>
      <c r="Y807" s="7"/>
    </row>
    <row r="808" spans="1:25" x14ac:dyDescent="0.2">
      <c r="A808" s="13"/>
      <c r="B808" s="15"/>
      <c r="C808" s="15"/>
      <c r="D808" s="15"/>
      <c r="E808" s="13"/>
      <c r="F808" s="7"/>
      <c r="G808" s="7"/>
      <c r="H808" s="7"/>
      <c r="I808" s="7"/>
      <c r="J808" s="7"/>
      <c r="K808" s="7"/>
      <c r="L808" s="7"/>
      <c r="M808" s="7"/>
      <c r="N808" s="7"/>
      <c r="O808" s="7"/>
      <c r="P808" s="7"/>
      <c r="Q808" s="7"/>
      <c r="R808" s="7"/>
      <c r="S808" s="7"/>
      <c r="T808" s="7"/>
      <c r="U808" s="7"/>
      <c r="V808" s="7"/>
      <c r="W808" s="7"/>
      <c r="X808" s="7"/>
      <c r="Y808" s="7"/>
    </row>
    <row r="809" spans="1:25" x14ac:dyDescent="0.2">
      <c r="A809" s="1132"/>
      <c r="B809" s="1142"/>
      <c r="C809" s="1142"/>
      <c r="D809" s="1142"/>
      <c r="E809" s="13"/>
      <c r="F809" s="7"/>
      <c r="G809" s="7"/>
      <c r="H809" s="7"/>
      <c r="I809" s="7"/>
      <c r="J809" s="7"/>
      <c r="K809" s="7"/>
      <c r="L809" s="7"/>
      <c r="M809" s="7"/>
      <c r="N809" s="7"/>
      <c r="O809" s="7"/>
      <c r="P809" s="7"/>
      <c r="Q809" s="7"/>
      <c r="R809" s="7"/>
      <c r="S809" s="7"/>
      <c r="T809" s="7"/>
      <c r="U809" s="7"/>
      <c r="V809" s="7"/>
      <c r="W809" s="7"/>
      <c r="X809" s="7"/>
      <c r="Y809" s="7"/>
    </row>
    <row r="810" spans="1:25" x14ac:dyDescent="0.2">
      <c r="A810" s="1132"/>
      <c r="B810" s="1132"/>
      <c r="C810" s="1132"/>
      <c r="D810" s="1132"/>
      <c r="E810" s="13"/>
      <c r="F810" s="7"/>
      <c r="G810" s="7"/>
      <c r="H810" s="7"/>
      <c r="I810" s="7"/>
      <c r="J810" s="7"/>
      <c r="K810" s="7"/>
      <c r="L810" s="7"/>
      <c r="M810" s="7"/>
      <c r="N810" s="7"/>
      <c r="O810" s="7"/>
      <c r="P810" s="7"/>
      <c r="Q810" s="7"/>
      <c r="R810" s="7"/>
      <c r="S810" s="7"/>
      <c r="T810" s="7"/>
      <c r="U810" s="7"/>
      <c r="V810" s="7"/>
      <c r="W810" s="7"/>
      <c r="X810" s="7"/>
      <c r="Y810" s="7"/>
    </row>
    <row r="811" spans="1:25" x14ac:dyDescent="0.2">
      <c r="A811" s="18"/>
      <c r="B811" s="10"/>
      <c r="C811" s="19"/>
      <c r="D811" s="19"/>
      <c r="E811" s="13"/>
      <c r="F811" s="7"/>
      <c r="G811" s="7"/>
      <c r="H811" s="7"/>
      <c r="I811" s="7"/>
      <c r="J811" s="7"/>
      <c r="K811" s="7"/>
      <c r="L811" s="7"/>
      <c r="M811" s="7"/>
      <c r="N811" s="7"/>
      <c r="O811" s="7"/>
      <c r="P811" s="7"/>
      <c r="Q811" s="7"/>
      <c r="R811" s="7"/>
      <c r="S811" s="7"/>
      <c r="T811" s="7"/>
      <c r="U811" s="7"/>
      <c r="V811" s="7"/>
      <c r="W811" s="7"/>
      <c r="X811" s="7"/>
      <c r="Y811" s="7"/>
    </row>
    <row r="812" spans="1:25" x14ac:dyDescent="0.2">
      <c r="A812" s="13"/>
      <c r="B812" s="10"/>
      <c r="C812" s="19"/>
      <c r="D812" s="19"/>
      <c r="E812" s="13"/>
      <c r="F812" s="7"/>
      <c r="G812" s="7"/>
      <c r="H812" s="7"/>
      <c r="I812" s="7"/>
      <c r="J812" s="7"/>
      <c r="K812" s="7"/>
      <c r="L812" s="7"/>
      <c r="M812" s="7"/>
      <c r="N812" s="7"/>
      <c r="O812" s="7"/>
      <c r="P812" s="7"/>
      <c r="Q812" s="7"/>
      <c r="R812" s="7"/>
      <c r="S812" s="7"/>
      <c r="T812" s="7"/>
      <c r="U812" s="7"/>
      <c r="V812" s="7"/>
      <c r="W812" s="7"/>
      <c r="X812" s="7"/>
      <c r="Y812" s="7"/>
    </row>
    <row r="813" spans="1:25" x14ac:dyDescent="0.2">
      <c r="A813" s="18"/>
      <c r="B813" s="10"/>
      <c r="C813" s="19"/>
      <c r="D813" s="19"/>
      <c r="E813" s="13"/>
      <c r="F813" s="7"/>
      <c r="G813" s="7"/>
      <c r="H813" s="7"/>
      <c r="I813" s="7"/>
      <c r="J813" s="7"/>
      <c r="K813" s="7"/>
      <c r="L813" s="7"/>
      <c r="M813" s="7"/>
      <c r="N813" s="7"/>
      <c r="O813" s="7"/>
      <c r="P813" s="7"/>
      <c r="Q813" s="7"/>
      <c r="R813" s="7"/>
      <c r="S813" s="7"/>
      <c r="T813" s="7"/>
      <c r="U813" s="7"/>
      <c r="V813" s="7"/>
      <c r="W813" s="7"/>
      <c r="X813" s="7"/>
      <c r="Y813" s="7"/>
    </row>
    <row r="814" spans="1:25" x14ac:dyDescent="0.2">
      <c r="A814" s="18"/>
      <c r="B814" s="10"/>
      <c r="C814" s="19"/>
      <c r="D814" s="19"/>
      <c r="E814" s="13"/>
      <c r="F814" s="7"/>
      <c r="G814" s="7"/>
      <c r="H814" s="7"/>
      <c r="I814" s="7"/>
      <c r="J814" s="7"/>
      <c r="K814" s="7"/>
      <c r="L814" s="7"/>
      <c r="M814" s="7"/>
      <c r="N814" s="7"/>
      <c r="O814" s="7"/>
      <c r="P814" s="7"/>
      <c r="Q814" s="7"/>
      <c r="R814" s="7"/>
      <c r="S814" s="7"/>
      <c r="T814" s="7"/>
      <c r="U814" s="7"/>
      <c r="V814" s="7"/>
      <c r="W814" s="7"/>
      <c r="X814" s="7"/>
      <c r="Y814" s="7"/>
    </row>
    <row r="815" spans="1:25" x14ac:dyDescent="0.2">
      <c r="A815" s="13"/>
      <c r="B815" s="10"/>
      <c r="C815" s="19"/>
      <c r="D815" s="19"/>
      <c r="E815" s="13"/>
      <c r="F815" s="7"/>
      <c r="G815" s="7"/>
      <c r="H815" s="7"/>
      <c r="I815" s="7"/>
      <c r="J815" s="7"/>
      <c r="K815" s="7"/>
      <c r="L815" s="7"/>
      <c r="M815" s="7"/>
      <c r="N815" s="7"/>
      <c r="O815" s="7"/>
      <c r="P815" s="7"/>
      <c r="Q815" s="7"/>
      <c r="R815" s="7"/>
      <c r="S815" s="7"/>
      <c r="T815" s="7"/>
      <c r="U815" s="7"/>
      <c r="V815" s="7"/>
      <c r="W815" s="7"/>
      <c r="X815" s="7"/>
      <c r="Y815" s="7"/>
    </row>
    <row r="816" spans="1:25" x14ac:dyDescent="0.2">
      <c r="A816" s="13"/>
      <c r="B816" s="10"/>
      <c r="C816" s="19"/>
      <c r="D816" s="19"/>
      <c r="E816" s="13"/>
      <c r="F816" s="7"/>
      <c r="G816" s="7"/>
      <c r="H816" s="7"/>
      <c r="I816" s="7"/>
      <c r="J816" s="7"/>
      <c r="K816" s="7"/>
      <c r="L816" s="7"/>
      <c r="M816" s="7"/>
      <c r="N816" s="7"/>
      <c r="O816" s="7"/>
      <c r="P816" s="7"/>
      <c r="Q816" s="7"/>
      <c r="R816" s="7"/>
      <c r="S816" s="7"/>
      <c r="T816" s="7"/>
      <c r="U816" s="7"/>
      <c r="V816" s="7"/>
      <c r="W816" s="7"/>
      <c r="X816" s="7"/>
      <c r="Y816" s="7"/>
    </row>
    <row r="817" spans="1:25" x14ac:dyDescent="0.2">
      <c r="A817" s="13"/>
      <c r="B817" s="16"/>
      <c r="C817" s="16"/>
      <c r="D817" s="19"/>
      <c r="E817" s="13"/>
      <c r="F817" s="7"/>
      <c r="G817" s="7"/>
      <c r="H817" s="7"/>
      <c r="I817" s="7"/>
      <c r="J817" s="7"/>
      <c r="K817" s="7"/>
      <c r="L817" s="7"/>
      <c r="M817" s="7"/>
      <c r="N817" s="7"/>
      <c r="O817" s="7"/>
      <c r="P817" s="7"/>
      <c r="Q817" s="7"/>
      <c r="R817" s="7"/>
      <c r="S817" s="7"/>
      <c r="T817" s="7"/>
      <c r="U817" s="7"/>
      <c r="V817" s="7"/>
      <c r="W817" s="7"/>
      <c r="X817" s="7"/>
      <c r="Y817" s="7"/>
    </row>
    <row r="818" spans="1:25" x14ac:dyDescent="0.2">
      <c r="A818" s="1132"/>
      <c r="B818" s="1132"/>
      <c r="C818" s="1132"/>
      <c r="D818" s="20"/>
      <c r="E818" s="13"/>
      <c r="F818" s="7"/>
      <c r="G818" s="7"/>
      <c r="H818" s="7"/>
      <c r="I818" s="7"/>
      <c r="J818" s="7"/>
      <c r="K818" s="7"/>
      <c r="L818" s="7"/>
      <c r="M818" s="7"/>
      <c r="N818" s="7"/>
      <c r="O818" s="7"/>
      <c r="P818" s="7"/>
      <c r="Q818" s="7"/>
      <c r="R818" s="7"/>
      <c r="S818" s="7"/>
      <c r="T818" s="7"/>
      <c r="U818" s="7"/>
      <c r="V818" s="7"/>
      <c r="W818" s="7"/>
      <c r="X818" s="7"/>
      <c r="Y818" s="7"/>
    </row>
    <row r="819" spans="1:25" x14ac:dyDescent="0.2">
      <c r="A819" s="1133"/>
      <c r="B819" s="1133"/>
      <c r="C819" s="1133"/>
      <c r="D819" s="1133"/>
      <c r="E819" s="13"/>
      <c r="F819" s="7"/>
      <c r="G819" s="7"/>
      <c r="H819" s="7"/>
      <c r="I819" s="7"/>
      <c r="J819" s="7"/>
      <c r="K819" s="7"/>
      <c r="L819" s="7"/>
      <c r="M819" s="7"/>
      <c r="N819" s="7"/>
      <c r="O819" s="7"/>
      <c r="P819" s="7"/>
      <c r="Q819" s="7"/>
      <c r="R819" s="7"/>
      <c r="S819" s="7"/>
      <c r="T819" s="7"/>
      <c r="U819" s="7"/>
      <c r="V819" s="7"/>
      <c r="W819" s="7"/>
      <c r="X819" s="7"/>
      <c r="Y819" s="7"/>
    </row>
    <row r="820" spans="1:25" x14ac:dyDescent="0.2">
      <c r="A820" s="16"/>
      <c r="B820" s="21"/>
      <c r="C820" s="21"/>
      <c r="D820" s="20"/>
      <c r="E820" s="13"/>
      <c r="F820" s="7"/>
      <c r="G820" s="7"/>
      <c r="H820" s="7"/>
      <c r="I820" s="7"/>
      <c r="J820" s="7"/>
      <c r="K820" s="7"/>
      <c r="L820" s="7"/>
      <c r="M820" s="7"/>
      <c r="N820" s="7"/>
      <c r="O820" s="7"/>
      <c r="P820" s="7"/>
      <c r="Q820" s="7"/>
      <c r="R820" s="7"/>
      <c r="S820" s="7"/>
      <c r="T820" s="7"/>
      <c r="U820" s="7"/>
      <c r="V820" s="7"/>
      <c r="W820" s="7"/>
      <c r="X820" s="7"/>
      <c r="Y820" s="7"/>
    </row>
    <row r="821" spans="1:25" x14ac:dyDescent="0.2">
      <c r="A821" s="13"/>
      <c r="B821" s="13"/>
      <c r="C821" s="13"/>
      <c r="D821" s="13"/>
      <c r="E821" s="13"/>
      <c r="F821" s="7"/>
      <c r="G821" s="7"/>
      <c r="H821" s="7"/>
      <c r="I821" s="7"/>
      <c r="J821" s="7"/>
      <c r="K821" s="7"/>
      <c r="L821" s="7"/>
      <c r="M821" s="7"/>
      <c r="N821" s="7"/>
      <c r="O821" s="7"/>
      <c r="P821" s="7"/>
      <c r="Q821" s="7"/>
      <c r="R821" s="7"/>
      <c r="S821" s="7"/>
      <c r="T821" s="7"/>
      <c r="U821" s="7"/>
      <c r="V821" s="7"/>
      <c r="W821" s="7"/>
      <c r="X821" s="7"/>
      <c r="Y821" s="7"/>
    </row>
    <row r="822" spans="1:25" x14ac:dyDescent="0.2">
      <c r="A822" s="13"/>
      <c r="B822" s="13"/>
      <c r="C822" s="13"/>
      <c r="D822" s="13"/>
      <c r="E822" s="13"/>
      <c r="F822" s="7"/>
      <c r="G822" s="7"/>
      <c r="H822" s="7"/>
      <c r="I822" s="7"/>
      <c r="J822" s="7"/>
      <c r="K822" s="7"/>
      <c r="L822" s="7"/>
      <c r="M822" s="7"/>
      <c r="N822" s="7"/>
      <c r="O822" s="7"/>
      <c r="P822" s="7"/>
      <c r="Q822" s="7"/>
      <c r="R822" s="7"/>
      <c r="S822" s="7"/>
      <c r="T822" s="7"/>
      <c r="U822" s="7"/>
      <c r="V822" s="7"/>
      <c r="W822" s="7"/>
      <c r="X822" s="7"/>
      <c r="Y822" s="7"/>
    </row>
    <row r="823" spans="1:25" x14ac:dyDescent="0.2">
      <c r="A823" s="16"/>
      <c r="B823" s="14"/>
      <c r="C823" s="14"/>
      <c r="D823" s="14"/>
      <c r="E823" s="13"/>
      <c r="F823" s="7"/>
      <c r="G823" s="7"/>
      <c r="H823" s="7"/>
      <c r="I823" s="7"/>
      <c r="J823" s="7"/>
      <c r="K823" s="7"/>
      <c r="L823" s="7"/>
      <c r="M823" s="7"/>
      <c r="N823" s="7"/>
      <c r="O823" s="7"/>
      <c r="P823" s="7"/>
      <c r="Q823" s="7"/>
      <c r="R823" s="7"/>
      <c r="S823" s="7"/>
      <c r="T823" s="7"/>
      <c r="U823" s="7"/>
      <c r="V823" s="7"/>
      <c r="W823" s="7"/>
      <c r="X823" s="7"/>
      <c r="Y823" s="7"/>
    </row>
    <row r="824" spans="1:25" x14ac:dyDescent="0.2">
      <c r="A824" s="1134"/>
      <c r="B824" s="1135"/>
      <c r="C824" s="1136"/>
      <c r="D824" s="1136"/>
      <c r="E824" s="22"/>
      <c r="F824" s="7"/>
      <c r="G824" s="7"/>
      <c r="H824" s="7"/>
      <c r="I824" s="7"/>
      <c r="J824" s="7"/>
      <c r="K824" s="7"/>
      <c r="L824" s="7"/>
      <c r="M824" s="7"/>
      <c r="N824" s="7"/>
      <c r="O824" s="7"/>
      <c r="P824" s="7"/>
      <c r="Q824" s="7"/>
      <c r="R824" s="7"/>
      <c r="S824" s="7"/>
      <c r="T824" s="7"/>
      <c r="U824" s="7"/>
      <c r="V824" s="7"/>
      <c r="W824" s="7"/>
      <c r="X824" s="7"/>
      <c r="Y824" s="7"/>
    </row>
    <row r="825" spans="1:25" x14ac:dyDescent="0.2">
      <c r="A825" s="1134"/>
      <c r="B825" s="1134"/>
      <c r="C825" s="1134"/>
      <c r="D825" s="1134"/>
      <c r="E825" s="22"/>
      <c r="F825" s="7"/>
      <c r="G825" s="7"/>
      <c r="H825" s="7"/>
      <c r="I825" s="7"/>
      <c r="J825" s="7"/>
      <c r="K825" s="7"/>
      <c r="L825" s="7"/>
      <c r="M825" s="7"/>
      <c r="N825" s="7"/>
      <c r="O825" s="7"/>
      <c r="P825" s="7"/>
      <c r="Q825" s="7"/>
      <c r="R825" s="7"/>
      <c r="S825" s="7"/>
      <c r="T825" s="7"/>
      <c r="U825" s="7"/>
      <c r="V825" s="7"/>
      <c r="W825" s="7"/>
      <c r="X825" s="7"/>
      <c r="Y825" s="7"/>
    </row>
    <row r="826" spans="1:25" x14ac:dyDescent="0.2">
      <c r="A826" s="1132"/>
      <c r="B826" s="1132"/>
      <c r="C826" s="1132"/>
      <c r="D826" s="20"/>
      <c r="E826" s="13"/>
      <c r="F826" s="7"/>
      <c r="G826" s="7"/>
      <c r="H826" s="7"/>
      <c r="I826" s="7"/>
      <c r="J826" s="7"/>
      <c r="K826" s="7"/>
      <c r="L826" s="7"/>
      <c r="M826" s="7"/>
      <c r="N826" s="7"/>
      <c r="O826" s="7"/>
      <c r="P826" s="7"/>
      <c r="Q826" s="7"/>
      <c r="R826" s="7"/>
      <c r="S826" s="7"/>
      <c r="T826" s="7"/>
      <c r="U826" s="7"/>
      <c r="V826" s="7"/>
      <c r="W826" s="7"/>
      <c r="X826" s="7"/>
      <c r="Y826" s="7"/>
    </row>
    <row r="827" spans="1:25" x14ac:dyDescent="0.2">
      <c r="A827" s="13"/>
      <c r="B827" s="13"/>
      <c r="C827" s="13"/>
      <c r="D827" s="13"/>
      <c r="E827" s="13"/>
      <c r="F827" s="7"/>
      <c r="G827" s="7"/>
      <c r="H827" s="7"/>
      <c r="I827" s="7"/>
      <c r="J827" s="7"/>
      <c r="K827" s="7"/>
      <c r="L827" s="7"/>
      <c r="M827" s="7"/>
      <c r="N827" s="7"/>
      <c r="O827" s="7"/>
      <c r="P827" s="7"/>
      <c r="Q827" s="7"/>
      <c r="R827" s="7"/>
      <c r="S827" s="7"/>
      <c r="T827" s="7"/>
      <c r="U827" s="7"/>
      <c r="V827" s="7"/>
      <c r="W827" s="7"/>
      <c r="X827" s="7"/>
      <c r="Y827" s="7"/>
    </row>
    <row r="828" spans="1:25" x14ac:dyDescent="0.2">
      <c r="A828" s="1132"/>
      <c r="B828" s="1132"/>
      <c r="C828" s="1137"/>
      <c r="D828" s="1137"/>
      <c r="E828" s="13"/>
      <c r="F828" s="7"/>
      <c r="G828" s="7"/>
      <c r="H828" s="7"/>
      <c r="I828" s="7"/>
      <c r="J828" s="7"/>
      <c r="K828" s="7"/>
      <c r="L828" s="7"/>
      <c r="M828" s="7"/>
      <c r="N828" s="7"/>
      <c r="O828" s="7"/>
      <c r="P828" s="7"/>
      <c r="Q828" s="7"/>
      <c r="R828" s="7"/>
      <c r="S828" s="7"/>
      <c r="T828" s="7"/>
      <c r="U828" s="7"/>
      <c r="V828" s="7"/>
      <c r="W828" s="7"/>
      <c r="X828" s="7"/>
      <c r="Y828" s="7"/>
    </row>
    <row r="829" spans="1:25" x14ac:dyDescent="0.2">
      <c r="A829" s="13"/>
      <c r="B829" s="13"/>
      <c r="C829" s="13"/>
      <c r="D829" s="13"/>
      <c r="E829" s="13"/>
      <c r="F829" s="7"/>
      <c r="G829" s="7"/>
      <c r="H829" s="7"/>
      <c r="I829" s="7"/>
      <c r="J829" s="7"/>
      <c r="K829" s="7"/>
      <c r="L829" s="7"/>
      <c r="M829" s="7"/>
      <c r="N829" s="7"/>
      <c r="O829" s="7"/>
      <c r="P829" s="7"/>
      <c r="Q829" s="7"/>
      <c r="R829" s="7"/>
      <c r="S829" s="7"/>
      <c r="T829" s="7"/>
      <c r="U829" s="7"/>
      <c r="V829" s="7"/>
      <c r="W829" s="7"/>
      <c r="X829" s="7"/>
      <c r="Y829" s="7"/>
    </row>
    <row r="830" spans="1:25" x14ac:dyDescent="0.2">
      <c r="A830" s="1138"/>
      <c r="B830" s="1138"/>
      <c r="C830" s="1139"/>
      <c r="D830" s="1139"/>
      <c r="E830" s="13"/>
      <c r="F830" s="7"/>
      <c r="G830" s="7"/>
      <c r="H830" s="7"/>
      <c r="I830" s="7"/>
      <c r="J830" s="7"/>
      <c r="K830" s="7"/>
      <c r="L830" s="7"/>
      <c r="M830" s="7"/>
      <c r="N830" s="7"/>
      <c r="O830" s="7"/>
      <c r="P830" s="7"/>
      <c r="Q830" s="7"/>
      <c r="R830" s="7"/>
      <c r="S830" s="7"/>
      <c r="T830" s="7"/>
      <c r="U830" s="7"/>
      <c r="V830" s="7"/>
      <c r="W830" s="7"/>
      <c r="X830" s="7"/>
      <c r="Y830" s="7"/>
    </row>
    <row r="831" spans="1:25" x14ac:dyDescent="0.2">
      <c r="A831" s="1138"/>
      <c r="B831" s="1138"/>
      <c r="C831" s="1139"/>
      <c r="D831" s="1139"/>
      <c r="E831" s="13"/>
      <c r="F831" s="7"/>
      <c r="G831" s="7"/>
      <c r="H831" s="7"/>
      <c r="I831" s="7"/>
      <c r="J831" s="7"/>
      <c r="K831" s="7"/>
      <c r="L831" s="7"/>
      <c r="M831" s="7"/>
      <c r="N831" s="7"/>
      <c r="O831" s="7"/>
      <c r="P831" s="7"/>
      <c r="Q831" s="7"/>
      <c r="R831" s="7"/>
      <c r="S831" s="7"/>
      <c r="T831" s="7"/>
      <c r="U831" s="7"/>
      <c r="V831" s="7"/>
      <c r="W831" s="7"/>
      <c r="X831" s="7"/>
      <c r="Y831" s="7"/>
    </row>
    <row r="832" spans="1:25" ht="14.25" x14ac:dyDescent="0.2">
      <c r="A832" s="13"/>
      <c r="B832" s="23"/>
      <c r="C832" s="1139"/>
      <c r="D832" s="1139"/>
      <c r="E832" s="13"/>
      <c r="F832" s="7"/>
      <c r="G832" s="7"/>
      <c r="H832" s="7"/>
      <c r="I832" s="7"/>
      <c r="J832" s="7"/>
      <c r="K832" s="7"/>
      <c r="L832" s="7"/>
      <c r="M832" s="7"/>
      <c r="N832" s="7"/>
      <c r="O832" s="7"/>
      <c r="P832" s="7"/>
      <c r="Q832" s="7"/>
      <c r="R832" s="7"/>
      <c r="S832" s="7"/>
      <c r="T832" s="7"/>
      <c r="U832" s="7"/>
      <c r="V832" s="7"/>
      <c r="W832" s="7"/>
      <c r="X832" s="7"/>
      <c r="Y832" s="7"/>
    </row>
    <row r="833" spans="1:25" x14ac:dyDescent="0.2">
      <c r="A833" s="13"/>
      <c r="B833" s="24"/>
      <c r="C833" s="1139"/>
      <c r="D833" s="1139"/>
      <c r="E833" s="13"/>
      <c r="F833" s="7"/>
      <c r="G833" s="7"/>
      <c r="H833" s="7"/>
      <c r="I833" s="7"/>
      <c r="J833" s="7"/>
      <c r="K833" s="7"/>
      <c r="L833" s="7"/>
      <c r="M833" s="7"/>
      <c r="N833" s="7"/>
      <c r="O833" s="7"/>
      <c r="P833" s="7"/>
      <c r="Q833" s="7"/>
      <c r="R833" s="7"/>
      <c r="S833" s="7"/>
      <c r="T833" s="7"/>
      <c r="U833" s="7"/>
      <c r="V833" s="7"/>
      <c r="W833" s="7"/>
      <c r="X833" s="7"/>
      <c r="Y833" s="7"/>
    </row>
    <row r="834" spans="1:25" x14ac:dyDescent="0.2">
      <c r="A834" s="1138"/>
      <c r="B834" s="1138"/>
      <c r="C834" s="1139"/>
      <c r="D834" s="1139"/>
      <c r="E834" s="13"/>
      <c r="F834" s="7"/>
      <c r="G834" s="7"/>
      <c r="H834" s="7"/>
      <c r="I834" s="7"/>
      <c r="J834" s="7"/>
      <c r="K834" s="7"/>
      <c r="L834" s="7"/>
      <c r="M834" s="7"/>
      <c r="N834" s="7"/>
      <c r="O834" s="7"/>
      <c r="P834" s="7"/>
      <c r="Q834" s="7"/>
      <c r="R834" s="7"/>
      <c r="S834" s="7"/>
      <c r="T834" s="7"/>
      <c r="U834" s="7"/>
      <c r="V834" s="7"/>
      <c r="W834" s="7"/>
      <c r="X834" s="7"/>
      <c r="Y834" s="7"/>
    </row>
    <row r="835" spans="1:25" x14ac:dyDescent="0.2">
      <c r="A835" s="1138"/>
      <c r="B835" s="1138"/>
      <c r="C835" s="1139"/>
      <c r="D835" s="1139"/>
      <c r="E835" s="13"/>
      <c r="F835" s="7"/>
      <c r="G835" s="7"/>
      <c r="H835" s="7"/>
      <c r="I835" s="7"/>
      <c r="J835" s="7"/>
      <c r="K835" s="7"/>
      <c r="L835" s="7"/>
      <c r="M835" s="7"/>
      <c r="N835" s="7"/>
      <c r="O835" s="7"/>
      <c r="P835" s="7"/>
      <c r="Q835" s="7"/>
      <c r="R835" s="7"/>
      <c r="S835" s="7"/>
      <c r="T835" s="7"/>
      <c r="U835" s="7"/>
      <c r="V835" s="7"/>
      <c r="W835" s="7"/>
      <c r="X835" s="7"/>
      <c r="Y835" s="7"/>
    </row>
    <row r="836" spans="1:25" x14ac:dyDescent="0.2">
      <c r="A836" s="1138"/>
      <c r="B836" s="1138"/>
      <c r="C836" s="1139"/>
      <c r="D836" s="1139"/>
      <c r="E836" s="13"/>
      <c r="F836" s="7"/>
      <c r="G836" s="7"/>
      <c r="H836" s="7"/>
      <c r="I836" s="7"/>
      <c r="J836" s="7"/>
      <c r="K836" s="7"/>
      <c r="L836" s="7"/>
      <c r="M836" s="7"/>
      <c r="N836" s="7"/>
      <c r="O836" s="7"/>
      <c r="P836" s="7"/>
      <c r="Q836" s="7"/>
      <c r="R836" s="7"/>
      <c r="S836" s="7"/>
      <c r="T836" s="7"/>
      <c r="U836" s="7"/>
      <c r="V836" s="7"/>
      <c r="W836" s="7"/>
      <c r="X836" s="7"/>
      <c r="Y836" s="7"/>
    </row>
    <row r="837" spans="1:25" x14ac:dyDescent="0.2">
      <c r="A837" s="1138"/>
      <c r="B837" s="1138"/>
      <c r="C837" s="1139"/>
      <c r="D837" s="1139"/>
      <c r="E837" s="13"/>
      <c r="F837" s="7"/>
      <c r="G837" s="7"/>
      <c r="H837" s="7"/>
      <c r="I837" s="7"/>
      <c r="J837" s="7"/>
      <c r="K837" s="7"/>
      <c r="L837" s="7"/>
      <c r="M837" s="7"/>
      <c r="N837" s="7"/>
      <c r="O837" s="7"/>
      <c r="P837" s="7"/>
      <c r="Q837" s="7"/>
      <c r="R837" s="7"/>
      <c r="S837" s="7"/>
      <c r="T837" s="7"/>
      <c r="U837" s="7"/>
      <c r="V837" s="7"/>
      <c r="W837" s="7"/>
      <c r="X837" s="7"/>
      <c r="Y837" s="7"/>
    </row>
    <row r="838" spans="1:25" x14ac:dyDescent="0.2">
      <c r="A838" s="1138"/>
      <c r="B838" s="1138"/>
      <c r="C838" s="1139"/>
      <c r="D838" s="1139"/>
      <c r="E838" s="13"/>
      <c r="F838" s="7"/>
      <c r="G838" s="7"/>
      <c r="H838" s="7"/>
      <c r="I838" s="7"/>
      <c r="J838" s="7"/>
      <c r="K838" s="7"/>
      <c r="L838" s="7"/>
      <c r="M838" s="7"/>
      <c r="N838" s="7"/>
      <c r="O838" s="7"/>
      <c r="P838" s="7"/>
      <c r="Q838" s="7"/>
      <c r="R838" s="7"/>
      <c r="S838" s="7"/>
      <c r="T838" s="7"/>
      <c r="U838" s="7"/>
      <c r="V838" s="7"/>
      <c r="W838" s="7"/>
      <c r="X838" s="7"/>
      <c r="Y838" s="7"/>
    </row>
    <row r="839" spans="1:25" x14ac:dyDescent="0.2">
      <c r="A839" s="1138"/>
      <c r="B839" s="1138"/>
      <c r="C839" s="1138"/>
      <c r="D839" s="1138"/>
      <c r="E839" s="13"/>
      <c r="F839" s="7"/>
      <c r="G839" s="7"/>
      <c r="H839" s="7"/>
      <c r="I839" s="7"/>
      <c r="J839" s="7"/>
      <c r="K839" s="7"/>
      <c r="L839" s="7"/>
      <c r="M839" s="7"/>
      <c r="N839" s="7"/>
      <c r="O839" s="7"/>
      <c r="P839" s="7"/>
      <c r="Q839" s="7"/>
      <c r="R839" s="7"/>
      <c r="S839" s="7"/>
      <c r="T839" s="7"/>
      <c r="U839" s="7"/>
      <c r="V839" s="7"/>
      <c r="W839" s="7"/>
      <c r="X839" s="7"/>
      <c r="Y839" s="7"/>
    </row>
    <row r="840" spans="1:25" x14ac:dyDescent="0.2">
      <c r="A840" s="1138"/>
      <c r="B840" s="1138"/>
      <c r="C840" s="1138"/>
      <c r="D840" s="1138"/>
      <c r="E840" s="13"/>
      <c r="F840" s="7"/>
      <c r="G840" s="7"/>
      <c r="H840" s="7"/>
      <c r="I840" s="7"/>
      <c r="J840" s="7"/>
      <c r="K840" s="7"/>
      <c r="L840" s="7"/>
      <c r="M840" s="7"/>
      <c r="N840" s="7"/>
      <c r="O840" s="7"/>
      <c r="P840" s="7"/>
      <c r="Q840" s="7"/>
      <c r="R840" s="7"/>
      <c r="S840" s="7"/>
      <c r="T840" s="7"/>
      <c r="U840" s="7"/>
      <c r="V840" s="7"/>
      <c r="W840" s="7"/>
      <c r="X840" s="7"/>
      <c r="Y840" s="7"/>
    </row>
    <row r="841" spans="1:25" x14ac:dyDescent="0.2">
      <c r="A841" s="1138"/>
      <c r="B841" s="1138"/>
      <c r="C841" s="1138"/>
      <c r="D841" s="1138"/>
      <c r="E841" s="13"/>
      <c r="F841" s="7"/>
      <c r="G841" s="7"/>
      <c r="H841" s="7"/>
      <c r="I841" s="7"/>
      <c r="J841" s="7"/>
      <c r="K841" s="7"/>
      <c r="L841" s="7"/>
      <c r="M841" s="7"/>
      <c r="N841" s="7"/>
      <c r="O841" s="7"/>
      <c r="P841" s="7"/>
      <c r="Q841" s="7"/>
      <c r="R841" s="7"/>
      <c r="S841" s="7"/>
      <c r="T841" s="7"/>
      <c r="U841" s="7"/>
      <c r="V841" s="7"/>
      <c r="W841" s="7"/>
      <c r="X841" s="7"/>
      <c r="Y841" s="7"/>
    </row>
    <row r="842" spans="1:25" x14ac:dyDescent="0.2">
      <c r="A842" s="1138"/>
      <c r="B842" s="1138"/>
      <c r="C842" s="1138"/>
      <c r="D842" s="1138"/>
      <c r="E842" s="13"/>
      <c r="F842" s="7"/>
      <c r="G842" s="7"/>
      <c r="H842" s="7"/>
      <c r="I842" s="7"/>
      <c r="J842" s="7"/>
      <c r="K842" s="7"/>
      <c r="L842" s="7"/>
      <c r="M842" s="7"/>
      <c r="N842" s="7"/>
      <c r="O842" s="7"/>
      <c r="P842" s="7"/>
      <c r="Q842" s="7"/>
      <c r="R842" s="7"/>
      <c r="S842" s="7"/>
      <c r="T842" s="7"/>
      <c r="U842" s="7"/>
      <c r="V842" s="7"/>
      <c r="W842" s="7"/>
      <c r="X842" s="7"/>
      <c r="Y842" s="7"/>
    </row>
    <row r="843" spans="1:25" x14ac:dyDescent="0.2">
      <c r="A843" s="1138"/>
      <c r="B843" s="1138"/>
      <c r="C843" s="1138"/>
      <c r="D843" s="1138"/>
      <c r="E843" s="13"/>
      <c r="F843" s="7"/>
      <c r="G843" s="7"/>
      <c r="H843" s="7"/>
      <c r="I843" s="7"/>
      <c r="J843" s="7"/>
      <c r="K843" s="7"/>
      <c r="L843" s="7"/>
      <c r="M843" s="7"/>
      <c r="N843" s="7"/>
      <c r="O843" s="7"/>
      <c r="P843" s="7"/>
      <c r="Q843" s="7"/>
      <c r="R843" s="7"/>
      <c r="S843" s="7"/>
      <c r="T843" s="7"/>
      <c r="U843" s="7"/>
      <c r="V843" s="7"/>
      <c r="W843" s="7"/>
      <c r="X843" s="7"/>
      <c r="Y843" s="7"/>
    </row>
    <row r="844" spans="1:25" x14ac:dyDescent="0.2">
      <c r="A844" s="16"/>
      <c r="B844" s="16"/>
      <c r="C844" s="677"/>
      <c r="D844" s="677"/>
      <c r="E844" s="13"/>
      <c r="F844" s="7"/>
      <c r="G844" s="7"/>
      <c r="H844" s="7"/>
      <c r="I844" s="7"/>
      <c r="J844" s="7"/>
      <c r="K844" s="7"/>
      <c r="L844" s="7"/>
      <c r="M844" s="7"/>
      <c r="N844" s="7"/>
      <c r="O844" s="7"/>
      <c r="P844" s="7"/>
      <c r="Q844" s="7"/>
      <c r="R844" s="7"/>
      <c r="S844" s="7"/>
      <c r="T844" s="7"/>
      <c r="U844" s="7"/>
      <c r="V844" s="7"/>
      <c r="W844" s="7"/>
      <c r="X844" s="7"/>
      <c r="Y844" s="7"/>
    </row>
    <row r="845" spans="1:25" x14ac:dyDescent="0.2">
      <c r="A845" s="1132"/>
      <c r="B845" s="1132"/>
      <c r="C845" s="1139"/>
      <c r="D845" s="1139"/>
      <c r="E845" s="13"/>
      <c r="F845" s="7"/>
      <c r="G845" s="7"/>
      <c r="H845" s="7"/>
      <c r="I845" s="7"/>
      <c r="J845" s="7"/>
      <c r="K845" s="7"/>
      <c r="L845" s="7"/>
      <c r="M845" s="7"/>
      <c r="N845" s="7"/>
      <c r="O845" s="7"/>
      <c r="P845" s="7"/>
      <c r="Q845" s="7"/>
      <c r="R845" s="7"/>
      <c r="S845" s="7"/>
      <c r="T845" s="7"/>
      <c r="U845" s="7"/>
      <c r="V845" s="7"/>
      <c r="W845" s="7"/>
      <c r="X845" s="7"/>
      <c r="Y845" s="7"/>
    </row>
    <row r="846" spans="1:25" x14ac:dyDescent="0.2">
      <c r="A846" s="13"/>
      <c r="B846" s="13"/>
      <c r="C846" s="10"/>
      <c r="D846" s="10"/>
      <c r="E846" s="13"/>
      <c r="F846" s="7"/>
      <c r="G846" s="7"/>
      <c r="H846" s="7"/>
      <c r="I846" s="7"/>
      <c r="J846" s="7"/>
      <c r="K846" s="7"/>
      <c r="L846" s="7"/>
      <c r="M846" s="7"/>
      <c r="N846" s="7"/>
      <c r="O846" s="7"/>
      <c r="P846" s="7"/>
      <c r="Q846" s="7"/>
      <c r="R846" s="7"/>
      <c r="S846" s="7"/>
      <c r="T846" s="7"/>
      <c r="U846" s="7"/>
      <c r="V846" s="7"/>
      <c r="W846" s="7"/>
      <c r="X846" s="7"/>
      <c r="Y846" s="7"/>
    </row>
    <row r="847" spans="1:25" x14ac:dyDescent="0.2">
      <c r="A847" s="1140"/>
      <c r="B847" s="1140"/>
      <c r="C847" s="1137"/>
      <c r="D847" s="1137"/>
      <c r="E847" s="13"/>
      <c r="F847" s="7"/>
      <c r="G847" s="7"/>
      <c r="H847" s="7"/>
      <c r="I847" s="7"/>
      <c r="J847" s="7"/>
      <c r="K847" s="7"/>
      <c r="L847" s="7"/>
      <c r="M847" s="7"/>
      <c r="N847" s="7"/>
      <c r="O847" s="7"/>
      <c r="P847" s="7"/>
      <c r="Q847" s="7"/>
      <c r="R847" s="7"/>
      <c r="S847" s="7"/>
      <c r="T847" s="7"/>
      <c r="U847" s="7"/>
      <c r="V847" s="7"/>
      <c r="W847" s="7"/>
      <c r="X847" s="7"/>
      <c r="Y847" s="7"/>
    </row>
    <row r="848" spans="1:25" x14ac:dyDescent="0.2">
      <c r="A848" s="13"/>
      <c r="B848" s="13"/>
      <c r="C848" s="10"/>
      <c r="D848" s="10"/>
      <c r="E848" s="13"/>
      <c r="F848" s="7"/>
      <c r="G848" s="7"/>
      <c r="H848" s="7"/>
      <c r="I848" s="7"/>
      <c r="J848" s="7"/>
      <c r="K848" s="7"/>
      <c r="L848" s="7"/>
      <c r="M848" s="7"/>
      <c r="N848" s="7"/>
      <c r="O848" s="7"/>
      <c r="P848" s="7"/>
      <c r="Q848" s="7"/>
      <c r="R848" s="7"/>
      <c r="S848" s="7"/>
      <c r="T848" s="7"/>
      <c r="U848" s="7"/>
      <c r="V848" s="7"/>
      <c r="W848" s="7"/>
      <c r="X848" s="7"/>
      <c r="Y848" s="7"/>
    </row>
    <row r="849" spans="1:25" x14ac:dyDescent="0.2">
      <c r="A849" s="1132"/>
      <c r="B849" s="1132"/>
      <c r="C849" s="1139"/>
      <c r="D849" s="1139"/>
      <c r="E849" s="13"/>
      <c r="F849" s="7"/>
      <c r="G849" s="7"/>
      <c r="H849" s="7"/>
      <c r="I849" s="7"/>
      <c r="J849" s="7"/>
      <c r="K849" s="7"/>
      <c r="L849" s="7"/>
      <c r="M849" s="7"/>
      <c r="N849" s="7"/>
      <c r="O849" s="7"/>
      <c r="P849" s="7"/>
      <c r="Q849" s="7"/>
      <c r="R849" s="7"/>
      <c r="S849" s="7"/>
      <c r="T849" s="7"/>
      <c r="U849" s="7"/>
      <c r="V849" s="7"/>
      <c r="W849" s="7"/>
      <c r="X849" s="7"/>
      <c r="Y849" s="7"/>
    </row>
    <row r="850" spans="1:25" x14ac:dyDescent="0.2">
      <c r="A850" s="16"/>
      <c r="B850" s="13"/>
      <c r="C850" s="25"/>
      <c r="D850" s="25"/>
      <c r="E850" s="13"/>
      <c r="F850" s="7"/>
      <c r="G850" s="7"/>
      <c r="H850" s="7"/>
      <c r="I850" s="7"/>
      <c r="J850" s="7"/>
      <c r="K850" s="7"/>
      <c r="L850" s="7"/>
      <c r="M850" s="7"/>
      <c r="N850" s="7"/>
      <c r="O850" s="7"/>
      <c r="P850" s="7"/>
      <c r="Q850" s="7"/>
      <c r="R850" s="7"/>
      <c r="S850" s="7"/>
      <c r="T850" s="7"/>
      <c r="U850" s="7"/>
      <c r="V850" s="7"/>
      <c r="W850" s="7"/>
      <c r="X850" s="7"/>
      <c r="Y850" s="7"/>
    </row>
    <row r="851" spans="1:25" x14ac:dyDescent="0.2">
      <c r="A851" s="1141"/>
      <c r="B851" s="1141"/>
      <c r="C851" s="1139"/>
      <c r="D851" s="1139"/>
      <c r="E851" s="13"/>
      <c r="F851" s="7"/>
      <c r="G851" s="7"/>
      <c r="H851" s="7"/>
      <c r="I851" s="7"/>
      <c r="J851" s="7"/>
      <c r="K851" s="7"/>
      <c r="L851" s="7"/>
      <c r="M851" s="7"/>
      <c r="N851" s="7"/>
      <c r="O851" s="7"/>
      <c r="P851" s="7"/>
      <c r="Q851" s="7"/>
      <c r="R851" s="7"/>
      <c r="S851" s="7"/>
      <c r="T851" s="7"/>
      <c r="U851" s="7"/>
      <c r="V851" s="7"/>
      <c r="W851" s="7"/>
      <c r="X851" s="7"/>
      <c r="Y851" s="7"/>
    </row>
    <row r="852" spans="1:25" x14ac:dyDescent="0.2">
      <c r="A852" s="13"/>
      <c r="B852" s="25"/>
      <c r="C852" s="13"/>
      <c r="D852" s="25"/>
      <c r="E852" s="25"/>
      <c r="F852" s="7"/>
      <c r="G852" s="7"/>
      <c r="H852" s="7"/>
      <c r="I852" s="7"/>
      <c r="J852" s="7"/>
      <c r="K852" s="7"/>
      <c r="L852" s="7"/>
      <c r="M852" s="7"/>
      <c r="N852" s="7"/>
      <c r="O852" s="7"/>
      <c r="P852" s="7"/>
      <c r="Q852" s="7"/>
      <c r="R852" s="7"/>
      <c r="S852" s="7"/>
      <c r="T852" s="7"/>
      <c r="U852" s="7"/>
      <c r="V852" s="7"/>
      <c r="W852" s="7"/>
      <c r="X852" s="7"/>
      <c r="Y852" s="7"/>
    </row>
    <row r="853" spans="1:25" x14ac:dyDescent="0.2">
      <c r="A853" s="1132"/>
      <c r="B853" s="1132"/>
      <c r="C853" s="1137"/>
      <c r="D853" s="1137"/>
      <c r="E853" s="13"/>
      <c r="F853" s="7"/>
      <c r="G853" s="7"/>
      <c r="H853" s="7"/>
      <c r="I853" s="7"/>
      <c r="J853" s="7"/>
      <c r="K853" s="7"/>
      <c r="L853" s="7"/>
      <c r="M853" s="7"/>
      <c r="N853" s="7"/>
      <c r="O853" s="7"/>
      <c r="P853" s="7"/>
      <c r="Q853" s="7"/>
      <c r="R853" s="7"/>
      <c r="S853" s="7"/>
      <c r="T853" s="7"/>
      <c r="U853" s="7"/>
      <c r="V853" s="7"/>
      <c r="W853" s="7"/>
      <c r="X853" s="7"/>
      <c r="Y853" s="7"/>
    </row>
    <row r="854" spans="1:25" x14ac:dyDescent="0.2">
      <c r="A854" s="13"/>
      <c r="B854" s="13"/>
      <c r="C854" s="13"/>
      <c r="D854" s="13"/>
      <c r="E854" s="13"/>
      <c r="F854" s="7"/>
      <c r="G854" s="7"/>
      <c r="H854" s="7"/>
      <c r="I854" s="7"/>
      <c r="J854" s="7"/>
      <c r="K854" s="7"/>
      <c r="L854" s="7"/>
      <c r="M854" s="7"/>
      <c r="N854" s="7"/>
      <c r="O854" s="7"/>
      <c r="P854" s="7"/>
      <c r="Q854" s="7"/>
      <c r="R854" s="7"/>
      <c r="S854" s="7"/>
      <c r="T854" s="7"/>
      <c r="U854" s="7"/>
      <c r="V854" s="7"/>
      <c r="W854" s="7"/>
      <c r="X854" s="7"/>
      <c r="Y854" s="7"/>
    </row>
    <row r="855" spans="1:25" x14ac:dyDescent="0.2">
      <c r="A855" s="1138"/>
      <c r="B855" s="1138"/>
      <c r="C855" s="1139"/>
      <c r="D855" s="1139"/>
      <c r="E855" s="13"/>
      <c r="F855" s="7"/>
      <c r="G855" s="7"/>
      <c r="H855" s="7"/>
      <c r="I855" s="7"/>
      <c r="J855" s="7"/>
      <c r="K855" s="7"/>
      <c r="L855" s="7"/>
      <c r="M855" s="7"/>
      <c r="N855" s="7"/>
      <c r="O855" s="7"/>
      <c r="P855" s="7"/>
      <c r="Q855" s="7"/>
      <c r="R855" s="7"/>
      <c r="S855" s="7"/>
      <c r="T855" s="7"/>
      <c r="U855" s="7"/>
      <c r="V855" s="7"/>
      <c r="W855" s="7"/>
      <c r="X855" s="7"/>
      <c r="Y855" s="7"/>
    </row>
    <row r="856" spans="1:25" x14ac:dyDescent="0.2">
      <c r="A856" s="1138"/>
      <c r="B856" s="1138"/>
      <c r="C856" s="1139"/>
      <c r="D856" s="1139"/>
      <c r="E856" s="13"/>
      <c r="F856" s="7"/>
      <c r="G856" s="7"/>
      <c r="H856" s="7"/>
      <c r="I856" s="7"/>
      <c r="J856" s="7"/>
      <c r="K856" s="7"/>
      <c r="L856" s="7"/>
      <c r="M856" s="7"/>
      <c r="N856" s="7"/>
      <c r="O856" s="7"/>
      <c r="P856" s="7"/>
      <c r="Q856" s="7"/>
      <c r="R856" s="7"/>
      <c r="S856" s="7"/>
      <c r="T856" s="7"/>
      <c r="U856" s="7"/>
      <c r="V856" s="7"/>
      <c r="W856" s="7"/>
      <c r="X856" s="7"/>
      <c r="Y856" s="7"/>
    </row>
    <row r="857" spans="1:25" x14ac:dyDescent="0.2">
      <c r="A857" s="16"/>
      <c r="B857" s="13"/>
      <c r="C857" s="19"/>
      <c r="D857" s="19"/>
      <c r="E857" s="13"/>
      <c r="F857" s="7"/>
      <c r="G857" s="7"/>
      <c r="H857" s="7"/>
      <c r="I857" s="7"/>
      <c r="J857" s="7"/>
      <c r="K857" s="7"/>
      <c r="L857" s="7"/>
      <c r="M857" s="7"/>
      <c r="N857" s="7"/>
      <c r="O857" s="7"/>
      <c r="P857" s="7"/>
      <c r="Q857" s="7"/>
      <c r="R857" s="7"/>
      <c r="S857" s="7"/>
      <c r="T857" s="7"/>
      <c r="U857" s="7"/>
      <c r="V857" s="7"/>
      <c r="W857" s="7"/>
      <c r="X857" s="7"/>
      <c r="Y857" s="7"/>
    </row>
    <row r="858" spans="1:25" x14ac:dyDescent="0.2">
      <c r="A858" s="16"/>
      <c r="B858" s="13"/>
      <c r="C858" s="1139"/>
      <c r="D858" s="1139"/>
      <c r="E858" s="13"/>
      <c r="F858" s="7"/>
      <c r="G858" s="7"/>
      <c r="H858" s="7"/>
      <c r="I858" s="7"/>
      <c r="J858" s="7"/>
      <c r="K858" s="7"/>
      <c r="L858" s="7"/>
      <c r="M858" s="7"/>
      <c r="N858" s="7"/>
      <c r="O858" s="7"/>
      <c r="P858" s="7"/>
      <c r="Q858" s="7"/>
      <c r="R858" s="7"/>
      <c r="S858" s="7"/>
      <c r="T858" s="7"/>
      <c r="U858" s="7"/>
      <c r="V858" s="7"/>
      <c r="W858" s="7"/>
      <c r="X858" s="7"/>
      <c r="Y858" s="7"/>
    </row>
    <row r="859" spans="1:25" x14ac:dyDescent="0.2">
      <c r="A859" s="13"/>
      <c r="B859" s="13"/>
      <c r="C859" s="13"/>
      <c r="D859" s="13"/>
      <c r="E859" s="13"/>
      <c r="F859" s="7"/>
      <c r="G859" s="7"/>
      <c r="H859" s="7"/>
      <c r="I859" s="7"/>
      <c r="J859" s="7"/>
      <c r="K859" s="7"/>
      <c r="L859" s="7"/>
      <c r="M859" s="7"/>
      <c r="N859" s="7"/>
      <c r="O859" s="7"/>
      <c r="P859" s="7"/>
      <c r="Q859" s="7"/>
      <c r="R859" s="7"/>
      <c r="S859" s="7"/>
      <c r="T859" s="7"/>
      <c r="U859" s="7"/>
      <c r="V859" s="7"/>
      <c r="W859" s="7"/>
      <c r="X859" s="7"/>
      <c r="Y859" s="7"/>
    </row>
    <row r="860" spans="1:25" x14ac:dyDescent="0.2">
      <c r="A860" s="16"/>
      <c r="B860" s="21"/>
      <c r="C860" s="1139"/>
      <c r="D860" s="1139"/>
      <c r="E860" s="13"/>
      <c r="F860" s="7"/>
      <c r="G860" s="7"/>
      <c r="H860" s="7"/>
      <c r="I860" s="7"/>
      <c r="J860" s="7"/>
      <c r="K860" s="7"/>
      <c r="L860" s="7"/>
      <c r="M860" s="7"/>
      <c r="N860" s="7"/>
      <c r="O860" s="7"/>
      <c r="P860" s="7"/>
      <c r="Q860" s="7"/>
      <c r="R860" s="7"/>
      <c r="S860" s="7"/>
      <c r="T860" s="7"/>
      <c r="U860" s="7"/>
      <c r="V860" s="7"/>
      <c r="W860" s="7"/>
      <c r="X860" s="7"/>
      <c r="Y860" s="7"/>
    </row>
    <row r="861" spans="1:25" x14ac:dyDescent="0.2">
      <c r="A861" s="13"/>
      <c r="B861" s="13"/>
      <c r="C861" s="13"/>
      <c r="D861" s="13"/>
      <c r="E861" s="13"/>
      <c r="F861" s="7"/>
      <c r="G861" s="7"/>
      <c r="H861" s="7"/>
      <c r="I861" s="7"/>
      <c r="J861" s="7"/>
      <c r="K861" s="7"/>
      <c r="L861" s="7"/>
      <c r="M861" s="7"/>
      <c r="N861" s="7"/>
      <c r="O861" s="7"/>
      <c r="P861" s="7"/>
      <c r="Q861" s="7"/>
      <c r="R861" s="7"/>
      <c r="S861" s="7"/>
      <c r="T861" s="7"/>
      <c r="U861" s="7"/>
      <c r="V861" s="7"/>
      <c r="W861" s="7"/>
      <c r="X861" s="7"/>
      <c r="Y861" s="7"/>
    </row>
    <row r="862" spans="1:25" x14ac:dyDescent="0.2">
      <c r="A862" s="3"/>
      <c r="B862" s="677"/>
      <c r="C862" s="677"/>
      <c r="D862" s="10"/>
      <c r="E862" s="10"/>
      <c r="F862" s="7"/>
      <c r="G862" s="7"/>
      <c r="H862" s="7"/>
      <c r="I862" s="7"/>
      <c r="J862" s="7"/>
      <c r="K862" s="7"/>
      <c r="L862" s="7"/>
      <c r="M862" s="7"/>
      <c r="N862" s="7"/>
      <c r="O862" s="7"/>
      <c r="P862" s="7"/>
      <c r="Q862" s="7"/>
      <c r="R862" s="7"/>
      <c r="S862" s="7"/>
      <c r="T862" s="7"/>
      <c r="U862" s="7"/>
      <c r="V862" s="7"/>
      <c r="W862" s="7"/>
      <c r="X862" s="7"/>
      <c r="Y862" s="7"/>
    </row>
    <row r="863" spans="1:25" x14ac:dyDescent="0.2">
      <c r="A863" s="3"/>
      <c r="B863" s="1139"/>
      <c r="C863" s="1139"/>
      <c r="D863" s="26"/>
      <c r="E863" s="19"/>
      <c r="F863" s="7"/>
      <c r="G863" s="7"/>
      <c r="H863" s="7"/>
      <c r="I863" s="7"/>
      <c r="J863" s="7"/>
      <c r="K863" s="7"/>
      <c r="L863" s="7"/>
      <c r="M863" s="7"/>
      <c r="N863" s="7"/>
      <c r="O863" s="7"/>
      <c r="P863" s="7"/>
      <c r="Q863" s="7"/>
      <c r="R863" s="7"/>
      <c r="S863" s="7"/>
      <c r="T863" s="7"/>
      <c r="U863" s="7"/>
      <c r="V863" s="7"/>
      <c r="W863" s="7"/>
      <c r="X863" s="7"/>
      <c r="Y863" s="7"/>
    </row>
    <row r="864" spans="1:25" x14ac:dyDescent="0.2">
      <c r="A864" s="3"/>
      <c r="B864" s="1139"/>
      <c r="C864" s="1139"/>
      <c r="D864" s="26"/>
      <c r="E864" s="19"/>
      <c r="F864" s="7"/>
      <c r="G864" s="7"/>
      <c r="H864" s="7"/>
      <c r="I864" s="7"/>
      <c r="J864" s="7"/>
      <c r="K864" s="7"/>
      <c r="L864" s="7"/>
      <c r="M864" s="7"/>
      <c r="N864" s="7"/>
      <c r="O864" s="7"/>
      <c r="P864" s="7"/>
      <c r="Q864" s="7"/>
      <c r="R864" s="7"/>
      <c r="S864" s="7"/>
      <c r="T864" s="7"/>
      <c r="U864" s="7"/>
      <c r="V864" s="7"/>
      <c r="W864" s="7"/>
      <c r="X864" s="7"/>
      <c r="Y864" s="7"/>
    </row>
    <row r="865" spans="1:25" x14ac:dyDescent="0.2">
      <c r="A865" s="3"/>
      <c r="B865" s="1139"/>
      <c r="C865" s="1139"/>
      <c r="D865" s="26"/>
      <c r="E865" s="19"/>
      <c r="F865" s="7"/>
      <c r="G865" s="7"/>
      <c r="H865" s="7"/>
      <c r="I865" s="7"/>
      <c r="J865" s="7"/>
      <c r="K865" s="7"/>
      <c r="L865" s="7"/>
      <c r="M865" s="7"/>
      <c r="N865" s="7"/>
      <c r="O865" s="7"/>
      <c r="P865" s="7"/>
      <c r="Q865" s="7"/>
      <c r="R865" s="7"/>
      <c r="S865" s="7"/>
      <c r="T865" s="7"/>
      <c r="U865" s="7"/>
      <c r="V865" s="7"/>
      <c r="W865" s="7"/>
      <c r="X865" s="7"/>
      <c r="Y865" s="7"/>
    </row>
    <row r="866" spans="1:25" x14ac:dyDescent="0.2">
      <c r="A866" s="3"/>
      <c r="B866" s="677"/>
      <c r="C866" s="677"/>
      <c r="D866" s="19"/>
      <c r="E866" s="19"/>
      <c r="F866" s="7"/>
      <c r="G866" s="7"/>
      <c r="H866" s="7"/>
      <c r="I866" s="7"/>
      <c r="J866" s="7"/>
      <c r="K866" s="7"/>
      <c r="L866" s="7"/>
      <c r="M866" s="7"/>
      <c r="N866" s="7"/>
      <c r="O866" s="7"/>
      <c r="P866" s="7"/>
      <c r="Q866" s="7"/>
      <c r="R866" s="7"/>
      <c r="S866" s="7"/>
      <c r="T866" s="7"/>
      <c r="U866" s="7"/>
      <c r="V866" s="7"/>
      <c r="W866" s="7"/>
      <c r="X866" s="7"/>
      <c r="Y866" s="7"/>
    </row>
    <row r="867" spans="1:25" x14ac:dyDescent="0.2">
      <c r="A867" s="3"/>
      <c r="B867" s="1139"/>
      <c r="C867" s="1139"/>
      <c r="D867" s="13"/>
      <c r="E867" s="13"/>
      <c r="F867" s="7"/>
      <c r="G867" s="7"/>
      <c r="H867" s="7"/>
      <c r="I867" s="7"/>
      <c r="J867" s="7"/>
      <c r="K867" s="7"/>
      <c r="L867" s="7"/>
      <c r="M867" s="7"/>
      <c r="N867" s="7"/>
      <c r="O867" s="7"/>
      <c r="P867" s="7"/>
      <c r="Q867" s="7"/>
      <c r="R867" s="7"/>
      <c r="S867" s="7"/>
      <c r="T867" s="7"/>
      <c r="U867" s="7"/>
      <c r="V867" s="7"/>
      <c r="W867" s="7"/>
      <c r="X867" s="7"/>
      <c r="Y867" s="7"/>
    </row>
    <row r="868" spans="1:25" x14ac:dyDescent="0.2">
      <c r="A868" s="13"/>
      <c r="B868" s="13"/>
      <c r="C868" s="13"/>
      <c r="D868" s="27"/>
      <c r="E868" s="27"/>
      <c r="F868" s="7"/>
      <c r="G868" s="7"/>
      <c r="H868" s="7"/>
      <c r="I868" s="7"/>
      <c r="J868" s="7"/>
      <c r="K868" s="7"/>
      <c r="L868" s="7"/>
      <c r="M868" s="7"/>
      <c r="N868" s="7"/>
      <c r="O868" s="7"/>
      <c r="P868" s="7"/>
      <c r="Q868" s="7"/>
      <c r="R868" s="7"/>
      <c r="S868" s="7"/>
      <c r="T868" s="7"/>
      <c r="U868" s="7"/>
      <c r="V868" s="7"/>
      <c r="W868" s="7"/>
      <c r="X868" s="7"/>
      <c r="Y868" s="7"/>
    </row>
    <row r="869" spans="1:25" x14ac:dyDescent="0.2">
      <c r="A869" s="1138"/>
      <c r="B869" s="1138"/>
      <c r="C869" s="1138"/>
      <c r="D869" s="26"/>
      <c r="E869" s="19"/>
      <c r="F869" s="7"/>
      <c r="G869" s="7"/>
      <c r="H869" s="7"/>
      <c r="I869" s="7"/>
      <c r="J869" s="7"/>
      <c r="K869" s="7"/>
      <c r="L869" s="7"/>
      <c r="M869" s="7"/>
      <c r="N869" s="7"/>
      <c r="O869" s="7"/>
      <c r="P869" s="7"/>
      <c r="Q869" s="7"/>
      <c r="R869" s="7"/>
      <c r="S869" s="7"/>
      <c r="T869" s="7"/>
      <c r="U869" s="7"/>
      <c r="V869" s="7"/>
      <c r="W869" s="7"/>
      <c r="X869" s="7"/>
      <c r="Y869" s="7"/>
    </row>
    <row r="870" spans="1:25" x14ac:dyDescent="0.2">
      <c r="A870" s="13"/>
      <c r="B870" s="13"/>
      <c r="C870" s="13"/>
      <c r="D870" s="13"/>
      <c r="E870" s="13"/>
      <c r="F870" s="7"/>
      <c r="G870" s="7"/>
      <c r="H870" s="7"/>
      <c r="I870" s="7"/>
      <c r="J870" s="7"/>
      <c r="K870" s="7"/>
      <c r="L870" s="7"/>
      <c r="M870" s="7"/>
      <c r="N870" s="7"/>
      <c r="O870" s="7"/>
      <c r="P870" s="7"/>
      <c r="Q870" s="7"/>
      <c r="R870" s="7"/>
      <c r="S870" s="7"/>
      <c r="T870" s="7"/>
      <c r="U870" s="7"/>
      <c r="V870" s="7"/>
      <c r="W870" s="7"/>
      <c r="X870" s="7"/>
      <c r="Y870" s="7"/>
    </row>
    <row r="871" spans="1:25" x14ac:dyDescent="0.2">
      <c r="A871" s="13"/>
      <c r="B871" s="1139"/>
      <c r="C871" s="1139"/>
      <c r="D871" s="13"/>
      <c r="E871" s="13"/>
      <c r="F871" s="7"/>
      <c r="G871" s="7"/>
      <c r="H871" s="7"/>
      <c r="I871" s="7"/>
      <c r="J871" s="7"/>
      <c r="K871" s="7"/>
      <c r="L871" s="7"/>
      <c r="M871" s="7"/>
      <c r="N871" s="7"/>
      <c r="O871" s="7"/>
      <c r="P871" s="7"/>
      <c r="Q871" s="7"/>
      <c r="R871" s="7"/>
      <c r="S871" s="7"/>
      <c r="T871" s="7"/>
      <c r="U871" s="7"/>
      <c r="V871" s="7"/>
      <c r="W871" s="7"/>
      <c r="X871" s="7"/>
      <c r="Y871" s="7"/>
    </row>
    <row r="872" spans="1:25" x14ac:dyDescent="0.2">
      <c r="A872" s="13"/>
      <c r="B872" s="13"/>
      <c r="C872" s="13"/>
      <c r="D872" s="13"/>
      <c r="E872" s="13"/>
      <c r="F872" s="7"/>
      <c r="G872" s="7"/>
      <c r="H872" s="7"/>
      <c r="I872" s="7"/>
      <c r="J872" s="7"/>
      <c r="K872" s="7"/>
      <c r="L872" s="7"/>
      <c r="M872" s="7"/>
      <c r="N872" s="7"/>
      <c r="O872" s="7"/>
      <c r="P872" s="7"/>
      <c r="Q872" s="7"/>
      <c r="R872" s="7"/>
      <c r="S872" s="7"/>
      <c r="T872" s="7"/>
      <c r="U872" s="7"/>
      <c r="V872" s="7"/>
      <c r="W872" s="7"/>
      <c r="X872" s="7"/>
      <c r="Y872" s="7"/>
    </row>
    <row r="873" spans="1:25" x14ac:dyDescent="0.2">
      <c r="A873" s="1138"/>
      <c r="B873" s="1138"/>
      <c r="C873" s="1138"/>
      <c r="D873" s="10"/>
      <c r="E873" s="19"/>
      <c r="F873" s="7"/>
      <c r="G873" s="7"/>
      <c r="H873" s="7"/>
      <c r="I873" s="7"/>
      <c r="J873" s="7"/>
      <c r="K873" s="7"/>
      <c r="L873" s="7"/>
      <c r="M873" s="7"/>
      <c r="N873" s="7"/>
      <c r="O873" s="7"/>
      <c r="P873" s="7"/>
      <c r="Q873" s="7"/>
      <c r="R873" s="7"/>
      <c r="S873" s="7"/>
      <c r="T873" s="7"/>
      <c r="U873" s="7"/>
      <c r="V873" s="7"/>
      <c r="W873" s="7"/>
      <c r="X873" s="7"/>
      <c r="Y873" s="7"/>
    </row>
    <row r="874" spans="1:25" x14ac:dyDescent="0.2">
      <c r="A874" s="13"/>
      <c r="B874" s="13"/>
      <c r="C874" s="13"/>
      <c r="D874" s="13"/>
      <c r="E874" s="13"/>
      <c r="F874" s="7"/>
      <c r="G874" s="7"/>
      <c r="H874" s="7"/>
      <c r="I874" s="7"/>
      <c r="J874" s="7"/>
      <c r="K874" s="7"/>
      <c r="L874" s="7"/>
      <c r="M874" s="7"/>
      <c r="N874" s="7"/>
      <c r="O874" s="7"/>
      <c r="P874" s="7"/>
      <c r="Q874" s="7"/>
      <c r="R874" s="7"/>
      <c r="S874" s="7"/>
      <c r="T874" s="7"/>
      <c r="U874" s="7"/>
      <c r="V874" s="7"/>
      <c r="W874" s="7"/>
      <c r="X874" s="7"/>
      <c r="Y874" s="7"/>
    </row>
    <row r="875" spans="1:25" x14ac:dyDescent="0.2">
      <c r="A875" s="1132"/>
      <c r="B875" s="1132"/>
      <c r="C875" s="1132"/>
      <c r="D875" s="10"/>
      <c r="E875" s="20"/>
      <c r="F875" s="7"/>
      <c r="G875" s="7"/>
      <c r="H875" s="7"/>
      <c r="I875" s="7"/>
      <c r="J875" s="7"/>
      <c r="K875" s="7"/>
      <c r="L875" s="7"/>
      <c r="M875" s="7"/>
      <c r="N875" s="7"/>
      <c r="O875" s="7"/>
      <c r="P875" s="7"/>
      <c r="Q875" s="7"/>
      <c r="R875" s="7"/>
      <c r="S875" s="7"/>
      <c r="T875" s="7"/>
      <c r="U875" s="7"/>
      <c r="V875" s="7"/>
      <c r="W875" s="7"/>
      <c r="X875" s="7"/>
      <c r="Y875" s="7"/>
    </row>
    <row r="876" spans="1:25" x14ac:dyDescent="0.2">
      <c r="A876" s="13"/>
      <c r="B876" s="13"/>
      <c r="C876" s="13"/>
      <c r="D876" s="13"/>
      <c r="E876" s="13"/>
      <c r="F876" s="7"/>
      <c r="G876" s="7"/>
      <c r="H876" s="7"/>
      <c r="I876" s="7"/>
      <c r="J876" s="7"/>
      <c r="K876" s="7"/>
      <c r="L876" s="7"/>
      <c r="M876" s="7"/>
      <c r="N876" s="7"/>
      <c r="O876" s="7"/>
      <c r="P876" s="7"/>
      <c r="Q876" s="7"/>
      <c r="R876" s="7"/>
      <c r="S876" s="7"/>
      <c r="T876" s="7"/>
      <c r="U876" s="7"/>
      <c r="V876" s="7"/>
      <c r="W876" s="7"/>
      <c r="X876" s="7"/>
      <c r="Y876" s="7"/>
    </row>
    <row r="877" spans="1:25" x14ac:dyDescent="0.2">
      <c r="A877" s="13"/>
      <c r="B877" s="13"/>
      <c r="C877" s="13"/>
      <c r="D877" s="13"/>
      <c r="E877" s="13"/>
      <c r="F877" s="7"/>
      <c r="G877" s="7"/>
      <c r="H877" s="7"/>
      <c r="I877" s="7"/>
      <c r="J877" s="7"/>
      <c r="K877" s="7"/>
      <c r="L877" s="7"/>
      <c r="M877" s="7"/>
      <c r="N877" s="7"/>
      <c r="O877" s="7"/>
      <c r="P877" s="7"/>
      <c r="Q877" s="7"/>
      <c r="R877" s="7"/>
      <c r="S877" s="7"/>
      <c r="T877" s="7"/>
      <c r="U877" s="7"/>
      <c r="V877" s="7"/>
      <c r="W877" s="7"/>
      <c r="X877" s="7"/>
      <c r="Y877" s="7"/>
    </row>
    <row r="878" spans="1:25" x14ac:dyDescent="0.2">
      <c r="A878" s="13"/>
      <c r="B878" s="13"/>
      <c r="C878" s="13"/>
      <c r="D878" s="13"/>
      <c r="E878" s="13"/>
      <c r="F878" s="7"/>
      <c r="G878" s="7"/>
      <c r="H878" s="7"/>
      <c r="I878" s="7"/>
      <c r="J878" s="7"/>
      <c r="K878" s="7"/>
      <c r="L878" s="7"/>
      <c r="M878" s="7"/>
      <c r="N878" s="7"/>
      <c r="O878" s="7"/>
      <c r="P878" s="7"/>
      <c r="Q878" s="7"/>
      <c r="R878" s="7"/>
      <c r="S878" s="7"/>
      <c r="T878" s="7"/>
      <c r="U878" s="7"/>
      <c r="V878" s="7"/>
      <c r="W878" s="7"/>
      <c r="X878" s="7"/>
      <c r="Y878" s="7"/>
    </row>
    <row r="879" spans="1:25" x14ac:dyDescent="0.2">
      <c r="A879" s="13"/>
      <c r="B879" s="13"/>
      <c r="C879" s="13"/>
      <c r="D879" s="13"/>
      <c r="E879" s="13"/>
      <c r="F879" s="7"/>
      <c r="G879" s="7"/>
      <c r="H879" s="7"/>
      <c r="I879" s="7"/>
      <c r="J879" s="7"/>
      <c r="K879" s="7"/>
      <c r="L879" s="7"/>
      <c r="M879" s="7"/>
      <c r="N879" s="7"/>
      <c r="O879" s="7"/>
      <c r="P879" s="7"/>
      <c r="Q879" s="7"/>
      <c r="R879" s="7"/>
      <c r="S879" s="7"/>
      <c r="T879" s="7"/>
      <c r="U879" s="7"/>
      <c r="V879" s="7"/>
      <c r="W879" s="7"/>
      <c r="X879" s="7"/>
      <c r="Y879" s="7"/>
    </row>
    <row r="880" spans="1:25" x14ac:dyDescent="0.2">
      <c r="A880" s="13"/>
      <c r="B880" s="13"/>
      <c r="C880" s="13"/>
      <c r="D880" s="13"/>
      <c r="E880" s="13"/>
      <c r="F880" s="7"/>
      <c r="G880" s="7"/>
      <c r="H880" s="7"/>
      <c r="I880" s="7"/>
      <c r="J880" s="7"/>
      <c r="K880" s="7"/>
      <c r="L880" s="7"/>
      <c r="M880" s="7"/>
      <c r="N880" s="7"/>
      <c r="O880" s="7"/>
      <c r="P880" s="7"/>
      <c r="Q880" s="7"/>
      <c r="R880" s="7"/>
      <c r="S880" s="7"/>
      <c r="T880" s="7"/>
      <c r="U880" s="7"/>
      <c r="V880" s="7"/>
      <c r="W880" s="7"/>
      <c r="X880" s="7"/>
      <c r="Y880" s="7"/>
    </row>
    <row r="881" spans="1:25" x14ac:dyDescent="0.2">
      <c r="A881" s="13"/>
      <c r="B881" s="13"/>
      <c r="C881" s="13"/>
      <c r="D881" s="13"/>
      <c r="E881" s="13"/>
      <c r="F881" s="7"/>
      <c r="G881" s="7"/>
      <c r="H881" s="7"/>
      <c r="I881" s="7"/>
      <c r="J881" s="7"/>
      <c r="K881" s="7"/>
      <c r="L881" s="7"/>
      <c r="M881" s="7"/>
      <c r="N881" s="7"/>
      <c r="O881" s="7"/>
      <c r="P881" s="7"/>
      <c r="Q881" s="7"/>
      <c r="R881" s="7"/>
      <c r="S881" s="7"/>
      <c r="T881" s="7"/>
      <c r="U881" s="7"/>
      <c r="V881" s="7"/>
      <c r="W881" s="7"/>
      <c r="X881" s="7"/>
      <c r="Y881" s="7"/>
    </row>
    <row r="882" spans="1:25" x14ac:dyDescent="0.2">
      <c r="A882" s="7"/>
      <c r="B882" s="7"/>
      <c r="C882" s="7"/>
      <c r="D882" s="7"/>
      <c r="E882" s="7"/>
      <c r="F882" s="7"/>
      <c r="G882" s="7"/>
      <c r="H882" s="7"/>
      <c r="I882" s="7"/>
      <c r="J882" s="7"/>
      <c r="K882" s="7"/>
      <c r="L882" s="7"/>
      <c r="M882" s="7"/>
      <c r="N882" s="7"/>
      <c r="O882" s="7"/>
      <c r="P882" s="7"/>
      <c r="Q882" s="7"/>
      <c r="R882" s="7"/>
      <c r="S882" s="7"/>
      <c r="T882" s="7"/>
      <c r="U882" s="7"/>
      <c r="V882" s="7"/>
      <c r="W882" s="7"/>
      <c r="X882" s="7"/>
      <c r="Y882" s="7"/>
    </row>
    <row r="883" spans="1:25" x14ac:dyDescent="0.2">
      <c r="A883" s="7"/>
      <c r="B883" s="7"/>
      <c r="C883" s="7"/>
      <c r="D883" s="7"/>
      <c r="E883" s="7"/>
      <c r="F883" s="7"/>
      <c r="G883" s="7"/>
      <c r="H883" s="7"/>
      <c r="I883" s="7"/>
      <c r="J883" s="7"/>
      <c r="K883" s="7"/>
      <c r="L883" s="7"/>
      <c r="M883" s="7"/>
      <c r="N883" s="7"/>
      <c r="O883" s="7"/>
      <c r="P883" s="7"/>
      <c r="Q883" s="7"/>
      <c r="R883" s="7"/>
      <c r="S883" s="7"/>
      <c r="T883" s="7"/>
      <c r="U883" s="7"/>
      <c r="V883" s="7"/>
      <c r="W883" s="7"/>
      <c r="X883" s="7"/>
      <c r="Y883" s="7"/>
    </row>
    <row r="884" spans="1:25" x14ac:dyDescent="0.2">
      <c r="A884" s="7"/>
      <c r="B884" s="7"/>
      <c r="C884" s="7"/>
      <c r="D884" s="7"/>
      <c r="E884" s="7"/>
      <c r="F884" s="7"/>
      <c r="G884" s="7"/>
      <c r="H884" s="7"/>
      <c r="I884" s="7"/>
      <c r="J884" s="7"/>
      <c r="K884" s="7"/>
      <c r="L884" s="7"/>
      <c r="M884" s="7"/>
      <c r="N884" s="7"/>
      <c r="O884" s="7"/>
      <c r="P884" s="7"/>
      <c r="Q884" s="7"/>
      <c r="R884" s="7"/>
      <c r="S884" s="7"/>
      <c r="T884" s="7"/>
      <c r="U884" s="7"/>
      <c r="V884" s="7"/>
      <c r="W884" s="7"/>
      <c r="X884" s="7"/>
      <c r="Y884" s="7"/>
    </row>
    <row r="885" spans="1:25" x14ac:dyDescent="0.2">
      <c r="A885" s="7"/>
      <c r="B885" s="7"/>
      <c r="C885" s="7"/>
      <c r="D885" s="7"/>
      <c r="E885" s="7"/>
      <c r="F885" s="7"/>
      <c r="G885" s="7"/>
      <c r="H885" s="7"/>
      <c r="I885" s="7"/>
      <c r="J885" s="7"/>
      <c r="K885" s="7"/>
      <c r="L885" s="7"/>
      <c r="M885" s="7"/>
      <c r="N885" s="7"/>
      <c r="O885" s="7"/>
      <c r="P885" s="7"/>
      <c r="Q885" s="7"/>
      <c r="R885" s="7"/>
      <c r="S885" s="7"/>
      <c r="T885" s="7"/>
      <c r="U885" s="7"/>
      <c r="V885" s="7"/>
      <c r="W885" s="7"/>
      <c r="X885" s="7"/>
      <c r="Y885" s="7"/>
    </row>
    <row r="886" spans="1:25" x14ac:dyDescent="0.2">
      <c r="A886" s="7"/>
      <c r="B886" s="7"/>
      <c r="C886" s="7"/>
      <c r="D886" s="7"/>
      <c r="E886" s="7"/>
      <c r="F886" s="7"/>
      <c r="G886" s="7"/>
      <c r="H886" s="7"/>
      <c r="I886" s="7"/>
      <c r="J886" s="7"/>
      <c r="K886" s="7"/>
      <c r="L886" s="7"/>
      <c r="M886" s="7"/>
      <c r="N886" s="7"/>
      <c r="O886" s="7"/>
      <c r="P886" s="7"/>
      <c r="Q886" s="7"/>
      <c r="R886" s="7"/>
      <c r="S886" s="7"/>
      <c r="T886" s="7"/>
      <c r="U886" s="7"/>
      <c r="V886" s="7"/>
      <c r="W886" s="7"/>
      <c r="X886" s="7"/>
      <c r="Y886" s="7"/>
    </row>
    <row r="887" spans="1:25" x14ac:dyDescent="0.2">
      <c r="A887" s="7"/>
      <c r="B887" s="7"/>
      <c r="C887" s="7"/>
      <c r="D887" s="7"/>
      <c r="E887" s="7"/>
      <c r="F887" s="7"/>
      <c r="G887" s="7"/>
      <c r="H887" s="7"/>
      <c r="I887" s="7"/>
      <c r="J887" s="7"/>
      <c r="K887" s="7"/>
      <c r="L887" s="7"/>
      <c r="M887" s="7"/>
      <c r="N887" s="7"/>
      <c r="O887" s="7"/>
      <c r="P887" s="7"/>
      <c r="Q887" s="7"/>
      <c r="R887" s="7"/>
      <c r="S887" s="7"/>
      <c r="T887" s="7"/>
      <c r="U887" s="7"/>
      <c r="V887" s="7"/>
      <c r="W887" s="7"/>
      <c r="X887" s="7"/>
      <c r="Y887" s="7"/>
    </row>
    <row r="888" spans="1:25" x14ac:dyDescent="0.2">
      <c r="A888" s="7"/>
      <c r="B888" s="7"/>
      <c r="C888" s="7"/>
      <c r="D888" s="7"/>
      <c r="E888" s="7"/>
      <c r="F888" s="7"/>
      <c r="G888" s="7"/>
      <c r="H888" s="7"/>
      <c r="I888" s="7"/>
      <c r="J888" s="7"/>
      <c r="K888" s="7"/>
      <c r="L888" s="7"/>
      <c r="M888" s="7"/>
      <c r="N888" s="7"/>
      <c r="O888" s="7"/>
      <c r="P888" s="7"/>
      <c r="Q888" s="7"/>
      <c r="R888" s="7"/>
      <c r="S888" s="7"/>
      <c r="T888" s="7"/>
      <c r="U888" s="7"/>
      <c r="V888" s="7"/>
      <c r="W888" s="7"/>
      <c r="X888" s="7"/>
      <c r="Y888" s="7"/>
    </row>
    <row r="889" spans="1:25" x14ac:dyDescent="0.2">
      <c r="A889" s="7"/>
      <c r="B889" s="7"/>
      <c r="C889" s="7"/>
      <c r="D889" s="7"/>
      <c r="E889" s="7"/>
      <c r="F889" s="7"/>
      <c r="G889" s="7"/>
      <c r="H889" s="7"/>
      <c r="I889" s="7"/>
      <c r="J889" s="7"/>
      <c r="K889" s="7"/>
      <c r="L889" s="7"/>
      <c r="M889" s="7"/>
      <c r="N889" s="7"/>
      <c r="O889" s="7"/>
      <c r="P889" s="7"/>
      <c r="Q889" s="7"/>
      <c r="R889" s="7"/>
      <c r="S889" s="7"/>
      <c r="T889" s="7"/>
      <c r="U889" s="7"/>
      <c r="V889" s="7"/>
      <c r="W889" s="7"/>
      <c r="X889" s="7"/>
      <c r="Y889" s="7"/>
    </row>
    <row r="890" spans="1:25" x14ac:dyDescent="0.2">
      <c r="A890" s="7"/>
      <c r="B890" s="7"/>
      <c r="C890" s="7"/>
      <c r="D890" s="7"/>
      <c r="E890" s="7"/>
      <c r="F890" s="7"/>
      <c r="G890" s="7"/>
      <c r="H890" s="7"/>
      <c r="I890" s="7"/>
      <c r="J890" s="7"/>
      <c r="K890" s="7"/>
      <c r="L890" s="7"/>
      <c r="M890" s="7"/>
      <c r="N890" s="7"/>
      <c r="O890" s="7"/>
      <c r="P890" s="7"/>
      <c r="Q890" s="7"/>
      <c r="R890" s="7"/>
      <c r="S890" s="7"/>
      <c r="T890" s="7"/>
      <c r="U890" s="7"/>
      <c r="V890" s="7"/>
      <c r="W890" s="7"/>
      <c r="X890" s="7"/>
      <c r="Y890" s="7"/>
    </row>
    <row r="891" spans="1:25" x14ac:dyDescent="0.2">
      <c r="A891" s="7"/>
      <c r="B891" s="7"/>
      <c r="C891" s="7"/>
      <c r="D891" s="7"/>
      <c r="E891" s="7"/>
      <c r="F891" s="7"/>
      <c r="G891" s="7"/>
      <c r="H891" s="7"/>
      <c r="I891" s="7"/>
      <c r="J891" s="7"/>
      <c r="K891" s="7"/>
      <c r="L891" s="7"/>
      <c r="M891" s="7"/>
      <c r="N891" s="7"/>
      <c r="O891" s="7"/>
      <c r="P891" s="7"/>
      <c r="Q891" s="7"/>
      <c r="R891" s="7"/>
      <c r="S891" s="7"/>
      <c r="T891" s="7"/>
      <c r="U891" s="7"/>
      <c r="V891" s="7"/>
      <c r="W891" s="7"/>
      <c r="X891" s="7"/>
      <c r="Y891" s="7"/>
    </row>
    <row r="892" spans="1:25" x14ac:dyDescent="0.2">
      <c r="A892" s="7"/>
      <c r="B892" s="7"/>
      <c r="C892" s="7"/>
      <c r="D892" s="7"/>
      <c r="E892" s="7"/>
      <c r="F892" s="7"/>
      <c r="G892" s="7"/>
      <c r="H892" s="7"/>
      <c r="I892" s="7"/>
      <c r="J892" s="7"/>
      <c r="K892" s="7"/>
      <c r="L892" s="7"/>
      <c r="M892" s="7"/>
      <c r="N892" s="7"/>
      <c r="O892" s="7"/>
      <c r="P892" s="7"/>
      <c r="Q892" s="7"/>
      <c r="R892" s="7"/>
      <c r="S892" s="7"/>
      <c r="T892" s="7"/>
      <c r="U892" s="7"/>
      <c r="V892" s="7"/>
      <c r="W892" s="7"/>
      <c r="X892" s="7"/>
      <c r="Y892" s="7"/>
    </row>
    <row r="893" spans="1:25" x14ac:dyDescent="0.2">
      <c r="A893" s="7"/>
      <c r="B893" s="7"/>
      <c r="C893" s="7"/>
      <c r="D893" s="7"/>
      <c r="E893" s="7"/>
      <c r="F893" s="7"/>
      <c r="G893" s="7"/>
      <c r="H893" s="7"/>
      <c r="I893" s="7"/>
      <c r="J893" s="7"/>
      <c r="K893" s="7"/>
      <c r="L893" s="7"/>
      <c r="M893" s="7"/>
      <c r="N893" s="7"/>
      <c r="O893" s="7"/>
      <c r="P893" s="7"/>
      <c r="Q893" s="7"/>
      <c r="R893" s="7"/>
      <c r="S893" s="7"/>
      <c r="T893" s="7"/>
      <c r="U893" s="7"/>
      <c r="V893" s="7"/>
      <c r="W893" s="7"/>
      <c r="X893" s="7"/>
      <c r="Y893" s="7"/>
    </row>
    <row r="894" spans="1:25" x14ac:dyDescent="0.2">
      <c r="A894" s="7"/>
      <c r="B894" s="7"/>
      <c r="C894" s="7"/>
      <c r="D894" s="7"/>
      <c r="E894" s="7"/>
      <c r="F894" s="7"/>
      <c r="G894" s="7"/>
      <c r="H894" s="7"/>
      <c r="I894" s="7"/>
      <c r="J894" s="7"/>
      <c r="K894" s="7"/>
      <c r="L894" s="7"/>
      <c r="M894" s="7"/>
      <c r="N894" s="7"/>
      <c r="O894" s="7"/>
      <c r="P894" s="7"/>
      <c r="Q894" s="7"/>
      <c r="R894" s="7"/>
      <c r="S894" s="7"/>
      <c r="T894" s="7"/>
      <c r="U894" s="7"/>
      <c r="V894" s="7"/>
      <c r="W894" s="7"/>
      <c r="X894" s="7"/>
      <c r="Y894" s="7"/>
    </row>
    <row r="895" spans="1:25" x14ac:dyDescent="0.2">
      <c r="A895" s="7"/>
      <c r="B895" s="7"/>
      <c r="C895" s="7"/>
      <c r="D895" s="7"/>
      <c r="E895" s="7"/>
      <c r="F895" s="7"/>
      <c r="G895" s="7"/>
      <c r="H895" s="7"/>
      <c r="I895" s="7"/>
      <c r="J895" s="7"/>
      <c r="K895" s="7"/>
      <c r="L895" s="7"/>
      <c r="M895" s="7"/>
      <c r="N895" s="7"/>
      <c r="O895" s="7"/>
      <c r="P895" s="7"/>
      <c r="Q895" s="7"/>
      <c r="R895" s="7"/>
      <c r="S895" s="7"/>
      <c r="T895" s="7"/>
      <c r="U895" s="7"/>
      <c r="V895" s="7"/>
      <c r="W895" s="7"/>
      <c r="X895" s="7"/>
      <c r="Y895" s="7"/>
    </row>
    <row r="896" spans="1:25" x14ac:dyDescent="0.2">
      <c r="A896" s="7"/>
      <c r="B896" s="7"/>
      <c r="C896" s="7"/>
      <c r="D896" s="7"/>
      <c r="E896" s="7"/>
      <c r="F896" s="7"/>
      <c r="G896" s="7"/>
      <c r="H896" s="7"/>
      <c r="I896" s="7"/>
      <c r="J896" s="7"/>
      <c r="K896" s="7"/>
      <c r="L896" s="7"/>
      <c r="M896" s="7"/>
      <c r="N896" s="7"/>
      <c r="O896" s="7"/>
      <c r="P896" s="7"/>
      <c r="Q896" s="7"/>
      <c r="R896" s="7"/>
      <c r="S896" s="7"/>
      <c r="T896" s="7"/>
      <c r="U896" s="7"/>
      <c r="V896" s="7"/>
      <c r="W896" s="7"/>
      <c r="X896" s="7"/>
      <c r="Y896" s="7"/>
    </row>
    <row r="897" spans="1:25" x14ac:dyDescent="0.2">
      <c r="A897" s="7"/>
      <c r="B897" s="7"/>
      <c r="C897" s="7"/>
      <c r="D897" s="7"/>
      <c r="E897" s="7"/>
      <c r="F897" s="7"/>
      <c r="G897" s="7"/>
      <c r="H897" s="7"/>
      <c r="I897" s="7"/>
      <c r="J897" s="7"/>
      <c r="K897" s="7"/>
      <c r="L897" s="7"/>
      <c r="M897" s="7"/>
      <c r="N897" s="7"/>
      <c r="O897" s="7"/>
      <c r="P897" s="7"/>
      <c r="Q897" s="7"/>
      <c r="R897" s="7"/>
      <c r="S897" s="7"/>
      <c r="T897" s="7"/>
      <c r="U897" s="7"/>
      <c r="V897" s="7"/>
      <c r="W897" s="7"/>
      <c r="X897" s="7"/>
      <c r="Y897" s="7"/>
    </row>
    <row r="898" spans="1:25" x14ac:dyDescent="0.2">
      <c r="A898" s="7"/>
      <c r="B898" s="7"/>
      <c r="C898" s="7"/>
      <c r="D898" s="7"/>
      <c r="E898" s="7"/>
      <c r="F898" s="7"/>
      <c r="G898" s="7"/>
      <c r="H898" s="7"/>
      <c r="I898" s="7"/>
      <c r="J898" s="7"/>
      <c r="K898" s="7"/>
      <c r="L898" s="7"/>
      <c r="M898" s="7"/>
      <c r="N898" s="7"/>
      <c r="O898" s="7"/>
      <c r="P898" s="7"/>
      <c r="Q898" s="7"/>
      <c r="R898" s="7"/>
      <c r="S898" s="7"/>
      <c r="T898" s="7"/>
      <c r="U898" s="7"/>
      <c r="V898" s="7"/>
      <c r="W898" s="7"/>
      <c r="X898" s="7"/>
      <c r="Y898" s="7"/>
    </row>
    <row r="899" spans="1:25" x14ac:dyDescent="0.2">
      <c r="A899" s="7"/>
      <c r="B899" s="7"/>
      <c r="C899" s="7"/>
      <c r="D899" s="7"/>
      <c r="E899" s="7"/>
      <c r="F899" s="7"/>
      <c r="G899" s="7"/>
      <c r="H899" s="7"/>
      <c r="I899" s="7"/>
      <c r="J899" s="7"/>
      <c r="K899" s="7"/>
      <c r="L899" s="7"/>
      <c r="M899" s="7"/>
      <c r="N899" s="7"/>
      <c r="O899" s="7"/>
      <c r="P899" s="7"/>
      <c r="Q899" s="7"/>
      <c r="R899" s="7"/>
      <c r="S899" s="7"/>
      <c r="T899" s="7"/>
      <c r="U899" s="7"/>
      <c r="V899" s="7"/>
      <c r="W899" s="7"/>
      <c r="X899" s="7"/>
      <c r="Y899" s="7"/>
    </row>
    <row r="900" spans="1:25" x14ac:dyDescent="0.2">
      <c r="A900" s="7"/>
      <c r="B900" s="7"/>
      <c r="C900" s="7"/>
      <c r="D900" s="7"/>
      <c r="E900" s="7"/>
      <c r="F900" s="7"/>
      <c r="G900" s="7"/>
      <c r="H900" s="7"/>
      <c r="I900" s="7"/>
      <c r="J900" s="7"/>
      <c r="K900" s="7"/>
      <c r="L900" s="7"/>
      <c r="M900" s="7"/>
      <c r="N900" s="7"/>
      <c r="O900" s="7"/>
      <c r="P900" s="7"/>
      <c r="Q900" s="7"/>
      <c r="R900" s="7"/>
      <c r="S900" s="7"/>
      <c r="T900" s="7"/>
      <c r="U900" s="7"/>
      <c r="V900" s="7"/>
      <c r="W900" s="7"/>
      <c r="X900" s="7"/>
      <c r="Y900" s="7"/>
    </row>
    <row r="901" spans="1:25" x14ac:dyDescent="0.2">
      <c r="A901" s="7"/>
      <c r="B901" s="7"/>
      <c r="C901" s="7"/>
      <c r="D901" s="7"/>
      <c r="E901" s="7"/>
      <c r="F901" s="7"/>
      <c r="G901" s="7"/>
      <c r="H901" s="7"/>
      <c r="I901" s="7"/>
      <c r="J901" s="7"/>
      <c r="K901" s="7"/>
      <c r="L901" s="7"/>
      <c r="M901" s="7"/>
      <c r="N901" s="7"/>
      <c r="O901" s="7"/>
      <c r="P901" s="7"/>
      <c r="Q901" s="7"/>
      <c r="R901" s="7"/>
      <c r="S901" s="7"/>
      <c r="T901" s="7"/>
      <c r="U901" s="7"/>
      <c r="V901" s="7"/>
      <c r="W901" s="7"/>
      <c r="X901" s="7"/>
      <c r="Y901" s="7"/>
    </row>
    <row r="902" spans="1:25" x14ac:dyDescent="0.2">
      <c r="A902" s="7"/>
      <c r="B902" s="7"/>
      <c r="C902" s="7"/>
      <c r="D902" s="7"/>
      <c r="E902" s="7"/>
      <c r="F902" s="7"/>
      <c r="G902" s="7"/>
      <c r="H902" s="7"/>
      <c r="I902" s="7"/>
      <c r="J902" s="7"/>
      <c r="K902" s="7"/>
      <c r="L902" s="7"/>
      <c r="M902" s="7"/>
      <c r="N902" s="7"/>
      <c r="O902" s="7"/>
      <c r="P902" s="7"/>
      <c r="Q902" s="7"/>
      <c r="R902" s="7"/>
      <c r="S902" s="7"/>
      <c r="T902" s="7"/>
      <c r="U902" s="7"/>
      <c r="V902" s="7"/>
      <c r="W902" s="7"/>
      <c r="X902" s="7"/>
      <c r="Y902" s="7"/>
    </row>
    <row r="903" spans="1:25" x14ac:dyDescent="0.2">
      <c r="A903" s="7"/>
      <c r="B903" s="7"/>
      <c r="C903" s="7"/>
      <c r="D903" s="7"/>
      <c r="E903" s="7"/>
      <c r="F903" s="7"/>
      <c r="G903" s="7"/>
      <c r="H903" s="7"/>
      <c r="I903" s="7"/>
      <c r="J903" s="7"/>
      <c r="K903" s="7"/>
      <c r="L903" s="7"/>
      <c r="M903" s="7"/>
      <c r="N903" s="7"/>
      <c r="O903" s="7"/>
      <c r="P903" s="7"/>
      <c r="Q903" s="7"/>
      <c r="R903" s="7"/>
      <c r="S903" s="7"/>
      <c r="T903" s="7"/>
      <c r="U903" s="7"/>
      <c r="V903" s="7"/>
      <c r="W903" s="7"/>
      <c r="X903" s="7"/>
      <c r="Y903" s="7"/>
    </row>
    <row r="904" spans="1:25" x14ac:dyDescent="0.2">
      <c r="A904" s="7"/>
      <c r="B904" s="7"/>
      <c r="C904" s="7"/>
      <c r="D904" s="7"/>
      <c r="E904" s="7"/>
      <c r="F904" s="7"/>
      <c r="G904" s="7"/>
      <c r="H904" s="7"/>
      <c r="I904" s="7"/>
      <c r="J904" s="7"/>
      <c r="K904" s="7"/>
      <c r="L904" s="7"/>
      <c r="M904" s="7"/>
      <c r="N904" s="7"/>
      <c r="O904" s="7"/>
      <c r="P904" s="7"/>
      <c r="Q904" s="7"/>
      <c r="R904" s="7"/>
      <c r="S904" s="7"/>
      <c r="T904" s="7"/>
      <c r="U904" s="7"/>
      <c r="V904" s="7"/>
      <c r="W904" s="7"/>
      <c r="X904" s="7"/>
      <c r="Y904" s="7"/>
    </row>
    <row r="905" spans="1:25" x14ac:dyDescent="0.2">
      <c r="A905" s="7"/>
      <c r="B905" s="7"/>
      <c r="C905" s="7"/>
      <c r="D905" s="7"/>
      <c r="E905" s="7"/>
      <c r="F905" s="7"/>
      <c r="G905" s="7"/>
      <c r="H905" s="7"/>
      <c r="I905" s="7"/>
      <c r="J905" s="7"/>
      <c r="K905" s="7"/>
      <c r="L905" s="7"/>
      <c r="M905" s="7"/>
      <c r="N905" s="7"/>
      <c r="O905" s="7"/>
      <c r="P905" s="7"/>
      <c r="Q905" s="7"/>
      <c r="R905" s="7"/>
      <c r="S905" s="7"/>
      <c r="T905" s="7"/>
      <c r="U905" s="7"/>
      <c r="V905" s="7"/>
      <c r="W905" s="7"/>
      <c r="X905" s="7"/>
      <c r="Y905" s="7"/>
    </row>
    <row r="906" spans="1:25" x14ac:dyDescent="0.2">
      <c r="A906" s="7"/>
      <c r="B906" s="7"/>
      <c r="C906" s="7"/>
      <c r="D906" s="7"/>
      <c r="E906" s="7"/>
      <c r="F906" s="7"/>
      <c r="G906" s="7"/>
      <c r="H906" s="7"/>
      <c r="I906" s="7"/>
      <c r="J906" s="7"/>
      <c r="K906" s="7"/>
      <c r="L906" s="7"/>
      <c r="M906" s="7"/>
      <c r="N906" s="7"/>
      <c r="O906" s="7"/>
      <c r="P906" s="7"/>
      <c r="Q906" s="7"/>
      <c r="R906" s="7"/>
      <c r="S906" s="7"/>
      <c r="T906" s="7"/>
      <c r="U906" s="7"/>
      <c r="V906" s="7"/>
      <c r="W906" s="7"/>
      <c r="X906" s="7"/>
      <c r="Y906" s="7"/>
    </row>
    <row r="907" spans="1:25" x14ac:dyDescent="0.2">
      <c r="A907" s="7"/>
      <c r="B907" s="7"/>
      <c r="C907" s="7"/>
      <c r="D907" s="7"/>
      <c r="E907" s="7"/>
      <c r="F907" s="7"/>
      <c r="G907" s="7"/>
      <c r="H907" s="7"/>
      <c r="I907" s="7"/>
      <c r="J907" s="7"/>
      <c r="K907" s="7"/>
      <c r="L907" s="7"/>
      <c r="M907" s="7"/>
      <c r="N907" s="7"/>
      <c r="O907" s="7"/>
      <c r="P907" s="7"/>
      <c r="Q907" s="7"/>
      <c r="R907" s="7"/>
      <c r="S907" s="7"/>
      <c r="T907" s="7"/>
      <c r="U907" s="7"/>
      <c r="V907" s="7"/>
      <c r="W907" s="7"/>
      <c r="X907" s="7"/>
      <c r="Y907" s="7"/>
    </row>
    <row r="908" spans="1:25" x14ac:dyDescent="0.2">
      <c r="A908" s="7"/>
      <c r="B908" s="7"/>
      <c r="C908" s="7"/>
      <c r="D908" s="7"/>
      <c r="E908" s="7"/>
      <c r="F908" s="7"/>
      <c r="G908" s="7"/>
      <c r="H908" s="7"/>
      <c r="I908" s="7"/>
      <c r="J908" s="7"/>
      <c r="K908" s="7"/>
      <c r="L908" s="7"/>
      <c r="M908" s="7"/>
      <c r="N908" s="7"/>
      <c r="O908" s="7"/>
      <c r="P908" s="7"/>
      <c r="Q908" s="7"/>
      <c r="R908" s="7"/>
      <c r="S908" s="7"/>
      <c r="T908" s="7"/>
      <c r="U908" s="7"/>
      <c r="V908" s="7"/>
      <c r="W908" s="7"/>
      <c r="X908" s="7"/>
      <c r="Y908" s="7"/>
    </row>
    <row r="909" spans="1:25" x14ac:dyDescent="0.2">
      <c r="A909" s="7"/>
      <c r="B909" s="7"/>
      <c r="C909" s="7"/>
      <c r="D909" s="7"/>
      <c r="E909" s="7"/>
      <c r="F909" s="7"/>
      <c r="G909" s="7"/>
      <c r="H909" s="7"/>
      <c r="I909" s="7"/>
      <c r="J909" s="7"/>
      <c r="K909" s="7"/>
      <c r="L909" s="7"/>
      <c r="M909" s="7"/>
      <c r="N909" s="7"/>
      <c r="O909" s="7"/>
      <c r="P909" s="7"/>
      <c r="Q909" s="7"/>
      <c r="R909" s="7"/>
      <c r="S909" s="7"/>
      <c r="T909" s="7"/>
      <c r="U909" s="7"/>
      <c r="V909" s="7"/>
      <c r="W909" s="7"/>
      <c r="X909" s="7"/>
      <c r="Y909" s="7"/>
    </row>
    <row r="910" spans="1:25" x14ac:dyDescent="0.2">
      <c r="A910" s="7"/>
      <c r="B910" s="7"/>
      <c r="C910" s="7"/>
      <c r="D910" s="7"/>
      <c r="E910" s="7"/>
      <c r="F910" s="7"/>
      <c r="G910" s="7"/>
      <c r="H910" s="7"/>
      <c r="I910" s="7"/>
      <c r="J910" s="7"/>
      <c r="K910" s="7"/>
      <c r="L910" s="7"/>
      <c r="M910" s="7"/>
      <c r="N910" s="7"/>
      <c r="O910" s="7"/>
      <c r="P910" s="7"/>
      <c r="Q910" s="7"/>
      <c r="R910" s="7"/>
      <c r="S910" s="7"/>
      <c r="T910" s="7"/>
      <c r="U910" s="7"/>
      <c r="V910" s="7"/>
      <c r="W910" s="7"/>
      <c r="X910" s="7"/>
      <c r="Y910" s="7"/>
    </row>
    <row r="911" spans="1:25" x14ac:dyDescent="0.2">
      <c r="A911" s="7"/>
      <c r="B911" s="7"/>
      <c r="C911" s="7"/>
      <c r="D911" s="7"/>
      <c r="E911" s="7"/>
      <c r="F911" s="7"/>
      <c r="G911" s="7"/>
      <c r="H911" s="7"/>
      <c r="I911" s="7"/>
      <c r="J911" s="7"/>
      <c r="K911" s="7"/>
      <c r="L911" s="7"/>
      <c r="M911" s="7"/>
      <c r="N911" s="7"/>
      <c r="O911" s="7"/>
      <c r="P911" s="7"/>
      <c r="Q911" s="7"/>
      <c r="R911" s="7"/>
      <c r="S911" s="7"/>
      <c r="T911" s="7"/>
      <c r="U911" s="7"/>
      <c r="V911" s="7"/>
      <c r="W911" s="7"/>
      <c r="X911" s="7"/>
      <c r="Y911" s="7"/>
    </row>
    <row r="912" spans="1:25" x14ac:dyDescent="0.2">
      <c r="A912" s="7"/>
      <c r="B912" s="7"/>
      <c r="C912" s="7"/>
      <c r="D912" s="7"/>
      <c r="E912" s="7"/>
      <c r="F912" s="7"/>
      <c r="G912" s="7"/>
      <c r="H912" s="7"/>
      <c r="I912" s="7"/>
      <c r="J912" s="7"/>
      <c r="K912" s="7"/>
      <c r="L912" s="7"/>
      <c r="M912" s="7"/>
      <c r="N912" s="7"/>
      <c r="O912" s="7"/>
      <c r="P912" s="7"/>
      <c r="Q912" s="7"/>
      <c r="R912" s="7"/>
      <c r="S912" s="7"/>
      <c r="T912" s="7"/>
      <c r="U912" s="7"/>
      <c r="V912" s="7"/>
      <c r="W912" s="7"/>
      <c r="X912" s="7"/>
      <c r="Y912" s="7"/>
    </row>
    <row r="913" spans="1:25" x14ac:dyDescent="0.2">
      <c r="A913" s="7"/>
      <c r="B913" s="7"/>
      <c r="C913" s="7"/>
      <c r="D913" s="7"/>
      <c r="E913" s="7"/>
      <c r="F913" s="7"/>
      <c r="G913" s="7"/>
      <c r="H913" s="7"/>
      <c r="I913" s="7"/>
      <c r="J913" s="7"/>
      <c r="K913" s="7"/>
      <c r="L913" s="7"/>
      <c r="M913" s="7"/>
      <c r="N913" s="7"/>
      <c r="O913" s="7"/>
      <c r="P913" s="7"/>
      <c r="Q913" s="7"/>
      <c r="R913" s="7"/>
      <c r="S913" s="7"/>
      <c r="T913" s="7"/>
      <c r="U913" s="7"/>
      <c r="V913" s="7"/>
      <c r="W913" s="7"/>
      <c r="X913" s="7"/>
      <c r="Y913" s="7"/>
    </row>
    <row r="914" spans="1:25" x14ac:dyDescent="0.2">
      <c r="A914" s="7"/>
      <c r="B914" s="7"/>
      <c r="C914" s="7"/>
      <c r="D914" s="7"/>
      <c r="E914" s="7"/>
      <c r="F914" s="7"/>
      <c r="G914" s="7"/>
      <c r="H914" s="7"/>
      <c r="I914" s="7"/>
      <c r="J914" s="7"/>
      <c r="K914" s="7"/>
      <c r="L914" s="7"/>
      <c r="M914" s="7"/>
      <c r="N914" s="7"/>
      <c r="O914" s="7"/>
      <c r="P914" s="7"/>
      <c r="Q914" s="7"/>
      <c r="R914" s="7"/>
      <c r="S914" s="7"/>
      <c r="T914" s="7"/>
      <c r="U914" s="7"/>
      <c r="V914" s="7"/>
      <c r="W914" s="7"/>
      <c r="X914" s="7"/>
      <c r="Y914" s="7"/>
    </row>
    <row r="915" spans="1:25" x14ac:dyDescent="0.2">
      <c r="A915" s="7"/>
      <c r="B915" s="7"/>
      <c r="C915" s="7"/>
      <c r="D915" s="7"/>
      <c r="E915" s="7"/>
      <c r="F915" s="7"/>
      <c r="G915" s="7"/>
      <c r="H915" s="7"/>
      <c r="I915" s="7"/>
      <c r="J915" s="7"/>
      <c r="K915" s="7"/>
      <c r="L915" s="7"/>
      <c r="M915" s="7"/>
      <c r="N915" s="7"/>
      <c r="O915" s="7"/>
      <c r="P915" s="7"/>
      <c r="Q915" s="7"/>
      <c r="R915" s="7"/>
      <c r="S915" s="7"/>
      <c r="T915" s="7"/>
      <c r="U915" s="7"/>
      <c r="V915" s="7"/>
      <c r="W915" s="7"/>
      <c r="X915" s="7"/>
      <c r="Y915" s="7"/>
    </row>
    <row r="916" spans="1:25" x14ac:dyDescent="0.2">
      <c r="A916" s="7"/>
      <c r="B916" s="7"/>
      <c r="C916" s="7"/>
      <c r="D916" s="7"/>
      <c r="E916" s="7"/>
      <c r="F916" s="7"/>
      <c r="G916" s="7"/>
      <c r="H916" s="7"/>
      <c r="I916" s="7"/>
      <c r="J916" s="7"/>
      <c r="K916" s="7"/>
      <c r="L916" s="7"/>
      <c r="M916" s="7"/>
      <c r="N916" s="7"/>
      <c r="O916" s="7"/>
      <c r="P916" s="7"/>
      <c r="Q916" s="7"/>
      <c r="R916" s="7"/>
      <c r="S916" s="7"/>
      <c r="T916" s="7"/>
      <c r="U916" s="7"/>
      <c r="V916" s="7"/>
      <c r="W916" s="7"/>
      <c r="X916" s="7"/>
      <c r="Y916" s="7"/>
    </row>
    <row r="917" spans="1:25" x14ac:dyDescent="0.2">
      <c r="A917" s="7"/>
      <c r="B917" s="7"/>
      <c r="C917" s="7"/>
      <c r="D917" s="7"/>
      <c r="E917" s="7"/>
      <c r="F917" s="7"/>
      <c r="G917" s="7"/>
      <c r="H917" s="7"/>
      <c r="I917" s="7"/>
      <c r="J917" s="7"/>
      <c r="K917" s="7"/>
      <c r="L917" s="7"/>
      <c r="M917" s="7"/>
      <c r="N917" s="7"/>
      <c r="O917" s="7"/>
      <c r="P917" s="7"/>
      <c r="Q917" s="7"/>
      <c r="R917" s="7"/>
      <c r="S917" s="7"/>
      <c r="T917" s="7"/>
      <c r="U917" s="7"/>
      <c r="V917" s="7"/>
      <c r="W917" s="7"/>
      <c r="X917" s="7"/>
      <c r="Y917" s="7"/>
    </row>
    <row r="918" spans="1:25" x14ac:dyDescent="0.2">
      <c r="A918" s="7"/>
      <c r="B918" s="7"/>
      <c r="C918" s="7"/>
      <c r="D918" s="7"/>
      <c r="E918" s="7"/>
      <c r="F918" s="7"/>
      <c r="G918" s="7"/>
      <c r="H918" s="7"/>
      <c r="I918" s="7"/>
      <c r="J918" s="7"/>
      <c r="K918" s="7"/>
      <c r="L918" s="7"/>
      <c r="M918" s="7"/>
      <c r="N918" s="7"/>
      <c r="O918" s="7"/>
      <c r="P918" s="7"/>
      <c r="Q918" s="7"/>
      <c r="R918" s="7"/>
      <c r="S918" s="7"/>
      <c r="T918" s="7"/>
      <c r="U918" s="7"/>
      <c r="V918" s="7"/>
      <c r="W918" s="7"/>
      <c r="X918" s="7"/>
      <c r="Y918" s="7"/>
    </row>
    <row r="919" spans="1:25" x14ac:dyDescent="0.2">
      <c r="A919" s="7"/>
      <c r="B919" s="7"/>
      <c r="C919" s="7"/>
      <c r="D919" s="7"/>
      <c r="E919" s="7"/>
      <c r="F919" s="7"/>
      <c r="G919" s="7"/>
      <c r="H919" s="7"/>
      <c r="I919" s="7"/>
      <c r="J919" s="7"/>
      <c r="K919" s="7"/>
      <c r="L919" s="7"/>
      <c r="M919" s="7"/>
      <c r="N919" s="7"/>
      <c r="O919" s="7"/>
      <c r="P919" s="7"/>
      <c r="Q919" s="7"/>
      <c r="R919" s="7"/>
      <c r="S919" s="7"/>
      <c r="T919" s="7"/>
      <c r="U919" s="7"/>
      <c r="V919" s="7"/>
      <c r="W919" s="7"/>
      <c r="X919" s="7"/>
      <c r="Y919" s="7"/>
    </row>
    <row r="920" spans="1:25" x14ac:dyDescent="0.2">
      <c r="A920" s="7"/>
      <c r="B920" s="7"/>
      <c r="C920" s="7"/>
      <c r="D920" s="7"/>
      <c r="E920" s="7"/>
      <c r="F920" s="7"/>
      <c r="G920" s="7"/>
      <c r="H920" s="7"/>
      <c r="I920" s="7"/>
      <c r="J920" s="7"/>
      <c r="K920" s="7"/>
      <c r="L920" s="7"/>
      <c r="M920" s="7"/>
      <c r="N920" s="7"/>
      <c r="O920" s="7"/>
      <c r="P920" s="7"/>
      <c r="Q920" s="7"/>
      <c r="R920" s="7"/>
      <c r="S920" s="7"/>
      <c r="T920" s="7"/>
      <c r="U920" s="7"/>
      <c r="V920" s="7"/>
      <c r="W920" s="7"/>
      <c r="X920" s="7"/>
      <c r="Y920" s="7"/>
    </row>
    <row r="921" spans="1:25" x14ac:dyDescent="0.2">
      <c r="A921" s="7"/>
      <c r="B921" s="7"/>
      <c r="C921" s="7"/>
      <c r="D921" s="7"/>
      <c r="E921" s="7"/>
      <c r="F921" s="7"/>
      <c r="G921" s="7"/>
      <c r="H921" s="7"/>
      <c r="I921" s="7"/>
      <c r="J921" s="7"/>
      <c r="K921" s="7"/>
      <c r="L921" s="7"/>
      <c r="M921" s="7"/>
      <c r="N921" s="7"/>
      <c r="O921" s="7"/>
      <c r="P921" s="7"/>
      <c r="Q921" s="7"/>
      <c r="R921" s="7"/>
      <c r="S921" s="7"/>
      <c r="T921" s="7"/>
      <c r="U921" s="7"/>
      <c r="V921" s="7"/>
      <c r="W921" s="7"/>
      <c r="X921" s="7"/>
      <c r="Y921" s="7"/>
    </row>
    <row r="922" spans="1:25" x14ac:dyDescent="0.2">
      <c r="A922" s="7"/>
      <c r="B922" s="7"/>
      <c r="C922" s="7"/>
      <c r="D922" s="7"/>
      <c r="E922" s="7"/>
      <c r="F922" s="7"/>
      <c r="G922" s="7"/>
      <c r="H922" s="7"/>
      <c r="I922" s="7"/>
      <c r="J922" s="7"/>
      <c r="K922" s="7"/>
      <c r="L922" s="7"/>
      <c r="M922" s="7"/>
      <c r="N922" s="7"/>
      <c r="O922" s="7"/>
      <c r="P922" s="7"/>
      <c r="Q922" s="7"/>
      <c r="R922" s="7"/>
      <c r="S922" s="7"/>
      <c r="T922" s="7"/>
      <c r="U922" s="7"/>
      <c r="V922" s="7"/>
      <c r="W922" s="7"/>
      <c r="X922" s="7"/>
      <c r="Y922" s="7"/>
    </row>
    <row r="923" spans="1:25" x14ac:dyDescent="0.2">
      <c r="A923" s="7"/>
      <c r="B923" s="7"/>
      <c r="C923" s="7"/>
      <c r="D923" s="7"/>
      <c r="E923" s="7"/>
      <c r="F923" s="7"/>
      <c r="G923" s="7"/>
      <c r="H923" s="7"/>
      <c r="I923" s="7"/>
      <c r="J923" s="7"/>
      <c r="K923" s="7"/>
      <c r="L923" s="7"/>
      <c r="M923" s="7"/>
      <c r="N923" s="7"/>
      <c r="O923" s="7"/>
      <c r="P923" s="7"/>
      <c r="Q923" s="7"/>
      <c r="R923" s="7"/>
      <c r="S923" s="7"/>
      <c r="T923" s="7"/>
      <c r="U923" s="7"/>
      <c r="V923" s="7"/>
      <c r="W923" s="7"/>
      <c r="X923" s="7"/>
      <c r="Y923" s="7"/>
    </row>
    <row r="924" spans="1:25" x14ac:dyDescent="0.2">
      <c r="A924" s="7"/>
      <c r="B924" s="7"/>
      <c r="C924" s="7"/>
      <c r="D924" s="7"/>
      <c r="E924" s="7"/>
      <c r="F924" s="7"/>
      <c r="G924" s="7"/>
      <c r="H924" s="7"/>
      <c r="I924" s="7"/>
      <c r="J924" s="7"/>
      <c r="K924" s="7"/>
      <c r="L924" s="7"/>
      <c r="M924" s="7"/>
      <c r="N924" s="7"/>
      <c r="O924" s="7"/>
      <c r="P924" s="7"/>
      <c r="Q924" s="7"/>
      <c r="R924" s="7"/>
      <c r="S924" s="7"/>
      <c r="T924" s="7"/>
      <c r="U924" s="7"/>
      <c r="V924" s="7"/>
      <c r="W924" s="7"/>
      <c r="X924" s="7"/>
      <c r="Y924" s="7"/>
    </row>
    <row r="925" spans="1:25" x14ac:dyDescent="0.2">
      <c r="A925" s="7"/>
      <c r="B925" s="7"/>
      <c r="C925" s="7"/>
      <c r="D925" s="7"/>
      <c r="E925" s="7"/>
      <c r="F925" s="7"/>
      <c r="G925" s="7"/>
      <c r="H925" s="7"/>
      <c r="I925" s="7"/>
      <c r="J925" s="7"/>
      <c r="K925" s="7"/>
      <c r="L925" s="7"/>
      <c r="M925" s="7"/>
      <c r="N925" s="7"/>
      <c r="O925" s="7"/>
      <c r="P925" s="7"/>
      <c r="Q925" s="7"/>
      <c r="R925" s="7"/>
      <c r="S925" s="7"/>
      <c r="T925" s="7"/>
      <c r="U925" s="7"/>
      <c r="V925" s="7"/>
      <c r="W925" s="7"/>
      <c r="X925" s="7"/>
      <c r="Y925" s="7"/>
    </row>
    <row r="926" spans="1:25" x14ac:dyDescent="0.2">
      <c r="A926" s="7"/>
      <c r="B926" s="7"/>
      <c r="C926" s="7"/>
      <c r="D926" s="7"/>
      <c r="E926" s="7"/>
      <c r="F926" s="7"/>
      <c r="G926" s="7"/>
      <c r="H926" s="7"/>
      <c r="I926" s="7"/>
      <c r="J926" s="7"/>
      <c r="K926" s="7"/>
      <c r="L926" s="7"/>
      <c r="M926" s="7"/>
      <c r="N926" s="7"/>
      <c r="O926" s="7"/>
      <c r="P926" s="7"/>
      <c r="Q926" s="7"/>
      <c r="R926" s="7"/>
      <c r="S926" s="7"/>
      <c r="T926" s="7"/>
      <c r="U926" s="7"/>
      <c r="V926" s="7"/>
      <c r="W926" s="7"/>
      <c r="X926" s="7"/>
      <c r="Y926" s="7"/>
    </row>
    <row r="927" spans="1:25" x14ac:dyDescent="0.2">
      <c r="A927" s="7"/>
      <c r="B927" s="7"/>
      <c r="C927" s="7"/>
      <c r="D927" s="7"/>
      <c r="E927" s="7"/>
      <c r="F927" s="7"/>
      <c r="G927" s="7"/>
      <c r="H927" s="7"/>
      <c r="I927" s="7"/>
      <c r="J927" s="7"/>
      <c r="K927" s="7"/>
      <c r="L927" s="7"/>
      <c r="M927" s="7"/>
      <c r="N927" s="7"/>
      <c r="O927" s="7"/>
      <c r="P927" s="7"/>
      <c r="Q927" s="7"/>
      <c r="R927" s="7"/>
      <c r="S927" s="7"/>
      <c r="T927" s="7"/>
      <c r="U927" s="7"/>
      <c r="V927" s="7"/>
      <c r="W927" s="7"/>
      <c r="X927" s="7"/>
      <c r="Y927" s="7"/>
    </row>
    <row r="928" spans="1:25" x14ac:dyDescent="0.2">
      <c r="A928" s="7"/>
      <c r="B928" s="7"/>
      <c r="C928" s="7"/>
      <c r="D928" s="7"/>
      <c r="E928" s="7"/>
      <c r="F928" s="7"/>
      <c r="G928" s="7"/>
      <c r="H928" s="7"/>
      <c r="I928" s="7"/>
      <c r="J928" s="7"/>
      <c r="K928" s="7"/>
      <c r="L928" s="7"/>
      <c r="M928" s="7"/>
      <c r="N928" s="7"/>
      <c r="O928" s="7"/>
      <c r="P928" s="7"/>
      <c r="Q928" s="7"/>
      <c r="R928" s="7"/>
      <c r="S928" s="7"/>
      <c r="T928" s="7"/>
      <c r="U928" s="7"/>
      <c r="V928" s="7"/>
      <c r="W928" s="7"/>
      <c r="X928" s="7"/>
      <c r="Y928" s="7"/>
    </row>
    <row r="929" spans="1:25" x14ac:dyDescent="0.2">
      <c r="A929" s="7"/>
      <c r="B929" s="7"/>
      <c r="C929" s="7"/>
      <c r="D929" s="7"/>
      <c r="E929" s="7"/>
      <c r="F929" s="7"/>
      <c r="G929" s="7"/>
      <c r="H929" s="7"/>
      <c r="I929" s="7"/>
      <c r="J929" s="7"/>
      <c r="K929" s="7"/>
      <c r="L929" s="7"/>
      <c r="M929" s="7"/>
      <c r="N929" s="7"/>
      <c r="O929" s="7"/>
      <c r="P929" s="7"/>
      <c r="Q929" s="7"/>
      <c r="R929" s="7"/>
      <c r="S929" s="7"/>
      <c r="T929" s="7"/>
      <c r="U929" s="7"/>
      <c r="V929" s="7"/>
      <c r="W929" s="7"/>
      <c r="X929" s="7"/>
      <c r="Y929" s="7"/>
    </row>
    <row r="930" spans="1:25" x14ac:dyDescent="0.2">
      <c r="A930" s="7"/>
      <c r="B930" s="7"/>
      <c r="C930" s="7"/>
      <c r="D930" s="7"/>
      <c r="E930" s="7"/>
      <c r="F930" s="7"/>
      <c r="G930" s="7"/>
      <c r="H930" s="7"/>
      <c r="I930" s="7"/>
      <c r="J930" s="7"/>
      <c r="K930" s="7"/>
      <c r="L930" s="7"/>
      <c r="M930" s="7"/>
      <c r="N930" s="7"/>
      <c r="O930" s="7"/>
      <c r="P930" s="7"/>
      <c r="Q930" s="7"/>
      <c r="R930" s="7"/>
      <c r="S930" s="7"/>
      <c r="T930" s="7"/>
      <c r="U930" s="7"/>
      <c r="V930" s="7"/>
      <c r="W930" s="7"/>
      <c r="X930" s="7"/>
      <c r="Y930" s="7"/>
    </row>
    <row r="931" spans="1:25" x14ac:dyDescent="0.2">
      <c r="A931" s="7"/>
      <c r="B931" s="7"/>
      <c r="C931" s="7"/>
      <c r="D931" s="7"/>
      <c r="E931" s="7"/>
      <c r="F931" s="7"/>
      <c r="G931" s="7"/>
      <c r="H931" s="7"/>
      <c r="I931" s="7"/>
      <c r="J931" s="7"/>
      <c r="K931" s="7"/>
      <c r="L931" s="7"/>
      <c r="M931" s="7"/>
      <c r="N931" s="7"/>
      <c r="O931" s="7"/>
      <c r="P931" s="7"/>
      <c r="Q931" s="7"/>
      <c r="R931" s="7"/>
      <c r="S931" s="7"/>
      <c r="T931" s="7"/>
      <c r="U931" s="7"/>
      <c r="V931" s="7"/>
      <c r="W931" s="7"/>
      <c r="X931" s="7"/>
      <c r="Y931" s="7"/>
    </row>
    <row r="932" spans="1:25" x14ac:dyDescent="0.2">
      <c r="A932" s="7"/>
      <c r="B932" s="7"/>
      <c r="C932" s="7"/>
      <c r="D932" s="7"/>
      <c r="E932" s="7"/>
      <c r="F932" s="7"/>
      <c r="G932" s="7"/>
      <c r="H932" s="7"/>
      <c r="I932" s="7"/>
      <c r="J932" s="7"/>
      <c r="K932" s="7"/>
      <c r="L932" s="7"/>
      <c r="M932" s="7"/>
      <c r="N932" s="7"/>
      <c r="O932" s="7"/>
      <c r="P932" s="7"/>
      <c r="Q932" s="7"/>
      <c r="R932" s="7"/>
      <c r="S932" s="7"/>
      <c r="T932" s="7"/>
      <c r="U932" s="7"/>
      <c r="V932" s="7"/>
      <c r="W932" s="7"/>
      <c r="X932" s="7"/>
      <c r="Y932" s="7"/>
    </row>
    <row r="933" spans="1:25" x14ac:dyDescent="0.2">
      <c r="A933" s="7"/>
      <c r="B933" s="7"/>
      <c r="C933" s="7"/>
      <c r="D933" s="7"/>
      <c r="E933" s="7"/>
      <c r="F933" s="7"/>
      <c r="G933" s="7"/>
      <c r="H933" s="7"/>
      <c r="I933" s="7"/>
      <c r="J933" s="7"/>
      <c r="K933" s="7"/>
      <c r="L933" s="7"/>
      <c r="M933" s="7"/>
      <c r="N933" s="7"/>
      <c r="O933" s="7"/>
      <c r="P933" s="7"/>
      <c r="Q933" s="7"/>
      <c r="R933" s="7"/>
      <c r="S933" s="7"/>
      <c r="T933" s="7"/>
      <c r="U933" s="7"/>
      <c r="V933" s="7"/>
      <c r="W933" s="7"/>
      <c r="X933" s="7"/>
      <c r="Y933" s="7"/>
    </row>
    <row r="934" spans="1:25" x14ac:dyDescent="0.2">
      <c r="A934" s="7"/>
      <c r="B934" s="7"/>
      <c r="C934" s="7"/>
      <c r="D934" s="7"/>
      <c r="E934" s="7"/>
      <c r="F934" s="7"/>
      <c r="G934" s="7"/>
      <c r="H934" s="7"/>
      <c r="I934" s="7"/>
      <c r="J934" s="7"/>
      <c r="K934" s="7"/>
      <c r="L934" s="7"/>
      <c r="M934" s="7"/>
      <c r="N934" s="7"/>
      <c r="O934" s="7"/>
      <c r="P934" s="7"/>
      <c r="Q934" s="7"/>
      <c r="R934" s="7"/>
      <c r="S934" s="7"/>
      <c r="T934" s="7"/>
      <c r="U934" s="7"/>
      <c r="V934" s="7"/>
      <c r="W934" s="7"/>
      <c r="X934" s="7"/>
      <c r="Y934" s="7"/>
    </row>
    <row r="935" spans="1:25" x14ac:dyDescent="0.2">
      <c r="A935" s="7"/>
      <c r="B935" s="7"/>
      <c r="C935" s="7"/>
      <c r="D935" s="7"/>
      <c r="E935" s="7"/>
      <c r="F935" s="7"/>
      <c r="G935" s="7"/>
      <c r="H935" s="7"/>
      <c r="I935" s="7"/>
      <c r="J935" s="7"/>
      <c r="K935" s="7"/>
      <c r="L935" s="7"/>
      <c r="M935" s="7"/>
      <c r="N935" s="7"/>
      <c r="O935" s="7"/>
      <c r="P935" s="7"/>
      <c r="Q935" s="7"/>
      <c r="R935" s="7"/>
      <c r="S935" s="7"/>
      <c r="T935" s="7"/>
      <c r="U935" s="7"/>
      <c r="V935" s="7"/>
      <c r="W935" s="7"/>
      <c r="X935" s="7"/>
      <c r="Y935" s="7"/>
    </row>
    <row r="936" spans="1:25" x14ac:dyDescent="0.2">
      <c r="A936" s="7"/>
      <c r="B936" s="7"/>
      <c r="C936" s="7"/>
      <c r="D936" s="7"/>
      <c r="E936" s="7"/>
      <c r="F936" s="7"/>
      <c r="G936" s="7"/>
      <c r="H936" s="7"/>
      <c r="I936" s="7"/>
      <c r="J936" s="7"/>
      <c r="K936" s="7"/>
      <c r="L936" s="7"/>
      <c r="M936" s="7"/>
      <c r="N936" s="7"/>
      <c r="O936" s="7"/>
      <c r="P936" s="7"/>
      <c r="Q936" s="7"/>
      <c r="R936" s="7"/>
      <c r="S936" s="7"/>
      <c r="T936" s="7"/>
      <c r="U936" s="7"/>
      <c r="V936" s="7"/>
      <c r="W936" s="7"/>
      <c r="X936" s="7"/>
      <c r="Y936" s="7"/>
    </row>
    <row r="937" spans="1:25" x14ac:dyDescent="0.2">
      <c r="A937" s="7"/>
      <c r="B937" s="7"/>
      <c r="C937" s="7"/>
      <c r="D937" s="7"/>
      <c r="E937" s="7"/>
      <c r="F937" s="7"/>
      <c r="G937" s="7"/>
      <c r="H937" s="7"/>
      <c r="I937" s="7"/>
      <c r="J937" s="7"/>
      <c r="K937" s="7"/>
      <c r="L937" s="7"/>
      <c r="M937" s="7"/>
      <c r="N937" s="7"/>
      <c r="O937" s="7"/>
      <c r="P937" s="7"/>
      <c r="Q937" s="7"/>
      <c r="R937" s="7"/>
      <c r="S937" s="7"/>
      <c r="T937" s="7"/>
      <c r="U937" s="7"/>
      <c r="V937" s="7"/>
      <c r="W937" s="7"/>
      <c r="X937" s="7"/>
      <c r="Y937" s="7"/>
    </row>
    <row r="938" spans="1:25" x14ac:dyDescent="0.2">
      <c r="A938" s="7"/>
      <c r="B938" s="7"/>
      <c r="C938" s="7"/>
      <c r="D938" s="7"/>
      <c r="E938" s="7"/>
      <c r="F938" s="7"/>
      <c r="G938" s="7"/>
      <c r="H938" s="7"/>
      <c r="I938" s="7"/>
      <c r="J938" s="7"/>
      <c r="K938" s="7"/>
      <c r="L938" s="7"/>
      <c r="M938" s="7"/>
      <c r="N938" s="7"/>
      <c r="O938" s="7"/>
      <c r="P938" s="7"/>
      <c r="Q938" s="7"/>
      <c r="R938" s="7"/>
      <c r="S938" s="7"/>
      <c r="T938" s="7"/>
      <c r="U938" s="7"/>
      <c r="V938" s="7"/>
      <c r="W938" s="7"/>
      <c r="X938" s="7"/>
      <c r="Y938" s="7"/>
    </row>
    <row r="939" spans="1:25" x14ac:dyDescent="0.2">
      <c r="A939" s="7"/>
      <c r="B939" s="7"/>
      <c r="C939" s="7"/>
      <c r="D939" s="7"/>
      <c r="E939" s="7"/>
      <c r="F939" s="7"/>
      <c r="G939" s="7"/>
      <c r="H939" s="7"/>
      <c r="I939" s="7"/>
      <c r="J939" s="7"/>
      <c r="K939" s="7"/>
      <c r="L939" s="7"/>
      <c r="M939" s="7"/>
      <c r="N939" s="7"/>
      <c r="O939" s="7"/>
      <c r="P939" s="7"/>
      <c r="Q939" s="7"/>
      <c r="R939" s="7"/>
      <c r="S939" s="7"/>
      <c r="T939" s="7"/>
      <c r="U939" s="7"/>
      <c r="V939" s="7"/>
      <c r="W939" s="7"/>
      <c r="X939" s="7"/>
      <c r="Y939" s="7"/>
    </row>
    <row r="940" spans="1:25" x14ac:dyDescent="0.2">
      <c r="A940" s="7"/>
      <c r="B940" s="7"/>
      <c r="C940" s="7"/>
      <c r="D940" s="7"/>
      <c r="E940" s="7"/>
      <c r="F940" s="7"/>
      <c r="G940" s="7"/>
      <c r="H940" s="7"/>
      <c r="I940" s="7"/>
      <c r="J940" s="7"/>
      <c r="K940" s="7"/>
      <c r="L940" s="7"/>
      <c r="M940" s="7"/>
      <c r="N940" s="7"/>
      <c r="O940" s="7"/>
      <c r="P940" s="7"/>
      <c r="Q940" s="7"/>
      <c r="R940" s="7"/>
      <c r="S940" s="7"/>
      <c r="T940" s="7"/>
      <c r="U940" s="7"/>
      <c r="V940" s="7"/>
      <c r="W940" s="7"/>
      <c r="X940" s="7"/>
      <c r="Y940" s="7"/>
    </row>
    <row r="941" spans="1:25" x14ac:dyDescent="0.2">
      <c r="A941" s="7"/>
      <c r="B941" s="7"/>
      <c r="C941" s="7"/>
      <c r="D941" s="7"/>
      <c r="E941" s="7"/>
      <c r="F941" s="7"/>
      <c r="G941" s="7"/>
      <c r="H941" s="7"/>
      <c r="I941" s="7"/>
      <c r="J941" s="7"/>
      <c r="K941" s="7"/>
      <c r="L941" s="7"/>
      <c r="M941" s="7"/>
      <c r="N941" s="7"/>
      <c r="O941" s="7"/>
      <c r="P941" s="7"/>
      <c r="Q941" s="7"/>
      <c r="R941" s="7"/>
      <c r="S941" s="7"/>
      <c r="T941" s="7"/>
      <c r="U941" s="7"/>
      <c r="V941" s="7"/>
      <c r="W941" s="7"/>
      <c r="X941" s="7"/>
      <c r="Y941" s="7"/>
    </row>
    <row r="942" spans="1:25" x14ac:dyDescent="0.2">
      <c r="A942" s="7"/>
      <c r="B942" s="7"/>
      <c r="C942" s="7"/>
      <c r="D942" s="7"/>
      <c r="E942" s="7"/>
      <c r="F942" s="7"/>
      <c r="G942" s="7"/>
      <c r="H942" s="7"/>
      <c r="I942" s="7"/>
      <c r="J942" s="7"/>
      <c r="K942" s="7"/>
      <c r="L942" s="7"/>
      <c r="M942" s="7"/>
      <c r="N942" s="7"/>
      <c r="O942" s="7"/>
      <c r="P942" s="7"/>
      <c r="Q942" s="7"/>
      <c r="R942" s="7"/>
      <c r="S942" s="7"/>
      <c r="T942" s="7"/>
      <c r="U942" s="7"/>
      <c r="V942" s="7"/>
      <c r="W942" s="7"/>
      <c r="X942" s="7"/>
      <c r="Y942" s="7"/>
    </row>
    <row r="943" spans="1:25" x14ac:dyDescent="0.2">
      <c r="A943" s="7"/>
      <c r="B943" s="7"/>
      <c r="C943" s="7"/>
      <c r="D943" s="7"/>
      <c r="E943" s="7"/>
      <c r="F943" s="7"/>
      <c r="G943" s="7"/>
      <c r="H943" s="7"/>
      <c r="I943" s="7"/>
      <c r="J943" s="7"/>
      <c r="K943" s="7"/>
      <c r="L943" s="7"/>
      <c r="M943" s="7"/>
      <c r="N943" s="7"/>
      <c r="O943" s="7"/>
      <c r="P943" s="7"/>
      <c r="Q943" s="7"/>
      <c r="R943" s="7"/>
      <c r="S943" s="7"/>
      <c r="T943" s="7"/>
      <c r="U943" s="7"/>
      <c r="V943" s="7"/>
      <c r="W943" s="7"/>
      <c r="X943" s="7"/>
      <c r="Y943" s="7"/>
    </row>
    <row r="944" spans="1:25" x14ac:dyDescent="0.2">
      <c r="A944" s="7"/>
      <c r="B944" s="7"/>
      <c r="C944" s="7"/>
      <c r="D944" s="7"/>
      <c r="E944" s="7"/>
      <c r="F944" s="7"/>
      <c r="G944" s="7"/>
      <c r="H944" s="7"/>
      <c r="I944" s="7"/>
      <c r="J944" s="7"/>
      <c r="K944" s="7"/>
      <c r="L944" s="7"/>
      <c r="M944" s="7"/>
      <c r="N944" s="7"/>
      <c r="O944" s="7"/>
      <c r="P944" s="7"/>
      <c r="Q944" s="7"/>
      <c r="R944" s="7"/>
      <c r="S944" s="7"/>
      <c r="T944" s="7"/>
      <c r="U944" s="7"/>
      <c r="V944" s="7"/>
      <c r="W944" s="7"/>
      <c r="X944" s="7"/>
      <c r="Y944" s="7"/>
    </row>
    <row r="945" spans="1:25" x14ac:dyDescent="0.2">
      <c r="A945" s="7"/>
      <c r="B945" s="7"/>
      <c r="C945" s="7"/>
      <c r="D945" s="7"/>
      <c r="E945" s="7"/>
      <c r="F945" s="7"/>
      <c r="G945" s="7"/>
      <c r="H945" s="7"/>
      <c r="I945" s="7"/>
      <c r="J945" s="7"/>
      <c r="K945" s="7"/>
      <c r="L945" s="7"/>
      <c r="M945" s="7"/>
      <c r="N945" s="7"/>
      <c r="O945" s="7"/>
      <c r="P945" s="7"/>
      <c r="Q945" s="7"/>
      <c r="R945" s="7"/>
      <c r="S945" s="7"/>
      <c r="T945" s="7"/>
      <c r="U945" s="7"/>
      <c r="V945" s="7"/>
      <c r="W945" s="7"/>
      <c r="X945" s="7"/>
      <c r="Y945" s="7"/>
    </row>
    <row r="946" spans="1:25" x14ac:dyDescent="0.2">
      <c r="A946" s="7"/>
      <c r="B946" s="7"/>
      <c r="C946" s="7"/>
      <c r="D946" s="7"/>
      <c r="E946" s="7"/>
      <c r="F946" s="7"/>
      <c r="G946" s="7"/>
      <c r="H946" s="7"/>
      <c r="I946" s="7"/>
      <c r="J946" s="7"/>
      <c r="K946" s="7"/>
      <c r="L946" s="7"/>
      <c r="M946" s="7"/>
      <c r="N946" s="7"/>
      <c r="O946" s="7"/>
      <c r="P946" s="7"/>
      <c r="Q946" s="7"/>
      <c r="R946" s="7"/>
      <c r="S946" s="7"/>
      <c r="T946" s="7"/>
      <c r="U946" s="7"/>
      <c r="V946" s="7"/>
      <c r="W946" s="7"/>
      <c r="X946" s="7"/>
      <c r="Y946" s="7"/>
    </row>
    <row r="947" spans="1:25" x14ac:dyDescent="0.2">
      <c r="A947" s="7"/>
      <c r="B947" s="7"/>
      <c r="C947" s="7"/>
      <c r="D947" s="7"/>
      <c r="E947" s="7"/>
      <c r="F947" s="7"/>
      <c r="G947" s="7"/>
      <c r="H947" s="7"/>
      <c r="I947" s="7"/>
      <c r="J947" s="7"/>
      <c r="K947" s="7"/>
      <c r="L947" s="7"/>
      <c r="M947" s="7"/>
      <c r="N947" s="7"/>
      <c r="O947" s="7"/>
      <c r="P947" s="7"/>
      <c r="Q947" s="7"/>
      <c r="R947" s="7"/>
      <c r="S947" s="7"/>
      <c r="T947" s="7"/>
      <c r="U947" s="7"/>
      <c r="V947" s="7"/>
      <c r="W947" s="7"/>
      <c r="X947" s="7"/>
      <c r="Y947" s="7"/>
    </row>
    <row r="948" spans="1:25" x14ac:dyDescent="0.2">
      <c r="A948" s="7"/>
      <c r="B948" s="7"/>
      <c r="C948" s="7"/>
      <c r="D948" s="7"/>
      <c r="E948" s="7"/>
      <c r="F948" s="7"/>
      <c r="G948" s="7"/>
      <c r="H948" s="7"/>
      <c r="I948" s="7"/>
      <c r="J948" s="7"/>
      <c r="K948" s="7"/>
      <c r="L948" s="7"/>
      <c r="M948" s="7"/>
      <c r="N948" s="7"/>
      <c r="O948" s="7"/>
      <c r="P948" s="7"/>
      <c r="Q948" s="7"/>
      <c r="R948" s="7"/>
      <c r="S948" s="7"/>
      <c r="T948" s="7"/>
      <c r="U948" s="7"/>
      <c r="V948" s="7"/>
      <c r="W948" s="7"/>
      <c r="X948" s="7"/>
      <c r="Y948" s="7"/>
    </row>
    <row r="949" spans="1:25" x14ac:dyDescent="0.2">
      <c r="A949" s="7"/>
      <c r="B949" s="7"/>
      <c r="C949" s="7"/>
      <c r="D949" s="7"/>
      <c r="E949" s="7"/>
      <c r="F949" s="7"/>
      <c r="G949" s="7"/>
      <c r="H949" s="7"/>
      <c r="I949" s="7"/>
      <c r="J949" s="7"/>
      <c r="K949" s="7"/>
      <c r="L949" s="7"/>
      <c r="M949" s="7"/>
      <c r="N949" s="7"/>
      <c r="O949" s="7"/>
      <c r="P949" s="7"/>
      <c r="Q949" s="7"/>
      <c r="R949" s="7"/>
      <c r="S949" s="7"/>
      <c r="T949" s="7"/>
      <c r="U949" s="7"/>
      <c r="V949" s="7"/>
      <c r="W949" s="7"/>
      <c r="X949" s="7"/>
      <c r="Y949" s="7"/>
    </row>
    <row r="950" spans="1:25" x14ac:dyDescent="0.2">
      <c r="A950" s="7"/>
      <c r="B950" s="7"/>
      <c r="C950" s="7"/>
      <c r="D950" s="7"/>
      <c r="E950" s="7"/>
      <c r="F950" s="7"/>
      <c r="G950" s="7"/>
      <c r="H950" s="7"/>
      <c r="I950" s="7"/>
      <c r="J950" s="7"/>
      <c r="K950" s="7"/>
      <c r="L950" s="7"/>
      <c r="M950" s="7"/>
      <c r="N950" s="7"/>
      <c r="O950" s="7"/>
      <c r="P950" s="7"/>
      <c r="Q950" s="7"/>
      <c r="R950" s="7"/>
      <c r="S950" s="7"/>
      <c r="T950" s="7"/>
      <c r="U950" s="7"/>
      <c r="V950" s="7"/>
      <c r="W950" s="7"/>
      <c r="X950" s="7"/>
      <c r="Y950" s="7"/>
    </row>
    <row r="951" spans="1:25" x14ac:dyDescent="0.2">
      <c r="A951" s="7"/>
      <c r="B951" s="7"/>
      <c r="C951" s="7"/>
      <c r="D951" s="7"/>
      <c r="E951" s="7"/>
      <c r="F951" s="7"/>
      <c r="G951" s="7"/>
      <c r="H951" s="7"/>
      <c r="I951" s="7"/>
      <c r="J951" s="7"/>
      <c r="K951" s="7"/>
      <c r="L951" s="7"/>
      <c r="M951" s="7"/>
      <c r="N951" s="7"/>
      <c r="O951" s="7"/>
      <c r="P951" s="7"/>
      <c r="Q951" s="7"/>
      <c r="R951" s="7"/>
      <c r="S951" s="7"/>
      <c r="T951" s="7"/>
      <c r="U951" s="7"/>
      <c r="V951" s="7"/>
      <c r="W951" s="7"/>
      <c r="X951" s="7"/>
      <c r="Y951" s="7"/>
    </row>
    <row r="952" spans="1:25" x14ac:dyDescent="0.2">
      <c r="A952" s="7"/>
      <c r="B952" s="7"/>
      <c r="C952" s="7"/>
      <c r="D952" s="7"/>
      <c r="E952" s="7"/>
      <c r="F952" s="7"/>
      <c r="G952" s="7"/>
      <c r="H952" s="7"/>
      <c r="I952" s="7"/>
      <c r="J952" s="7"/>
      <c r="K952" s="7"/>
      <c r="L952" s="7"/>
      <c r="M952" s="7"/>
      <c r="N952" s="7"/>
      <c r="O952" s="7"/>
      <c r="P952" s="7"/>
      <c r="Q952" s="7"/>
      <c r="R952" s="7"/>
      <c r="S952" s="7"/>
      <c r="T952" s="7"/>
      <c r="U952" s="7"/>
      <c r="V952" s="7"/>
      <c r="W952" s="7"/>
      <c r="X952" s="7"/>
      <c r="Y952" s="7"/>
    </row>
    <row r="953" spans="1:25" x14ac:dyDescent="0.2">
      <c r="A953" s="7"/>
      <c r="B953" s="7"/>
      <c r="C953" s="7"/>
      <c r="D953" s="7"/>
      <c r="E953" s="7"/>
      <c r="F953" s="7"/>
      <c r="G953" s="7"/>
      <c r="H953" s="7"/>
      <c r="I953" s="7"/>
      <c r="J953" s="7"/>
      <c r="K953" s="7"/>
      <c r="L953" s="7"/>
      <c r="M953" s="7"/>
      <c r="N953" s="7"/>
      <c r="O953" s="7"/>
      <c r="P953" s="7"/>
      <c r="Q953" s="7"/>
      <c r="R953" s="7"/>
      <c r="S953" s="7"/>
      <c r="T953" s="7"/>
      <c r="U953" s="7"/>
      <c r="V953" s="7"/>
      <c r="W953" s="7"/>
      <c r="X953" s="7"/>
      <c r="Y953" s="7"/>
    </row>
    <row r="954" spans="1:25" x14ac:dyDescent="0.2">
      <c r="A954" s="7"/>
      <c r="B954" s="7"/>
      <c r="C954" s="7"/>
      <c r="D954" s="7"/>
      <c r="E954" s="7"/>
      <c r="F954" s="7"/>
      <c r="G954" s="7"/>
      <c r="H954" s="7"/>
      <c r="I954" s="7"/>
      <c r="J954" s="7"/>
      <c r="K954" s="7"/>
      <c r="L954" s="7"/>
      <c r="M954" s="7"/>
      <c r="N954" s="7"/>
      <c r="O954" s="7"/>
      <c r="P954" s="7"/>
      <c r="Q954" s="7"/>
      <c r="R954" s="7"/>
      <c r="S954" s="7"/>
      <c r="T954" s="7"/>
      <c r="U954" s="7"/>
      <c r="V954" s="7"/>
      <c r="W954" s="7"/>
      <c r="X954" s="7"/>
      <c r="Y954" s="7"/>
    </row>
    <row r="955" spans="1:25" x14ac:dyDescent="0.2">
      <c r="A955" s="7"/>
      <c r="B955" s="7"/>
      <c r="C955" s="7"/>
      <c r="D955" s="7"/>
      <c r="E955" s="7"/>
      <c r="F955" s="7"/>
      <c r="G955" s="7"/>
      <c r="H955" s="7"/>
      <c r="I955" s="7"/>
      <c r="J955" s="7"/>
      <c r="K955" s="7"/>
      <c r="L955" s="7"/>
      <c r="M955" s="7"/>
      <c r="N955" s="7"/>
      <c r="O955" s="7"/>
      <c r="P955" s="7"/>
      <c r="Q955" s="7"/>
      <c r="R955" s="7"/>
      <c r="S955" s="7"/>
      <c r="T955" s="7"/>
      <c r="U955" s="7"/>
      <c r="V955" s="7"/>
      <c r="W955" s="7"/>
      <c r="X955" s="7"/>
      <c r="Y955" s="7"/>
    </row>
    <row r="956" spans="1:25" x14ac:dyDescent="0.2">
      <c r="A956" s="7"/>
      <c r="B956" s="7"/>
      <c r="C956" s="7"/>
      <c r="D956" s="7"/>
      <c r="E956" s="7"/>
      <c r="F956" s="7"/>
      <c r="G956" s="7"/>
      <c r="H956" s="7"/>
      <c r="I956" s="7"/>
      <c r="J956" s="7"/>
      <c r="K956" s="7"/>
      <c r="L956" s="7"/>
      <c r="M956" s="7"/>
      <c r="N956" s="7"/>
      <c r="O956" s="7"/>
      <c r="P956" s="7"/>
      <c r="Q956" s="7"/>
      <c r="R956" s="7"/>
      <c r="S956" s="7"/>
      <c r="T956" s="7"/>
      <c r="U956" s="7"/>
      <c r="V956" s="7"/>
      <c r="W956" s="7"/>
      <c r="X956" s="7"/>
      <c r="Y956" s="7"/>
    </row>
    <row r="957" spans="1:25" x14ac:dyDescent="0.2">
      <c r="A957" s="7"/>
      <c r="B957" s="7"/>
      <c r="C957" s="7"/>
      <c r="D957" s="7"/>
      <c r="E957" s="7"/>
      <c r="F957" s="7"/>
      <c r="G957" s="7"/>
      <c r="H957" s="7"/>
      <c r="I957" s="7"/>
      <c r="J957" s="7"/>
      <c r="K957" s="7"/>
      <c r="L957" s="7"/>
      <c r="M957" s="7"/>
      <c r="N957" s="7"/>
      <c r="O957" s="7"/>
      <c r="P957" s="7"/>
      <c r="Q957" s="7"/>
      <c r="R957" s="7"/>
      <c r="S957" s="7"/>
      <c r="T957" s="7"/>
      <c r="U957" s="7"/>
      <c r="V957" s="7"/>
      <c r="W957" s="7"/>
      <c r="X957" s="7"/>
      <c r="Y957" s="7"/>
    </row>
    <row r="958" spans="1:25" x14ac:dyDescent="0.2">
      <c r="A958" s="7"/>
      <c r="B958" s="7"/>
      <c r="C958" s="7"/>
      <c r="D958" s="7"/>
      <c r="E958" s="7"/>
      <c r="F958" s="7"/>
      <c r="G958" s="7"/>
      <c r="H958" s="7"/>
      <c r="I958" s="7"/>
      <c r="J958" s="7"/>
      <c r="K958" s="7"/>
      <c r="L958" s="7"/>
      <c r="M958" s="7"/>
      <c r="N958" s="7"/>
      <c r="O958" s="7"/>
      <c r="P958" s="7"/>
      <c r="Q958" s="7"/>
      <c r="R958" s="7"/>
      <c r="S958" s="7"/>
      <c r="T958" s="7"/>
      <c r="U958" s="7"/>
      <c r="V958" s="7"/>
      <c r="W958" s="7"/>
      <c r="X958" s="7"/>
      <c r="Y958" s="7"/>
    </row>
    <row r="959" spans="1:25" x14ac:dyDescent="0.2">
      <c r="A959" s="7"/>
      <c r="B959" s="7"/>
      <c r="C959" s="7"/>
      <c r="D959" s="7"/>
      <c r="E959" s="7"/>
      <c r="F959" s="7"/>
      <c r="G959" s="7"/>
      <c r="H959" s="7"/>
      <c r="I959" s="7"/>
      <c r="J959" s="7"/>
      <c r="K959" s="7"/>
      <c r="L959" s="7"/>
      <c r="M959" s="7"/>
      <c r="N959" s="7"/>
      <c r="O959" s="7"/>
      <c r="P959" s="7"/>
      <c r="Q959" s="7"/>
      <c r="R959" s="7"/>
      <c r="S959" s="7"/>
      <c r="T959" s="7"/>
      <c r="U959" s="7"/>
      <c r="V959" s="7"/>
      <c r="W959" s="7"/>
      <c r="X959" s="7"/>
      <c r="Y959" s="7"/>
    </row>
    <row r="960" spans="1:25" x14ac:dyDescent="0.2">
      <c r="A960" s="7"/>
      <c r="B960" s="7"/>
      <c r="C960" s="7"/>
      <c r="D960" s="7"/>
      <c r="E960" s="7"/>
      <c r="F960" s="7"/>
      <c r="G960" s="7"/>
      <c r="H960" s="7"/>
      <c r="I960" s="7"/>
      <c r="J960" s="7"/>
      <c r="K960" s="7"/>
      <c r="L960" s="7"/>
      <c r="M960" s="7"/>
      <c r="N960" s="7"/>
      <c r="O960" s="7"/>
      <c r="P960" s="7"/>
      <c r="Q960" s="7"/>
      <c r="R960" s="7"/>
      <c r="S960" s="7"/>
      <c r="T960" s="7"/>
      <c r="U960" s="7"/>
      <c r="V960" s="7"/>
      <c r="W960" s="7"/>
      <c r="X960" s="7"/>
      <c r="Y960" s="7"/>
    </row>
    <row r="961" spans="1:25" x14ac:dyDescent="0.2">
      <c r="A961" s="7"/>
      <c r="B961" s="7"/>
      <c r="C961" s="7"/>
      <c r="D961" s="7"/>
      <c r="E961" s="7"/>
      <c r="F961" s="7"/>
      <c r="G961" s="7"/>
      <c r="H961" s="7"/>
      <c r="I961" s="7"/>
      <c r="J961" s="7"/>
      <c r="K961" s="7"/>
      <c r="L961" s="7"/>
      <c r="M961" s="7"/>
      <c r="N961" s="7"/>
      <c r="O961" s="7"/>
      <c r="P961" s="7"/>
      <c r="Q961" s="7"/>
      <c r="R961" s="7"/>
      <c r="S961" s="7"/>
      <c r="T961" s="7"/>
      <c r="U961" s="7"/>
      <c r="V961" s="7"/>
      <c r="W961" s="7"/>
      <c r="X961" s="7"/>
      <c r="Y961" s="7"/>
    </row>
    <row r="962" spans="1:25" x14ac:dyDescent="0.2">
      <c r="A962" s="7"/>
      <c r="B962" s="7"/>
      <c r="C962" s="7"/>
      <c r="D962" s="7"/>
      <c r="E962" s="7"/>
      <c r="F962" s="7"/>
      <c r="G962" s="7"/>
      <c r="H962" s="7"/>
      <c r="I962" s="7"/>
      <c r="J962" s="7"/>
      <c r="K962" s="7"/>
      <c r="L962" s="7"/>
      <c r="M962" s="7"/>
      <c r="N962" s="7"/>
      <c r="O962" s="7"/>
      <c r="P962" s="7"/>
      <c r="Q962" s="7"/>
      <c r="R962" s="7"/>
      <c r="S962" s="7"/>
      <c r="T962" s="7"/>
      <c r="U962" s="7"/>
      <c r="V962" s="7"/>
      <c r="W962" s="7"/>
      <c r="X962" s="7"/>
      <c r="Y962" s="7"/>
    </row>
    <row r="963" spans="1:25" x14ac:dyDescent="0.2">
      <c r="A963" s="7"/>
      <c r="B963" s="7"/>
      <c r="C963" s="7"/>
      <c r="D963" s="7"/>
      <c r="E963" s="7"/>
      <c r="F963" s="7"/>
      <c r="G963" s="7"/>
      <c r="H963" s="7"/>
      <c r="I963" s="7"/>
      <c r="J963" s="7"/>
      <c r="K963" s="7"/>
      <c r="L963" s="7"/>
      <c r="M963" s="7"/>
      <c r="N963" s="7"/>
      <c r="O963" s="7"/>
      <c r="P963" s="7"/>
      <c r="Q963" s="7"/>
      <c r="R963" s="7"/>
      <c r="S963" s="7"/>
      <c r="T963" s="7"/>
      <c r="U963" s="7"/>
      <c r="V963" s="7"/>
      <c r="W963" s="7"/>
      <c r="X963" s="7"/>
      <c r="Y963" s="7"/>
    </row>
    <row r="964" spans="1:25" x14ac:dyDescent="0.2">
      <c r="A964" s="7"/>
      <c r="B964" s="7"/>
      <c r="C964" s="7"/>
      <c r="D964" s="7"/>
      <c r="E964" s="7"/>
      <c r="F964" s="7"/>
      <c r="G964" s="7"/>
      <c r="H964" s="7"/>
      <c r="I964" s="7"/>
      <c r="J964" s="7"/>
      <c r="K964" s="7"/>
      <c r="L964" s="7"/>
      <c r="M964" s="7"/>
      <c r="N964" s="7"/>
      <c r="O964" s="7"/>
      <c r="P964" s="7"/>
      <c r="Q964" s="7"/>
      <c r="R964" s="7"/>
      <c r="S964" s="7"/>
      <c r="T964" s="7"/>
      <c r="U964" s="7"/>
      <c r="V964" s="7"/>
      <c r="W964" s="7"/>
      <c r="X964" s="7"/>
      <c r="Y964" s="7"/>
    </row>
    <row r="965" spans="1:25" x14ac:dyDescent="0.2">
      <c r="A965" s="7"/>
      <c r="B965" s="7"/>
      <c r="C965" s="7"/>
      <c r="D965" s="7"/>
      <c r="E965" s="7"/>
      <c r="F965" s="7"/>
      <c r="G965" s="7"/>
      <c r="H965" s="7"/>
      <c r="I965" s="7"/>
      <c r="J965" s="7"/>
      <c r="K965" s="7"/>
      <c r="L965" s="7"/>
      <c r="M965" s="7"/>
      <c r="N965" s="7"/>
      <c r="O965" s="7"/>
      <c r="P965" s="7"/>
      <c r="Q965" s="7"/>
      <c r="R965" s="7"/>
      <c r="S965" s="7"/>
      <c r="T965" s="7"/>
      <c r="U965" s="7"/>
      <c r="V965" s="7"/>
      <c r="W965" s="7"/>
      <c r="X965" s="7"/>
      <c r="Y965" s="7"/>
    </row>
    <row r="966" spans="1:25" x14ac:dyDescent="0.2">
      <c r="A966" s="7"/>
      <c r="B966" s="7"/>
      <c r="C966" s="7"/>
      <c r="D966" s="7"/>
      <c r="E966" s="7"/>
      <c r="F966" s="7"/>
      <c r="G966" s="7"/>
      <c r="H966" s="7"/>
      <c r="I966" s="7"/>
      <c r="J966" s="7"/>
      <c r="K966" s="7"/>
      <c r="L966" s="7"/>
      <c r="M966" s="7"/>
      <c r="N966" s="7"/>
      <c r="O966" s="7"/>
      <c r="P966" s="7"/>
      <c r="Q966" s="7"/>
      <c r="R966" s="7"/>
      <c r="S966" s="7"/>
      <c r="T966" s="7"/>
      <c r="U966" s="7"/>
      <c r="V966" s="7"/>
      <c r="W966" s="7"/>
      <c r="X966" s="7"/>
      <c r="Y966" s="7"/>
    </row>
    <row r="967" spans="1:25" x14ac:dyDescent="0.2">
      <c r="A967" s="7"/>
      <c r="B967" s="7"/>
      <c r="C967" s="7"/>
      <c r="D967" s="7"/>
      <c r="E967" s="7"/>
      <c r="F967" s="7"/>
      <c r="G967" s="7"/>
      <c r="H967" s="7"/>
      <c r="I967" s="7"/>
      <c r="J967" s="7"/>
      <c r="K967" s="7"/>
      <c r="L967" s="7"/>
      <c r="M967" s="7"/>
      <c r="N967" s="7"/>
      <c r="O967" s="7"/>
      <c r="P967" s="7"/>
      <c r="Q967" s="7"/>
      <c r="R967" s="7"/>
      <c r="S967" s="7"/>
      <c r="T967" s="7"/>
      <c r="U967" s="7"/>
      <c r="V967" s="7"/>
      <c r="W967" s="7"/>
      <c r="X967" s="7"/>
      <c r="Y967" s="7"/>
    </row>
    <row r="968" spans="1:25" x14ac:dyDescent="0.2">
      <c r="A968" s="7"/>
      <c r="B968" s="7"/>
      <c r="C968" s="7"/>
      <c r="D968" s="7"/>
      <c r="E968" s="7"/>
      <c r="F968" s="7"/>
      <c r="G968" s="7"/>
      <c r="H968" s="7"/>
      <c r="I968" s="7"/>
      <c r="J968" s="7"/>
      <c r="K968" s="7"/>
      <c r="L968" s="7"/>
      <c r="M968" s="7"/>
      <c r="N968" s="7"/>
      <c r="O968" s="7"/>
      <c r="P968" s="7"/>
      <c r="Q968" s="7"/>
      <c r="R968" s="7"/>
      <c r="S968" s="7"/>
      <c r="T968" s="7"/>
      <c r="U968" s="7"/>
      <c r="V968" s="7"/>
      <c r="W968" s="7"/>
      <c r="X968" s="7"/>
      <c r="Y968" s="7"/>
    </row>
    <row r="969" spans="1:25" x14ac:dyDescent="0.2">
      <c r="A969" s="7"/>
      <c r="B969" s="7"/>
      <c r="C969" s="7"/>
      <c r="D969" s="7"/>
      <c r="E969" s="7"/>
      <c r="F969" s="7"/>
      <c r="G969" s="7"/>
      <c r="H969" s="7"/>
      <c r="I969" s="7"/>
      <c r="J969" s="7"/>
      <c r="K969" s="7"/>
      <c r="L969" s="7"/>
      <c r="M969" s="7"/>
      <c r="N969" s="7"/>
      <c r="O969" s="7"/>
      <c r="P969" s="7"/>
      <c r="Q969" s="7"/>
      <c r="R969" s="7"/>
      <c r="S969" s="7"/>
      <c r="T969" s="7"/>
      <c r="U969" s="7"/>
      <c r="V969" s="7"/>
      <c r="W969" s="7"/>
      <c r="X969" s="7"/>
      <c r="Y969" s="7"/>
    </row>
    <row r="970" spans="1:25" x14ac:dyDescent="0.2">
      <c r="A970" s="7"/>
      <c r="B970" s="7"/>
      <c r="C970" s="7"/>
      <c r="D970" s="7"/>
      <c r="E970" s="7"/>
      <c r="F970" s="7"/>
      <c r="G970" s="7"/>
      <c r="H970" s="7"/>
      <c r="I970" s="7"/>
      <c r="J970" s="7"/>
      <c r="K970" s="7"/>
      <c r="L970" s="7"/>
      <c r="M970" s="7"/>
      <c r="N970" s="7"/>
      <c r="O970" s="7"/>
      <c r="P970" s="7"/>
      <c r="Q970" s="7"/>
      <c r="R970" s="7"/>
      <c r="S970" s="7"/>
      <c r="T970" s="7"/>
      <c r="U970" s="7"/>
      <c r="V970" s="7"/>
      <c r="W970" s="7"/>
      <c r="X970" s="7"/>
      <c r="Y970" s="7"/>
    </row>
    <row r="971" spans="1:25" x14ac:dyDescent="0.2">
      <c r="A971" s="7"/>
      <c r="B971" s="7"/>
      <c r="C971" s="7"/>
      <c r="D971" s="7"/>
      <c r="E971" s="7"/>
      <c r="F971" s="7"/>
      <c r="G971" s="7"/>
      <c r="H971" s="7"/>
      <c r="I971" s="7"/>
      <c r="J971" s="7"/>
      <c r="K971" s="7"/>
      <c r="L971" s="7"/>
      <c r="M971" s="7"/>
      <c r="N971" s="7"/>
      <c r="O971" s="7"/>
      <c r="P971" s="7"/>
      <c r="Q971" s="7"/>
      <c r="R971" s="7"/>
      <c r="S971" s="7"/>
      <c r="T971" s="7"/>
      <c r="U971" s="7"/>
      <c r="V971" s="7"/>
      <c r="W971" s="7"/>
      <c r="X971" s="7"/>
      <c r="Y971" s="7"/>
    </row>
    <row r="972" spans="1:25" x14ac:dyDescent="0.2">
      <c r="A972" s="7"/>
      <c r="B972" s="7"/>
      <c r="C972" s="7"/>
      <c r="D972" s="7"/>
      <c r="E972" s="7"/>
      <c r="F972" s="7"/>
      <c r="G972" s="7"/>
      <c r="H972" s="7"/>
      <c r="I972" s="7"/>
      <c r="J972" s="7"/>
      <c r="K972" s="7"/>
      <c r="L972" s="7"/>
      <c r="M972" s="7"/>
      <c r="N972" s="7"/>
      <c r="O972" s="7"/>
      <c r="P972" s="7"/>
      <c r="Q972" s="7"/>
      <c r="R972" s="7"/>
      <c r="S972" s="7"/>
      <c r="T972" s="7"/>
      <c r="U972" s="7"/>
      <c r="V972" s="7"/>
      <c r="W972" s="7"/>
      <c r="X972" s="7"/>
      <c r="Y972" s="7"/>
    </row>
    <row r="973" spans="1:25" x14ac:dyDescent="0.2">
      <c r="A973" s="7"/>
      <c r="B973" s="7"/>
      <c r="C973" s="7"/>
      <c r="D973" s="7"/>
      <c r="E973" s="7"/>
      <c r="F973" s="7"/>
      <c r="G973" s="7"/>
      <c r="H973" s="7"/>
      <c r="I973" s="7"/>
      <c r="J973" s="7"/>
      <c r="K973" s="7"/>
      <c r="L973" s="7"/>
      <c r="M973" s="7"/>
      <c r="N973" s="7"/>
      <c r="O973" s="7"/>
      <c r="P973" s="7"/>
      <c r="Q973" s="7"/>
      <c r="R973" s="7"/>
      <c r="S973" s="7"/>
      <c r="T973" s="7"/>
      <c r="U973" s="7"/>
      <c r="V973" s="7"/>
      <c r="W973" s="7"/>
      <c r="X973" s="7"/>
      <c r="Y973" s="7"/>
    </row>
    <row r="974" spans="1:25" x14ac:dyDescent="0.2">
      <c r="A974" s="7"/>
      <c r="B974" s="7"/>
      <c r="C974" s="7"/>
      <c r="D974" s="7"/>
      <c r="E974" s="7"/>
      <c r="F974" s="7"/>
      <c r="G974" s="7"/>
      <c r="H974" s="7"/>
      <c r="I974" s="7"/>
      <c r="J974" s="7"/>
      <c r="K974" s="7"/>
      <c r="L974" s="7"/>
      <c r="M974" s="7"/>
      <c r="N974" s="7"/>
      <c r="O974" s="7"/>
      <c r="P974" s="7"/>
      <c r="Q974" s="7"/>
      <c r="R974" s="7"/>
      <c r="S974" s="7"/>
      <c r="T974" s="7"/>
      <c r="U974" s="7"/>
      <c r="V974" s="7"/>
      <c r="W974" s="7"/>
      <c r="X974" s="7"/>
      <c r="Y974" s="7"/>
    </row>
    <row r="975" spans="1:25" x14ac:dyDescent="0.2">
      <c r="A975" s="7"/>
      <c r="B975" s="7"/>
      <c r="C975" s="7"/>
      <c r="D975" s="7"/>
      <c r="E975" s="7"/>
      <c r="F975" s="7"/>
      <c r="G975" s="7"/>
      <c r="H975" s="7"/>
      <c r="I975" s="7"/>
      <c r="J975" s="7"/>
      <c r="K975" s="7"/>
      <c r="L975" s="7"/>
      <c r="M975" s="7"/>
      <c r="N975" s="7"/>
      <c r="O975" s="7"/>
      <c r="P975" s="7"/>
      <c r="Q975" s="7"/>
      <c r="R975" s="7"/>
      <c r="S975" s="7"/>
      <c r="T975" s="7"/>
      <c r="U975" s="7"/>
      <c r="V975" s="7"/>
      <c r="W975" s="7"/>
      <c r="X975" s="7"/>
      <c r="Y975" s="7"/>
    </row>
    <row r="976" spans="1:25" x14ac:dyDescent="0.2">
      <c r="A976" s="7"/>
      <c r="B976" s="7"/>
      <c r="C976" s="7"/>
      <c r="D976" s="7"/>
      <c r="E976" s="7"/>
      <c r="F976" s="7"/>
      <c r="G976" s="7"/>
      <c r="H976" s="7"/>
      <c r="I976" s="7"/>
      <c r="J976" s="7"/>
      <c r="K976" s="7"/>
      <c r="L976" s="7"/>
      <c r="M976" s="7"/>
      <c r="N976" s="7"/>
      <c r="O976" s="7"/>
      <c r="P976" s="7"/>
      <c r="Q976" s="7"/>
      <c r="R976" s="7"/>
      <c r="S976" s="7"/>
      <c r="T976" s="7"/>
      <c r="U976" s="7"/>
      <c r="V976" s="7"/>
      <c r="W976" s="7"/>
      <c r="X976" s="7"/>
      <c r="Y976" s="7"/>
    </row>
    <row r="977" spans="1:25" x14ac:dyDescent="0.2">
      <c r="A977" s="7"/>
      <c r="B977" s="7"/>
      <c r="C977" s="7"/>
      <c r="D977" s="7"/>
      <c r="E977" s="7"/>
      <c r="F977" s="7"/>
      <c r="G977" s="7"/>
      <c r="H977" s="7"/>
      <c r="I977" s="7"/>
      <c r="J977" s="7"/>
      <c r="K977" s="7"/>
      <c r="L977" s="7"/>
      <c r="M977" s="7"/>
      <c r="N977" s="7"/>
      <c r="O977" s="7"/>
      <c r="P977" s="7"/>
      <c r="Q977" s="7"/>
      <c r="R977" s="7"/>
      <c r="S977" s="7"/>
      <c r="T977" s="7"/>
      <c r="U977" s="7"/>
      <c r="V977" s="7"/>
      <c r="W977" s="7"/>
      <c r="X977" s="7"/>
      <c r="Y977" s="7"/>
    </row>
    <row r="978" spans="1:25" x14ac:dyDescent="0.2">
      <c r="A978" s="7"/>
      <c r="B978" s="7"/>
      <c r="C978" s="7"/>
      <c r="D978" s="7"/>
      <c r="E978" s="7"/>
      <c r="F978" s="7"/>
      <c r="G978" s="7"/>
      <c r="H978" s="7"/>
      <c r="I978" s="7"/>
      <c r="J978" s="7"/>
      <c r="K978" s="7"/>
      <c r="L978" s="7"/>
      <c r="M978" s="7"/>
      <c r="N978" s="7"/>
      <c r="O978" s="7"/>
      <c r="P978" s="7"/>
      <c r="Q978" s="7"/>
      <c r="R978" s="7"/>
      <c r="S978" s="7"/>
      <c r="T978" s="7"/>
      <c r="U978" s="7"/>
      <c r="V978" s="7"/>
      <c r="W978" s="7"/>
      <c r="X978" s="7"/>
      <c r="Y978" s="7"/>
    </row>
    <row r="979" spans="1:25" x14ac:dyDescent="0.2">
      <c r="A979" s="7"/>
      <c r="B979" s="7"/>
      <c r="C979" s="7"/>
      <c r="D979" s="7"/>
      <c r="E979" s="7"/>
      <c r="F979" s="7"/>
      <c r="G979" s="7"/>
      <c r="H979" s="7"/>
      <c r="I979" s="7"/>
      <c r="J979" s="7"/>
      <c r="K979" s="7"/>
      <c r="L979" s="7"/>
      <c r="M979" s="7"/>
      <c r="N979" s="7"/>
      <c r="O979" s="7"/>
      <c r="P979" s="7"/>
      <c r="Q979" s="7"/>
      <c r="R979" s="7"/>
      <c r="S979" s="7"/>
      <c r="T979" s="7"/>
      <c r="U979" s="7"/>
      <c r="V979" s="7"/>
      <c r="W979" s="7"/>
      <c r="X979" s="7"/>
      <c r="Y979" s="7"/>
    </row>
    <row r="980" spans="1:25" x14ac:dyDescent="0.2">
      <c r="A980" s="7"/>
      <c r="B980" s="7"/>
      <c r="C980" s="7"/>
      <c r="D980" s="7"/>
      <c r="E980" s="7"/>
      <c r="F980" s="7"/>
      <c r="G980" s="7"/>
      <c r="H980" s="7"/>
      <c r="I980" s="7"/>
      <c r="J980" s="7"/>
      <c r="K980" s="7"/>
      <c r="L980" s="7"/>
      <c r="M980" s="7"/>
      <c r="N980" s="7"/>
      <c r="O980" s="7"/>
      <c r="P980" s="7"/>
      <c r="Q980" s="7"/>
      <c r="R980" s="7"/>
      <c r="S980" s="7"/>
      <c r="T980" s="7"/>
      <c r="U980" s="7"/>
      <c r="V980" s="7"/>
      <c r="W980" s="7"/>
      <c r="X980" s="7"/>
      <c r="Y980" s="7"/>
    </row>
    <row r="981" spans="1:25" x14ac:dyDescent="0.2">
      <c r="A981" s="7"/>
      <c r="B981" s="7"/>
      <c r="C981" s="7"/>
      <c r="D981" s="7"/>
      <c r="E981" s="7"/>
      <c r="F981" s="7"/>
      <c r="G981" s="7"/>
      <c r="H981" s="7"/>
      <c r="I981" s="7"/>
      <c r="J981" s="7"/>
      <c r="K981" s="7"/>
      <c r="L981" s="7"/>
      <c r="M981" s="7"/>
      <c r="N981" s="7"/>
      <c r="O981" s="7"/>
      <c r="P981" s="7"/>
      <c r="Q981" s="7"/>
      <c r="R981" s="7"/>
      <c r="S981" s="7"/>
      <c r="T981" s="7"/>
      <c r="U981" s="7"/>
      <c r="V981" s="7"/>
      <c r="W981" s="7"/>
      <c r="X981" s="7"/>
      <c r="Y981" s="7"/>
    </row>
    <row r="982" spans="1:25" x14ac:dyDescent="0.2">
      <c r="A982" s="7"/>
      <c r="B982" s="7"/>
      <c r="C982" s="7"/>
      <c r="D982" s="7"/>
      <c r="E982" s="7"/>
      <c r="F982" s="7"/>
      <c r="G982" s="7"/>
      <c r="H982" s="7"/>
      <c r="I982" s="7"/>
      <c r="J982" s="7"/>
      <c r="K982" s="7"/>
      <c r="L982" s="7"/>
      <c r="M982" s="7"/>
      <c r="N982" s="7"/>
      <c r="O982" s="7"/>
      <c r="P982" s="7"/>
      <c r="Q982" s="7"/>
      <c r="R982" s="7"/>
      <c r="S982" s="7"/>
      <c r="T982" s="7"/>
      <c r="U982" s="7"/>
      <c r="V982" s="7"/>
      <c r="W982" s="7"/>
      <c r="X982" s="7"/>
      <c r="Y982" s="7"/>
    </row>
    <row r="983" spans="1:25" x14ac:dyDescent="0.2">
      <c r="A983" s="7"/>
      <c r="B983" s="7"/>
      <c r="C983" s="7"/>
      <c r="D983" s="7"/>
      <c r="E983" s="7"/>
      <c r="F983" s="7"/>
      <c r="G983" s="7"/>
      <c r="H983" s="7"/>
      <c r="I983" s="7"/>
      <c r="J983" s="7"/>
      <c r="K983" s="7"/>
      <c r="L983" s="7"/>
      <c r="M983" s="7"/>
      <c r="N983" s="7"/>
      <c r="O983" s="7"/>
      <c r="P983" s="7"/>
      <c r="Q983" s="7"/>
      <c r="R983" s="7"/>
      <c r="S983" s="7"/>
      <c r="T983" s="7"/>
      <c r="U983" s="7"/>
      <c r="V983" s="7"/>
      <c r="W983" s="7"/>
      <c r="X983" s="7"/>
      <c r="Y983" s="7"/>
    </row>
    <row r="984" spans="1:25" x14ac:dyDescent="0.2">
      <c r="A984" s="7"/>
      <c r="B984" s="7"/>
      <c r="C984" s="7"/>
      <c r="D984" s="7"/>
      <c r="E984" s="7"/>
      <c r="F984" s="7"/>
      <c r="G984" s="7"/>
      <c r="H984" s="7"/>
      <c r="I984" s="7"/>
      <c r="J984" s="7"/>
      <c r="K984" s="7"/>
      <c r="L984" s="7"/>
      <c r="M984" s="7"/>
      <c r="N984" s="7"/>
      <c r="O984" s="7"/>
      <c r="P984" s="7"/>
      <c r="Q984" s="7"/>
      <c r="R984" s="7"/>
      <c r="S984" s="7"/>
      <c r="T984" s="7"/>
      <c r="U984" s="7"/>
      <c r="V984" s="7"/>
      <c r="W984" s="7"/>
      <c r="X984" s="7"/>
      <c r="Y984" s="7"/>
    </row>
    <row r="985" spans="1:25" x14ac:dyDescent="0.2">
      <c r="A985" s="7"/>
      <c r="B985" s="7"/>
      <c r="C985" s="7"/>
      <c r="D985" s="7"/>
      <c r="E985" s="7"/>
      <c r="F985" s="7"/>
      <c r="G985" s="7"/>
      <c r="H985" s="7"/>
      <c r="I985" s="7"/>
      <c r="J985" s="7"/>
      <c r="K985" s="7"/>
      <c r="L985" s="7"/>
      <c r="M985" s="7"/>
      <c r="N985" s="7"/>
      <c r="O985" s="7"/>
      <c r="P985" s="7"/>
      <c r="Q985" s="7"/>
      <c r="R985" s="7"/>
      <c r="S985" s="7"/>
      <c r="T985" s="7"/>
      <c r="U985" s="7"/>
      <c r="V985" s="7"/>
      <c r="W985" s="7"/>
      <c r="X985" s="7"/>
      <c r="Y985" s="7"/>
    </row>
    <row r="986" spans="1:25" x14ac:dyDescent="0.2">
      <c r="A986" s="7"/>
      <c r="B986" s="7"/>
      <c r="C986" s="7"/>
      <c r="D986" s="7"/>
      <c r="E986" s="7"/>
      <c r="F986" s="7"/>
      <c r="G986" s="7"/>
      <c r="H986" s="7"/>
      <c r="I986" s="7"/>
      <c r="J986" s="7"/>
      <c r="K986" s="7"/>
      <c r="L986" s="7"/>
      <c r="M986" s="7"/>
      <c r="N986" s="7"/>
      <c r="O986" s="7"/>
      <c r="P986" s="7"/>
      <c r="Q986" s="7"/>
      <c r="R986" s="7"/>
      <c r="S986" s="7"/>
      <c r="T986" s="7"/>
      <c r="U986" s="7"/>
      <c r="V986" s="7"/>
      <c r="W986" s="7"/>
      <c r="X986" s="7"/>
      <c r="Y986" s="7"/>
    </row>
    <row r="987" spans="1:25" x14ac:dyDescent="0.2">
      <c r="A987" s="7"/>
      <c r="B987" s="7"/>
      <c r="C987" s="7"/>
      <c r="D987" s="7"/>
      <c r="E987" s="7"/>
      <c r="F987" s="7"/>
      <c r="G987" s="7"/>
      <c r="H987" s="7"/>
      <c r="I987" s="7"/>
      <c r="J987" s="7"/>
      <c r="K987" s="7"/>
      <c r="L987" s="7"/>
      <c r="M987" s="7"/>
      <c r="N987" s="7"/>
      <c r="O987" s="7"/>
      <c r="P987" s="7"/>
      <c r="Q987" s="7"/>
      <c r="R987" s="7"/>
      <c r="S987" s="7"/>
      <c r="T987" s="7"/>
      <c r="U987" s="7"/>
      <c r="V987" s="7"/>
      <c r="W987" s="7"/>
      <c r="X987" s="7"/>
      <c r="Y987" s="7"/>
    </row>
    <row r="988" spans="1:25" x14ac:dyDescent="0.2">
      <c r="A988" s="7"/>
      <c r="B988" s="7"/>
      <c r="C988" s="7"/>
      <c r="D988" s="7"/>
      <c r="E988" s="7"/>
      <c r="F988" s="7"/>
      <c r="G988" s="7"/>
      <c r="H988" s="7"/>
      <c r="I988" s="7"/>
      <c r="J988" s="7"/>
      <c r="K988" s="7"/>
      <c r="L988" s="7"/>
      <c r="M988" s="7"/>
      <c r="N988" s="7"/>
      <c r="O988" s="7"/>
      <c r="P988" s="7"/>
      <c r="Q988" s="7"/>
      <c r="R988" s="7"/>
      <c r="S988" s="7"/>
      <c r="T988" s="7"/>
      <c r="U988" s="7"/>
      <c r="V988" s="7"/>
      <c r="W988" s="7"/>
      <c r="X988" s="7"/>
      <c r="Y988" s="7"/>
    </row>
    <row r="989" spans="1:25" x14ac:dyDescent="0.2">
      <c r="A989" s="7"/>
      <c r="B989" s="7"/>
      <c r="C989" s="7"/>
      <c r="D989" s="7"/>
      <c r="E989" s="7"/>
      <c r="F989" s="7"/>
      <c r="G989" s="7"/>
      <c r="H989" s="7"/>
      <c r="I989" s="7"/>
      <c r="J989" s="7"/>
      <c r="K989" s="7"/>
      <c r="L989" s="7"/>
      <c r="M989" s="7"/>
      <c r="N989" s="7"/>
      <c r="O989" s="7"/>
      <c r="P989" s="7"/>
      <c r="Q989" s="7"/>
      <c r="R989" s="7"/>
      <c r="S989" s="7"/>
      <c r="T989" s="7"/>
      <c r="U989" s="7"/>
      <c r="V989" s="7"/>
      <c r="W989" s="7"/>
      <c r="X989" s="7"/>
      <c r="Y989" s="7"/>
    </row>
    <row r="990" spans="1:25" x14ac:dyDescent="0.2">
      <c r="A990" s="7"/>
      <c r="B990" s="7"/>
      <c r="C990" s="7"/>
      <c r="D990" s="7"/>
      <c r="E990" s="7"/>
      <c r="F990" s="7"/>
      <c r="G990" s="7"/>
      <c r="H990" s="7"/>
      <c r="I990" s="7"/>
      <c r="J990" s="7"/>
      <c r="K990" s="7"/>
      <c r="L990" s="7"/>
      <c r="M990" s="7"/>
      <c r="N990" s="7"/>
      <c r="O990" s="7"/>
      <c r="P990" s="7"/>
      <c r="Q990" s="7"/>
      <c r="R990" s="7"/>
      <c r="S990" s="7"/>
      <c r="T990" s="7"/>
      <c r="U990" s="7"/>
      <c r="V990" s="7"/>
      <c r="W990" s="7"/>
      <c r="X990" s="7"/>
      <c r="Y990" s="7"/>
    </row>
    <row r="991" spans="1:25" x14ac:dyDescent="0.2">
      <c r="A991" s="7"/>
      <c r="B991" s="7"/>
      <c r="C991" s="7"/>
      <c r="D991" s="7"/>
      <c r="E991" s="7"/>
      <c r="F991" s="7"/>
      <c r="G991" s="7"/>
      <c r="H991" s="7"/>
      <c r="I991" s="7"/>
      <c r="J991" s="7"/>
      <c r="K991" s="7"/>
      <c r="L991" s="7"/>
      <c r="M991" s="7"/>
      <c r="N991" s="7"/>
      <c r="O991" s="7"/>
      <c r="P991" s="7"/>
      <c r="Q991" s="7"/>
      <c r="R991" s="7"/>
      <c r="S991" s="7"/>
      <c r="T991" s="7"/>
      <c r="U991" s="7"/>
      <c r="V991" s="7"/>
      <c r="W991" s="7"/>
      <c r="X991" s="7"/>
      <c r="Y991" s="7"/>
    </row>
    <row r="992" spans="1:25" x14ac:dyDescent="0.2">
      <c r="A992" s="7"/>
      <c r="B992" s="7"/>
      <c r="C992" s="7"/>
      <c r="D992" s="7"/>
      <c r="E992" s="7"/>
      <c r="F992" s="7"/>
      <c r="G992" s="7"/>
      <c r="H992" s="7"/>
      <c r="I992" s="7"/>
      <c r="J992" s="7"/>
      <c r="K992" s="7"/>
      <c r="L992" s="7"/>
      <c r="M992" s="7"/>
      <c r="N992" s="7"/>
      <c r="O992" s="7"/>
      <c r="P992" s="7"/>
      <c r="Q992" s="7"/>
      <c r="R992" s="7"/>
      <c r="S992" s="7"/>
      <c r="T992" s="7"/>
      <c r="U992" s="7"/>
      <c r="V992" s="7"/>
      <c r="W992" s="7"/>
      <c r="X992" s="7"/>
      <c r="Y992" s="7"/>
    </row>
    <row r="993" spans="1:25" x14ac:dyDescent="0.2">
      <c r="A993" s="7"/>
      <c r="B993" s="7"/>
      <c r="C993" s="7"/>
      <c r="D993" s="7"/>
      <c r="E993" s="7"/>
      <c r="F993" s="7"/>
      <c r="G993" s="7"/>
      <c r="H993" s="7"/>
      <c r="I993" s="7"/>
      <c r="J993" s="7"/>
      <c r="K993" s="7"/>
      <c r="L993" s="7"/>
      <c r="M993" s="7"/>
      <c r="N993" s="7"/>
      <c r="O993" s="7"/>
      <c r="P993" s="7"/>
      <c r="Q993" s="7"/>
      <c r="R993" s="7"/>
      <c r="S993" s="7"/>
      <c r="T993" s="7"/>
      <c r="U993" s="7"/>
      <c r="V993" s="7"/>
      <c r="W993" s="7"/>
      <c r="X993" s="7"/>
      <c r="Y993" s="7"/>
    </row>
    <row r="994" spans="1:25" x14ac:dyDescent="0.2">
      <c r="A994" s="7"/>
      <c r="B994" s="7"/>
      <c r="C994" s="7"/>
      <c r="D994" s="7"/>
      <c r="E994" s="7"/>
      <c r="F994" s="7"/>
      <c r="G994" s="7"/>
      <c r="H994" s="7"/>
      <c r="I994" s="7"/>
      <c r="J994" s="7"/>
      <c r="K994" s="7"/>
      <c r="L994" s="7"/>
      <c r="M994" s="7"/>
      <c r="N994" s="7"/>
      <c r="O994" s="7"/>
      <c r="P994" s="7"/>
      <c r="Q994" s="7"/>
      <c r="R994" s="7"/>
      <c r="S994" s="7"/>
      <c r="T994" s="7"/>
      <c r="U994" s="7"/>
      <c r="V994" s="7"/>
      <c r="W994" s="7"/>
      <c r="X994" s="7"/>
      <c r="Y994" s="7"/>
    </row>
    <row r="995" spans="1:25" x14ac:dyDescent="0.2">
      <c r="A995" s="7"/>
      <c r="B995" s="7"/>
      <c r="C995" s="7"/>
      <c r="D995" s="7"/>
      <c r="E995" s="7"/>
      <c r="F995" s="7"/>
      <c r="G995" s="7"/>
      <c r="H995" s="7"/>
      <c r="I995" s="7"/>
      <c r="J995" s="7"/>
      <c r="K995" s="7"/>
      <c r="L995" s="7"/>
      <c r="M995" s="7"/>
      <c r="N995" s="7"/>
      <c r="O995" s="7"/>
      <c r="P995" s="7"/>
      <c r="Q995" s="7"/>
      <c r="R995" s="7"/>
      <c r="S995" s="7"/>
      <c r="T995" s="7"/>
      <c r="U995" s="7"/>
      <c r="V995" s="7"/>
      <c r="W995" s="7"/>
      <c r="X995" s="7"/>
      <c r="Y995" s="7"/>
    </row>
    <row r="996" spans="1:25" x14ac:dyDescent="0.2">
      <c r="A996" s="7"/>
      <c r="B996" s="7"/>
      <c r="C996" s="7"/>
      <c r="D996" s="7"/>
      <c r="E996" s="7"/>
      <c r="F996" s="7"/>
      <c r="G996" s="7"/>
      <c r="H996" s="7"/>
      <c r="I996" s="7"/>
      <c r="J996" s="7"/>
      <c r="K996" s="7"/>
      <c r="L996" s="7"/>
      <c r="M996" s="7"/>
      <c r="N996" s="7"/>
      <c r="O996" s="7"/>
      <c r="P996" s="7"/>
      <c r="Q996" s="7"/>
      <c r="R996" s="7"/>
      <c r="S996" s="7"/>
      <c r="T996" s="7"/>
      <c r="U996" s="7"/>
      <c r="V996" s="7"/>
      <c r="W996" s="7"/>
      <c r="X996" s="7"/>
      <c r="Y996" s="7"/>
    </row>
    <row r="997" spans="1:25" x14ac:dyDescent="0.2">
      <c r="A997" s="7"/>
      <c r="B997" s="7"/>
      <c r="C997" s="7"/>
      <c r="D997" s="7"/>
      <c r="E997" s="7"/>
      <c r="F997" s="7"/>
      <c r="G997" s="7"/>
      <c r="H997" s="7"/>
      <c r="I997" s="7"/>
      <c r="J997" s="7"/>
      <c r="K997" s="7"/>
      <c r="L997" s="7"/>
      <c r="M997" s="7"/>
      <c r="N997" s="7"/>
      <c r="O997" s="7"/>
      <c r="P997" s="7"/>
      <c r="Q997" s="7"/>
      <c r="R997" s="7"/>
      <c r="S997" s="7"/>
      <c r="T997" s="7"/>
      <c r="U997" s="7"/>
      <c r="V997" s="7"/>
      <c r="W997" s="7"/>
      <c r="X997" s="7"/>
      <c r="Y997" s="7"/>
    </row>
    <row r="998" spans="1:25" x14ac:dyDescent="0.2">
      <c r="A998" s="7"/>
      <c r="B998" s="7"/>
      <c r="C998" s="7"/>
      <c r="D998" s="7"/>
      <c r="E998" s="7"/>
      <c r="F998" s="7"/>
      <c r="G998" s="7"/>
      <c r="H998" s="7"/>
      <c r="I998" s="7"/>
      <c r="J998" s="7"/>
      <c r="K998" s="7"/>
      <c r="L998" s="7"/>
      <c r="M998" s="7"/>
      <c r="N998" s="7"/>
      <c r="O998" s="7"/>
      <c r="P998" s="7"/>
      <c r="Q998" s="7"/>
      <c r="R998" s="7"/>
      <c r="S998" s="7"/>
      <c r="T998" s="7"/>
      <c r="U998" s="7"/>
      <c r="V998" s="7"/>
      <c r="W998" s="7"/>
      <c r="X998" s="7"/>
      <c r="Y998" s="7"/>
    </row>
    <row r="999" spans="1:25" x14ac:dyDescent="0.2">
      <c r="A999" s="7"/>
      <c r="B999" s="7"/>
      <c r="C999" s="7"/>
      <c r="D999" s="7"/>
      <c r="E999" s="7"/>
      <c r="F999" s="7"/>
      <c r="G999" s="7"/>
      <c r="H999" s="7"/>
      <c r="I999" s="7"/>
      <c r="J999" s="7"/>
      <c r="K999" s="7"/>
      <c r="L999" s="7"/>
      <c r="M999" s="7"/>
      <c r="N999" s="7"/>
      <c r="O999" s="7"/>
      <c r="P999" s="7"/>
      <c r="Q999" s="7"/>
      <c r="R999" s="7"/>
      <c r="S999" s="7"/>
      <c r="T999" s="7"/>
      <c r="U999" s="7"/>
      <c r="V999" s="7"/>
      <c r="W999" s="7"/>
      <c r="X999" s="7"/>
      <c r="Y999" s="7"/>
    </row>
    <row r="1000" spans="1:25" x14ac:dyDescent="0.2">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row>
    <row r="1001" spans="1:25" x14ac:dyDescent="0.2">
      <c r="A1001" s="7"/>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row>
    <row r="1002" spans="1:25" x14ac:dyDescent="0.2">
      <c r="A1002" s="7"/>
      <c r="B1002" s="7"/>
      <c r="C1002" s="7"/>
      <c r="D1002" s="7"/>
      <c r="E1002" s="7"/>
      <c r="F1002" s="7"/>
      <c r="G1002" s="7"/>
      <c r="H1002" s="7"/>
      <c r="I1002" s="7"/>
      <c r="J1002" s="7"/>
      <c r="K1002" s="7"/>
      <c r="L1002" s="7"/>
      <c r="M1002" s="7"/>
      <c r="N1002" s="7"/>
      <c r="O1002" s="7"/>
      <c r="P1002" s="7"/>
      <c r="Q1002" s="7"/>
      <c r="R1002" s="7"/>
      <c r="S1002" s="7"/>
      <c r="T1002" s="7"/>
      <c r="U1002" s="7"/>
      <c r="V1002" s="7"/>
      <c r="W1002" s="7"/>
      <c r="X1002" s="7"/>
      <c r="Y1002" s="7"/>
    </row>
    <row r="1003" spans="1:25" x14ac:dyDescent="0.2">
      <c r="A1003" s="7"/>
      <c r="B1003" s="7"/>
      <c r="C1003" s="7"/>
      <c r="D1003" s="7"/>
      <c r="E1003" s="7"/>
      <c r="F1003" s="7"/>
      <c r="G1003" s="7"/>
      <c r="H1003" s="7"/>
      <c r="I1003" s="7"/>
      <c r="J1003" s="7"/>
      <c r="K1003" s="7"/>
      <c r="L1003" s="7"/>
      <c r="M1003" s="7"/>
      <c r="N1003" s="7"/>
      <c r="O1003" s="7"/>
      <c r="P1003" s="7"/>
      <c r="Q1003" s="7"/>
      <c r="R1003" s="7"/>
      <c r="S1003" s="7"/>
      <c r="T1003" s="7"/>
      <c r="U1003" s="7"/>
      <c r="V1003" s="7"/>
      <c r="W1003" s="7"/>
      <c r="X1003" s="7"/>
      <c r="Y1003" s="7"/>
    </row>
    <row r="1004" spans="1:25" x14ac:dyDescent="0.2">
      <c r="A1004" s="7"/>
      <c r="B1004" s="7"/>
      <c r="C1004" s="7"/>
      <c r="D1004" s="7"/>
      <c r="E1004" s="7"/>
      <c r="F1004" s="7"/>
      <c r="G1004" s="7"/>
      <c r="H1004" s="7"/>
      <c r="I1004" s="7"/>
      <c r="J1004" s="7"/>
      <c r="K1004" s="7"/>
      <c r="L1004" s="7"/>
      <c r="M1004" s="7"/>
      <c r="N1004" s="7"/>
      <c r="O1004" s="7"/>
      <c r="P1004" s="7"/>
      <c r="Q1004" s="7"/>
      <c r="R1004" s="7"/>
      <c r="S1004" s="7"/>
      <c r="T1004" s="7"/>
      <c r="U1004" s="7"/>
      <c r="V1004" s="7"/>
      <c r="W1004" s="7"/>
      <c r="X1004" s="7"/>
      <c r="Y1004" s="7"/>
    </row>
    <row r="1005" spans="1:25" x14ac:dyDescent="0.2">
      <c r="A1005" s="7"/>
      <c r="B1005" s="7"/>
      <c r="C1005" s="7"/>
      <c r="D1005" s="7"/>
      <c r="E1005" s="7"/>
      <c r="F1005" s="7"/>
      <c r="G1005" s="7"/>
      <c r="H1005" s="7"/>
      <c r="I1005" s="7"/>
      <c r="J1005" s="7"/>
      <c r="K1005" s="7"/>
      <c r="L1005" s="7"/>
      <c r="M1005" s="7"/>
      <c r="N1005" s="7"/>
      <c r="O1005" s="7"/>
      <c r="P1005" s="7"/>
      <c r="Q1005" s="7"/>
      <c r="R1005" s="7"/>
      <c r="S1005" s="7"/>
      <c r="T1005" s="7"/>
      <c r="U1005" s="7"/>
      <c r="V1005" s="7"/>
      <c r="W1005" s="7"/>
      <c r="X1005" s="7"/>
      <c r="Y1005" s="7"/>
    </row>
    <row r="1006" spans="1:25" x14ac:dyDescent="0.2">
      <c r="A1006" s="7"/>
      <c r="B1006" s="7"/>
      <c r="C1006" s="7"/>
      <c r="D1006" s="7"/>
      <c r="E1006" s="7"/>
      <c r="F1006" s="7"/>
      <c r="G1006" s="7"/>
      <c r="H1006" s="7"/>
      <c r="I1006" s="7"/>
      <c r="J1006" s="7"/>
      <c r="K1006" s="7"/>
      <c r="L1006" s="7"/>
      <c r="M1006" s="7"/>
      <c r="N1006" s="7"/>
      <c r="O1006" s="7"/>
      <c r="P1006" s="7"/>
      <c r="Q1006" s="7"/>
      <c r="R1006" s="7"/>
      <c r="S1006" s="7"/>
      <c r="T1006" s="7"/>
      <c r="U1006" s="7"/>
      <c r="V1006" s="7"/>
      <c r="W1006" s="7"/>
      <c r="X1006" s="7"/>
      <c r="Y1006" s="7"/>
    </row>
    <row r="1007" spans="1:25" x14ac:dyDescent="0.2">
      <c r="A1007" s="7"/>
      <c r="B1007" s="7"/>
      <c r="C1007" s="7"/>
      <c r="D1007" s="7"/>
      <c r="E1007" s="7"/>
      <c r="F1007" s="7"/>
      <c r="G1007" s="7"/>
      <c r="H1007" s="7"/>
      <c r="I1007" s="7"/>
      <c r="J1007" s="7"/>
      <c r="K1007" s="7"/>
      <c r="L1007" s="7"/>
      <c r="M1007" s="7"/>
      <c r="N1007" s="7"/>
      <c r="O1007" s="7"/>
      <c r="P1007" s="7"/>
      <c r="Q1007" s="7"/>
      <c r="R1007" s="7"/>
      <c r="S1007" s="7"/>
      <c r="T1007" s="7"/>
      <c r="U1007" s="7"/>
      <c r="V1007" s="7"/>
      <c r="W1007" s="7"/>
      <c r="X1007" s="7"/>
      <c r="Y1007" s="7"/>
    </row>
    <row r="1008" spans="1:25" x14ac:dyDescent="0.2">
      <c r="A1008" s="7"/>
      <c r="B1008" s="7"/>
      <c r="C1008" s="7"/>
      <c r="D1008" s="7"/>
      <c r="E1008" s="7"/>
      <c r="F1008" s="7"/>
      <c r="G1008" s="7"/>
      <c r="H1008" s="7"/>
      <c r="I1008" s="7"/>
      <c r="J1008" s="7"/>
      <c r="K1008" s="7"/>
      <c r="L1008" s="7"/>
      <c r="M1008" s="7"/>
      <c r="N1008" s="7"/>
      <c r="O1008" s="7"/>
      <c r="P1008" s="7"/>
      <c r="Q1008" s="7"/>
      <c r="R1008" s="7"/>
      <c r="S1008" s="7"/>
      <c r="T1008" s="7"/>
      <c r="U1008" s="7"/>
      <c r="V1008" s="7"/>
      <c r="W1008" s="7"/>
      <c r="X1008" s="7"/>
      <c r="Y1008" s="7"/>
    </row>
    <row r="1009" spans="1:25" x14ac:dyDescent="0.2">
      <c r="A1009" s="7"/>
      <c r="B1009" s="7"/>
      <c r="C1009" s="7"/>
      <c r="D1009" s="7"/>
      <c r="E1009" s="7"/>
      <c r="F1009" s="7"/>
      <c r="G1009" s="7"/>
      <c r="H1009" s="7"/>
      <c r="I1009" s="7"/>
      <c r="J1009" s="7"/>
      <c r="K1009" s="7"/>
      <c r="L1009" s="7"/>
      <c r="M1009" s="7"/>
      <c r="N1009" s="7"/>
      <c r="O1009" s="7"/>
      <c r="P1009" s="7"/>
      <c r="Q1009" s="7"/>
      <c r="R1009" s="7"/>
      <c r="S1009" s="7"/>
      <c r="T1009" s="7"/>
      <c r="U1009" s="7"/>
      <c r="V1009" s="7"/>
      <c r="W1009" s="7"/>
      <c r="X1009" s="7"/>
      <c r="Y1009" s="7"/>
    </row>
    <row r="1010" spans="1:25" x14ac:dyDescent="0.2">
      <c r="A1010" s="7"/>
      <c r="B1010" s="7"/>
      <c r="C1010" s="7"/>
      <c r="D1010" s="7"/>
      <c r="E1010" s="7"/>
      <c r="F1010" s="7"/>
      <c r="G1010" s="7"/>
      <c r="H1010" s="7"/>
      <c r="I1010" s="7"/>
      <c r="J1010" s="7"/>
      <c r="K1010" s="7"/>
      <c r="L1010" s="7"/>
      <c r="M1010" s="7"/>
      <c r="N1010" s="7"/>
      <c r="O1010" s="7"/>
      <c r="P1010" s="7"/>
      <c r="Q1010" s="7"/>
      <c r="R1010" s="7"/>
      <c r="S1010" s="7"/>
      <c r="T1010" s="7"/>
      <c r="U1010" s="7"/>
      <c r="V1010" s="7"/>
      <c r="W1010" s="7"/>
      <c r="X1010" s="7"/>
      <c r="Y1010" s="7"/>
    </row>
    <row r="1011" spans="1:25" x14ac:dyDescent="0.2">
      <c r="A1011" s="7"/>
      <c r="B1011" s="7"/>
      <c r="C1011" s="7"/>
      <c r="D1011" s="7"/>
      <c r="E1011" s="7"/>
      <c r="F1011" s="7"/>
      <c r="G1011" s="7"/>
      <c r="H1011" s="7"/>
      <c r="I1011" s="7"/>
      <c r="J1011" s="7"/>
      <c r="K1011" s="7"/>
      <c r="L1011" s="7"/>
      <c r="M1011" s="7"/>
      <c r="N1011" s="7"/>
      <c r="O1011" s="7"/>
      <c r="P1011" s="7"/>
      <c r="Q1011" s="7"/>
      <c r="R1011" s="7"/>
      <c r="S1011" s="7"/>
      <c r="T1011" s="7"/>
      <c r="U1011" s="7"/>
      <c r="V1011" s="7"/>
      <c r="W1011" s="7"/>
      <c r="X1011" s="7"/>
      <c r="Y1011" s="7"/>
    </row>
    <row r="1012" spans="1:25" x14ac:dyDescent="0.2">
      <c r="A1012" s="7"/>
      <c r="B1012" s="7"/>
      <c r="C1012" s="7"/>
      <c r="D1012" s="7"/>
      <c r="E1012" s="7"/>
      <c r="F1012" s="7"/>
      <c r="G1012" s="7"/>
      <c r="H1012" s="7"/>
      <c r="I1012" s="7"/>
      <c r="J1012" s="7"/>
      <c r="K1012" s="7"/>
      <c r="L1012" s="7"/>
      <c r="M1012" s="7"/>
      <c r="N1012" s="7"/>
      <c r="O1012" s="7"/>
      <c r="P1012" s="7"/>
      <c r="Q1012" s="7"/>
      <c r="R1012" s="7"/>
      <c r="S1012" s="7"/>
      <c r="T1012" s="7"/>
      <c r="U1012" s="7"/>
      <c r="V1012" s="7"/>
      <c r="W1012" s="7"/>
      <c r="X1012" s="7"/>
      <c r="Y1012" s="7"/>
    </row>
    <row r="1013" spans="1:25" x14ac:dyDescent="0.2">
      <c r="A1013" s="7"/>
      <c r="B1013" s="7"/>
      <c r="C1013" s="7"/>
      <c r="D1013" s="7"/>
      <c r="E1013" s="7"/>
      <c r="F1013" s="7"/>
      <c r="G1013" s="7"/>
      <c r="H1013" s="7"/>
      <c r="I1013" s="7"/>
      <c r="J1013" s="7"/>
      <c r="K1013" s="7"/>
      <c r="L1013" s="7"/>
      <c r="M1013" s="7"/>
      <c r="N1013" s="7"/>
      <c r="O1013" s="7"/>
      <c r="P1013" s="7"/>
      <c r="Q1013" s="7"/>
      <c r="R1013" s="7"/>
      <c r="S1013" s="7"/>
      <c r="T1013" s="7"/>
      <c r="U1013" s="7"/>
      <c r="V1013" s="7"/>
      <c r="W1013" s="7"/>
      <c r="X1013" s="7"/>
      <c r="Y1013" s="7"/>
    </row>
    <row r="1014" spans="1:25" x14ac:dyDescent="0.2">
      <c r="A1014" s="7"/>
      <c r="B1014" s="7"/>
      <c r="C1014" s="7"/>
      <c r="D1014" s="7"/>
      <c r="E1014" s="7"/>
      <c r="F1014" s="7"/>
      <c r="G1014" s="7"/>
      <c r="H1014" s="7"/>
      <c r="I1014" s="7"/>
      <c r="J1014" s="7"/>
      <c r="K1014" s="7"/>
      <c r="L1014" s="7"/>
      <c r="M1014" s="7"/>
      <c r="N1014" s="7"/>
      <c r="O1014" s="7"/>
      <c r="P1014" s="7"/>
      <c r="Q1014" s="7"/>
      <c r="R1014" s="7"/>
      <c r="S1014" s="7"/>
      <c r="T1014" s="7"/>
      <c r="U1014" s="7"/>
      <c r="V1014" s="7"/>
      <c r="W1014" s="7"/>
      <c r="X1014" s="7"/>
      <c r="Y1014" s="7"/>
    </row>
    <row r="1015" spans="1:25" x14ac:dyDescent="0.2">
      <c r="A1015" s="7"/>
      <c r="B1015" s="7"/>
      <c r="C1015" s="7"/>
      <c r="D1015" s="7"/>
      <c r="E1015" s="7"/>
      <c r="F1015" s="7"/>
      <c r="G1015" s="7"/>
      <c r="H1015" s="7"/>
      <c r="I1015" s="7"/>
      <c r="J1015" s="7"/>
      <c r="K1015" s="7"/>
      <c r="L1015" s="7"/>
      <c r="M1015" s="7"/>
      <c r="N1015" s="7"/>
      <c r="O1015" s="7"/>
      <c r="P1015" s="7"/>
      <c r="Q1015" s="7"/>
      <c r="R1015" s="7"/>
      <c r="S1015" s="7"/>
      <c r="T1015" s="7"/>
      <c r="U1015" s="7"/>
      <c r="V1015" s="7"/>
      <c r="W1015" s="7"/>
      <c r="X1015" s="7"/>
      <c r="Y1015" s="7"/>
    </row>
    <row r="1016" spans="1:25" x14ac:dyDescent="0.2">
      <c r="A1016" s="7"/>
      <c r="B1016" s="7"/>
      <c r="C1016" s="7"/>
      <c r="D1016" s="7"/>
      <c r="E1016" s="7"/>
      <c r="F1016" s="7"/>
      <c r="G1016" s="7"/>
      <c r="H1016" s="7"/>
      <c r="I1016" s="7"/>
      <c r="J1016" s="7"/>
      <c r="K1016" s="7"/>
      <c r="L1016" s="7"/>
      <c r="M1016" s="7"/>
      <c r="N1016" s="7"/>
      <c r="O1016" s="7"/>
      <c r="P1016" s="7"/>
      <c r="Q1016" s="7"/>
      <c r="R1016" s="7"/>
      <c r="S1016" s="7"/>
      <c r="T1016" s="7"/>
      <c r="U1016" s="7"/>
      <c r="V1016" s="7"/>
      <c r="W1016" s="7"/>
      <c r="X1016" s="7"/>
      <c r="Y1016" s="7"/>
    </row>
    <row r="1017" spans="1:25" x14ac:dyDescent="0.2">
      <c r="A1017" s="7"/>
      <c r="B1017" s="7"/>
      <c r="C1017" s="7"/>
      <c r="D1017" s="7"/>
      <c r="E1017" s="7"/>
      <c r="F1017" s="7"/>
      <c r="G1017" s="7"/>
      <c r="H1017" s="7"/>
      <c r="I1017" s="7"/>
      <c r="J1017" s="7"/>
      <c r="K1017" s="7"/>
      <c r="L1017" s="7"/>
      <c r="M1017" s="7"/>
      <c r="N1017" s="7"/>
      <c r="O1017" s="7"/>
      <c r="P1017" s="7"/>
      <c r="Q1017" s="7"/>
      <c r="R1017" s="7"/>
      <c r="S1017" s="7"/>
      <c r="T1017" s="7"/>
      <c r="U1017" s="7"/>
      <c r="V1017" s="7"/>
      <c r="W1017" s="7"/>
      <c r="X1017" s="7"/>
      <c r="Y1017" s="7"/>
    </row>
    <row r="1018" spans="1:25" x14ac:dyDescent="0.2">
      <c r="A1018" s="7"/>
      <c r="B1018" s="7"/>
      <c r="C1018" s="7"/>
      <c r="D1018" s="7"/>
      <c r="E1018" s="7"/>
      <c r="F1018" s="7"/>
      <c r="G1018" s="7"/>
      <c r="H1018" s="7"/>
      <c r="I1018" s="7"/>
      <c r="J1018" s="7"/>
      <c r="K1018" s="7"/>
      <c r="L1018" s="7"/>
      <c r="M1018" s="7"/>
      <c r="N1018" s="7"/>
      <c r="O1018" s="7"/>
      <c r="P1018" s="7"/>
      <c r="Q1018" s="7"/>
      <c r="R1018" s="7"/>
      <c r="S1018" s="7"/>
      <c r="T1018" s="7"/>
      <c r="U1018" s="7"/>
      <c r="V1018" s="7"/>
      <c r="W1018" s="7"/>
      <c r="X1018" s="7"/>
      <c r="Y1018" s="7"/>
    </row>
    <row r="1019" spans="1:25" x14ac:dyDescent="0.2">
      <c r="A1019" s="7"/>
      <c r="B1019" s="7"/>
      <c r="C1019" s="7"/>
      <c r="D1019" s="7"/>
      <c r="E1019" s="7"/>
      <c r="F1019" s="7"/>
      <c r="G1019" s="7"/>
      <c r="H1019" s="7"/>
      <c r="I1019" s="7"/>
      <c r="J1019" s="7"/>
      <c r="K1019" s="7"/>
      <c r="L1019" s="7"/>
      <c r="M1019" s="7"/>
      <c r="N1019" s="7"/>
      <c r="O1019" s="7"/>
      <c r="P1019" s="7"/>
      <c r="Q1019" s="7"/>
      <c r="R1019" s="7"/>
      <c r="S1019" s="7"/>
      <c r="T1019" s="7"/>
      <c r="U1019" s="7"/>
      <c r="V1019" s="7"/>
      <c r="W1019" s="7"/>
      <c r="X1019" s="7"/>
      <c r="Y1019" s="7"/>
    </row>
    <row r="1020" spans="1:25" x14ac:dyDescent="0.2">
      <c r="A1020" s="7"/>
      <c r="B1020" s="7"/>
      <c r="C1020" s="7"/>
      <c r="D1020" s="7"/>
      <c r="E1020" s="7"/>
      <c r="F1020" s="7"/>
      <c r="G1020" s="7"/>
      <c r="H1020" s="7"/>
      <c r="I1020" s="7"/>
      <c r="J1020" s="7"/>
      <c r="K1020" s="7"/>
      <c r="L1020" s="7"/>
      <c r="M1020" s="7"/>
      <c r="N1020" s="7"/>
      <c r="O1020" s="7"/>
      <c r="P1020" s="7"/>
      <c r="Q1020" s="7"/>
      <c r="R1020" s="7"/>
      <c r="S1020" s="7"/>
      <c r="T1020" s="7"/>
      <c r="U1020" s="7"/>
      <c r="V1020" s="7"/>
      <c r="W1020" s="7"/>
      <c r="X1020" s="7"/>
      <c r="Y1020" s="7"/>
    </row>
    <row r="1021" spans="1:25" x14ac:dyDescent="0.2">
      <c r="A1021" s="7"/>
      <c r="B1021" s="7"/>
      <c r="C1021" s="7"/>
      <c r="D1021" s="7"/>
      <c r="E1021" s="7"/>
      <c r="F1021" s="7"/>
      <c r="G1021" s="7"/>
      <c r="H1021" s="7"/>
      <c r="I1021" s="7"/>
      <c r="J1021" s="7"/>
      <c r="K1021" s="7"/>
      <c r="L1021" s="7"/>
      <c r="M1021" s="7"/>
      <c r="N1021" s="7"/>
      <c r="O1021" s="7"/>
      <c r="P1021" s="7"/>
      <c r="Q1021" s="7"/>
      <c r="R1021" s="7"/>
      <c r="S1021" s="7"/>
      <c r="T1021" s="7"/>
      <c r="U1021" s="7"/>
      <c r="V1021" s="7"/>
      <c r="W1021" s="7"/>
      <c r="X1021" s="7"/>
      <c r="Y1021" s="7"/>
    </row>
    <row r="1022" spans="1:25" x14ac:dyDescent="0.2">
      <c r="A1022" s="7"/>
      <c r="B1022" s="7"/>
      <c r="C1022" s="7"/>
      <c r="D1022" s="7"/>
      <c r="E1022" s="7"/>
      <c r="F1022" s="7"/>
      <c r="G1022" s="7"/>
      <c r="H1022" s="7"/>
      <c r="I1022" s="7"/>
      <c r="J1022" s="7"/>
      <c r="K1022" s="7"/>
      <c r="L1022" s="7"/>
      <c r="M1022" s="7"/>
      <c r="N1022" s="7"/>
      <c r="O1022" s="7"/>
      <c r="P1022" s="7"/>
      <c r="Q1022" s="7"/>
      <c r="R1022" s="7"/>
      <c r="S1022" s="7"/>
      <c r="T1022" s="7"/>
      <c r="U1022" s="7"/>
      <c r="V1022" s="7"/>
      <c r="W1022" s="7"/>
      <c r="X1022" s="7"/>
      <c r="Y1022" s="7"/>
    </row>
    <row r="1023" spans="1:25" x14ac:dyDescent="0.2">
      <c r="A1023" s="7"/>
      <c r="B1023" s="7"/>
      <c r="C1023" s="7"/>
      <c r="D1023" s="7"/>
      <c r="E1023" s="7"/>
      <c r="F1023" s="7"/>
      <c r="G1023" s="7"/>
      <c r="H1023" s="7"/>
      <c r="I1023" s="7"/>
      <c r="J1023" s="7"/>
      <c r="K1023" s="7"/>
      <c r="L1023" s="7"/>
      <c r="M1023" s="7"/>
      <c r="N1023" s="7"/>
      <c r="O1023" s="7"/>
      <c r="P1023" s="7"/>
      <c r="Q1023" s="7"/>
      <c r="R1023" s="7"/>
      <c r="S1023" s="7"/>
      <c r="T1023" s="7"/>
      <c r="U1023" s="7"/>
      <c r="V1023" s="7"/>
      <c r="W1023" s="7"/>
      <c r="X1023" s="7"/>
      <c r="Y1023" s="7"/>
    </row>
    <row r="1024" spans="1:25" x14ac:dyDescent="0.2">
      <c r="A1024" s="7"/>
      <c r="B1024" s="7"/>
      <c r="C1024" s="7"/>
      <c r="D1024" s="7"/>
      <c r="E1024" s="7"/>
      <c r="F1024" s="7"/>
      <c r="G1024" s="7"/>
      <c r="H1024" s="7"/>
      <c r="I1024" s="7"/>
      <c r="J1024" s="7"/>
      <c r="K1024" s="7"/>
      <c r="L1024" s="7"/>
      <c r="M1024" s="7"/>
      <c r="N1024" s="7"/>
      <c r="O1024" s="7"/>
      <c r="P1024" s="7"/>
      <c r="Q1024" s="7"/>
      <c r="R1024" s="7"/>
      <c r="S1024" s="7"/>
      <c r="T1024" s="7"/>
      <c r="U1024" s="7"/>
      <c r="V1024" s="7"/>
      <c r="W1024" s="7"/>
      <c r="X1024" s="7"/>
      <c r="Y1024" s="7"/>
    </row>
    <row r="1025" spans="1:25" x14ac:dyDescent="0.2">
      <c r="A1025" s="7"/>
      <c r="B1025" s="7"/>
      <c r="C1025" s="7"/>
      <c r="D1025" s="7"/>
      <c r="E1025" s="7"/>
      <c r="F1025" s="7"/>
      <c r="G1025" s="7"/>
      <c r="H1025" s="7"/>
      <c r="I1025" s="7"/>
      <c r="J1025" s="7"/>
      <c r="K1025" s="7"/>
      <c r="L1025" s="7"/>
      <c r="M1025" s="7"/>
      <c r="N1025" s="7"/>
      <c r="O1025" s="7"/>
      <c r="P1025" s="7"/>
      <c r="Q1025" s="7"/>
      <c r="R1025" s="7"/>
      <c r="S1025" s="7"/>
      <c r="T1025" s="7"/>
      <c r="U1025" s="7"/>
      <c r="V1025" s="7"/>
      <c r="W1025" s="7"/>
      <c r="X1025" s="7"/>
      <c r="Y1025" s="7"/>
    </row>
    <row r="1026" spans="1:25" x14ac:dyDescent="0.2">
      <c r="A1026" s="7"/>
      <c r="B1026" s="7"/>
      <c r="C1026" s="7"/>
      <c r="D1026" s="7"/>
      <c r="E1026" s="7"/>
      <c r="F1026" s="7"/>
      <c r="G1026" s="7"/>
      <c r="H1026" s="7"/>
      <c r="I1026" s="7"/>
      <c r="J1026" s="7"/>
      <c r="K1026" s="7"/>
      <c r="L1026" s="7"/>
      <c r="M1026" s="7"/>
      <c r="N1026" s="7"/>
      <c r="O1026" s="7"/>
      <c r="P1026" s="7"/>
      <c r="Q1026" s="7"/>
      <c r="R1026" s="7"/>
      <c r="S1026" s="7"/>
      <c r="T1026" s="7"/>
      <c r="U1026" s="7"/>
      <c r="V1026" s="7"/>
      <c r="W1026" s="7"/>
      <c r="X1026" s="7"/>
      <c r="Y1026" s="7"/>
    </row>
    <row r="1027" spans="1:25" x14ac:dyDescent="0.2">
      <c r="A1027" s="7"/>
      <c r="B1027" s="7"/>
      <c r="C1027" s="7"/>
      <c r="D1027" s="7"/>
      <c r="E1027" s="7"/>
      <c r="F1027" s="7"/>
      <c r="G1027" s="7"/>
      <c r="H1027" s="7"/>
      <c r="I1027" s="7"/>
      <c r="J1027" s="7"/>
      <c r="K1027" s="7"/>
      <c r="L1027" s="7"/>
      <c r="M1027" s="7"/>
      <c r="N1027" s="7"/>
      <c r="O1027" s="7"/>
      <c r="P1027" s="7"/>
      <c r="Q1027" s="7"/>
      <c r="R1027" s="7"/>
      <c r="S1027" s="7"/>
      <c r="T1027" s="7"/>
      <c r="U1027" s="7"/>
      <c r="V1027" s="7"/>
      <c r="W1027" s="7"/>
      <c r="X1027" s="7"/>
      <c r="Y1027" s="7"/>
    </row>
    <row r="1028" spans="1:25" x14ac:dyDescent="0.2">
      <c r="A1028" s="7"/>
      <c r="B1028" s="7"/>
      <c r="C1028" s="7"/>
      <c r="D1028" s="7"/>
      <c r="E1028" s="7"/>
      <c r="F1028" s="7"/>
      <c r="G1028" s="7"/>
      <c r="H1028" s="7"/>
      <c r="I1028" s="7"/>
      <c r="J1028" s="7"/>
      <c r="K1028" s="7"/>
      <c r="L1028" s="7"/>
      <c r="M1028" s="7"/>
      <c r="N1028" s="7"/>
      <c r="O1028" s="7"/>
      <c r="P1028" s="7"/>
      <c r="Q1028" s="7"/>
      <c r="R1028" s="7"/>
      <c r="S1028" s="7"/>
      <c r="T1028" s="7"/>
      <c r="U1028" s="7"/>
      <c r="V1028" s="7"/>
      <c r="W1028" s="7"/>
      <c r="X1028" s="7"/>
      <c r="Y1028" s="7"/>
    </row>
    <row r="1029" spans="1:25" x14ac:dyDescent="0.2">
      <c r="A1029" s="7"/>
      <c r="B1029" s="7"/>
      <c r="C1029" s="7"/>
      <c r="D1029" s="7"/>
      <c r="E1029" s="7"/>
      <c r="F1029" s="7"/>
      <c r="G1029" s="7"/>
      <c r="H1029" s="7"/>
      <c r="I1029" s="7"/>
      <c r="J1029" s="7"/>
      <c r="K1029" s="7"/>
      <c r="L1029" s="7"/>
      <c r="M1029" s="7"/>
      <c r="N1029" s="7"/>
      <c r="O1029" s="7"/>
      <c r="P1029" s="7"/>
      <c r="Q1029" s="7"/>
      <c r="R1029" s="7"/>
      <c r="S1029" s="7"/>
      <c r="T1029" s="7"/>
      <c r="U1029" s="7"/>
      <c r="V1029" s="7"/>
      <c r="W1029" s="7"/>
      <c r="X1029" s="7"/>
      <c r="Y1029" s="7"/>
    </row>
    <row r="1030" spans="1:25" x14ac:dyDescent="0.2">
      <c r="A1030" s="7"/>
      <c r="B1030" s="7"/>
      <c r="C1030" s="7"/>
      <c r="D1030" s="7"/>
      <c r="E1030" s="7"/>
      <c r="F1030" s="7"/>
      <c r="G1030" s="7"/>
      <c r="H1030" s="7"/>
      <c r="I1030" s="7"/>
      <c r="J1030" s="7"/>
      <c r="K1030" s="7"/>
      <c r="L1030" s="7"/>
      <c r="M1030" s="7"/>
      <c r="N1030" s="7"/>
      <c r="O1030" s="7"/>
      <c r="P1030" s="7"/>
      <c r="Q1030" s="7"/>
      <c r="R1030" s="7"/>
      <c r="S1030" s="7"/>
      <c r="T1030" s="7"/>
      <c r="U1030" s="7"/>
      <c r="V1030" s="7"/>
      <c r="W1030" s="7"/>
      <c r="X1030" s="7"/>
      <c r="Y1030" s="7"/>
    </row>
    <row r="1031" spans="1:25" x14ac:dyDescent="0.2">
      <c r="A1031" s="7"/>
      <c r="B1031" s="7"/>
      <c r="C1031" s="7"/>
      <c r="D1031" s="7"/>
      <c r="E1031" s="7"/>
      <c r="F1031" s="7"/>
      <c r="G1031" s="7"/>
      <c r="H1031" s="7"/>
      <c r="I1031" s="7"/>
      <c r="J1031" s="7"/>
      <c r="K1031" s="7"/>
      <c r="L1031" s="7"/>
      <c r="M1031" s="7"/>
      <c r="N1031" s="7"/>
      <c r="O1031" s="7"/>
      <c r="P1031" s="7"/>
      <c r="Q1031" s="7"/>
      <c r="R1031" s="7"/>
      <c r="S1031" s="7"/>
      <c r="T1031" s="7"/>
      <c r="U1031" s="7"/>
      <c r="V1031" s="7"/>
      <c r="W1031" s="7"/>
      <c r="X1031" s="7"/>
      <c r="Y1031" s="7"/>
    </row>
    <row r="1032" spans="1:25" x14ac:dyDescent="0.2">
      <c r="A1032" s="7"/>
      <c r="B1032" s="7"/>
      <c r="C1032" s="7"/>
      <c r="D1032" s="7"/>
      <c r="E1032" s="7"/>
      <c r="F1032" s="7"/>
      <c r="G1032" s="7"/>
      <c r="H1032" s="7"/>
      <c r="I1032" s="7"/>
      <c r="J1032" s="7"/>
      <c r="K1032" s="7"/>
      <c r="L1032" s="7"/>
      <c r="M1032" s="7"/>
      <c r="N1032" s="7"/>
      <c r="O1032" s="7"/>
      <c r="P1032" s="7"/>
      <c r="Q1032" s="7"/>
      <c r="R1032" s="7"/>
      <c r="S1032" s="7"/>
      <c r="T1032" s="7"/>
      <c r="U1032" s="7"/>
      <c r="V1032" s="7"/>
      <c r="W1032" s="7"/>
      <c r="X1032" s="7"/>
      <c r="Y1032" s="7"/>
    </row>
    <row r="1033" spans="1:25" x14ac:dyDescent="0.2">
      <c r="A1033" s="7"/>
      <c r="B1033" s="7"/>
      <c r="C1033" s="7"/>
      <c r="D1033" s="7"/>
      <c r="E1033" s="7"/>
      <c r="F1033" s="7"/>
      <c r="G1033" s="7"/>
      <c r="H1033" s="7"/>
      <c r="I1033" s="7"/>
      <c r="J1033" s="7"/>
      <c r="K1033" s="7"/>
      <c r="L1033" s="7"/>
      <c r="M1033" s="7"/>
      <c r="N1033" s="7"/>
      <c r="O1033" s="7"/>
      <c r="P1033" s="7"/>
      <c r="Q1033" s="7"/>
      <c r="R1033" s="7"/>
      <c r="S1033" s="7"/>
      <c r="T1033" s="7"/>
      <c r="U1033" s="7"/>
      <c r="V1033" s="7"/>
      <c r="W1033" s="7"/>
      <c r="X1033" s="7"/>
      <c r="Y1033" s="7"/>
    </row>
    <row r="1034" spans="1:25" x14ac:dyDescent="0.2">
      <c r="A1034" s="7"/>
      <c r="B1034" s="7"/>
      <c r="C1034" s="7"/>
      <c r="D1034" s="7"/>
      <c r="E1034" s="7"/>
      <c r="F1034" s="7"/>
      <c r="G1034" s="7"/>
      <c r="H1034" s="7"/>
      <c r="I1034" s="7"/>
      <c r="J1034" s="7"/>
      <c r="K1034" s="7"/>
      <c r="L1034" s="7"/>
      <c r="M1034" s="7"/>
      <c r="N1034" s="7"/>
      <c r="O1034" s="7"/>
      <c r="P1034" s="7"/>
      <c r="Q1034" s="7"/>
      <c r="R1034" s="7"/>
      <c r="S1034" s="7"/>
      <c r="T1034" s="7"/>
      <c r="U1034" s="7"/>
      <c r="V1034" s="7"/>
      <c r="W1034" s="7"/>
      <c r="X1034" s="7"/>
      <c r="Y1034" s="7"/>
    </row>
    <row r="1035" spans="1:25" x14ac:dyDescent="0.2">
      <c r="A1035" s="7"/>
      <c r="B1035" s="7"/>
      <c r="C1035" s="7"/>
      <c r="D1035" s="7"/>
      <c r="E1035" s="7"/>
      <c r="F1035" s="7"/>
      <c r="G1035" s="7"/>
      <c r="H1035" s="7"/>
      <c r="I1035" s="7"/>
      <c r="J1035" s="7"/>
      <c r="K1035" s="7"/>
      <c r="L1035" s="7"/>
      <c r="M1035" s="7"/>
      <c r="N1035" s="7"/>
      <c r="O1035" s="7"/>
      <c r="P1035" s="7"/>
      <c r="Q1035" s="7"/>
      <c r="R1035" s="7"/>
      <c r="S1035" s="7"/>
      <c r="T1035" s="7"/>
      <c r="U1035" s="7"/>
      <c r="V1035" s="7"/>
      <c r="W1035" s="7"/>
      <c r="X1035" s="7"/>
      <c r="Y1035" s="7"/>
    </row>
    <row r="1036" spans="1:25" x14ac:dyDescent="0.2">
      <c r="A1036" s="7"/>
      <c r="B1036" s="7"/>
      <c r="C1036" s="7"/>
      <c r="D1036" s="7"/>
      <c r="E1036" s="7"/>
      <c r="F1036" s="7"/>
      <c r="G1036" s="7"/>
      <c r="H1036" s="7"/>
      <c r="I1036" s="7"/>
      <c r="J1036" s="7"/>
      <c r="K1036" s="7"/>
      <c r="L1036" s="7"/>
      <c r="M1036" s="7"/>
      <c r="N1036" s="7"/>
      <c r="O1036" s="7"/>
      <c r="P1036" s="7"/>
      <c r="Q1036" s="7"/>
      <c r="R1036" s="7"/>
      <c r="S1036" s="7"/>
      <c r="T1036" s="7"/>
      <c r="U1036" s="7"/>
      <c r="V1036" s="7"/>
      <c r="W1036" s="7"/>
      <c r="X1036" s="7"/>
      <c r="Y1036" s="7"/>
    </row>
    <row r="1037" spans="1:25" x14ac:dyDescent="0.2">
      <c r="A1037" s="7"/>
      <c r="B1037" s="7"/>
      <c r="C1037" s="7"/>
      <c r="D1037" s="7"/>
      <c r="E1037" s="7"/>
      <c r="F1037" s="7"/>
      <c r="G1037" s="7"/>
      <c r="H1037" s="7"/>
      <c r="I1037" s="7"/>
      <c r="J1037" s="7"/>
      <c r="K1037" s="7"/>
      <c r="L1037" s="7"/>
      <c r="M1037" s="7"/>
      <c r="N1037" s="7"/>
      <c r="O1037" s="7"/>
      <c r="P1037" s="7"/>
      <c r="Q1037" s="7"/>
      <c r="R1037" s="7"/>
      <c r="S1037" s="7"/>
      <c r="T1037" s="7"/>
      <c r="U1037" s="7"/>
      <c r="V1037" s="7"/>
      <c r="W1037" s="7"/>
      <c r="X1037" s="7"/>
      <c r="Y1037" s="7"/>
    </row>
    <row r="1038" spans="1:25" x14ac:dyDescent="0.2">
      <c r="A1038" s="7"/>
      <c r="B1038" s="7"/>
      <c r="C1038" s="7"/>
      <c r="D1038" s="7"/>
      <c r="E1038" s="7"/>
      <c r="F1038" s="7"/>
      <c r="G1038" s="7"/>
      <c r="H1038" s="7"/>
      <c r="I1038" s="7"/>
      <c r="J1038" s="7"/>
      <c r="K1038" s="7"/>
      <c r="L1038" s="7"/>
      <c r="M1038" s="7"/>
      <c r="N1038" s="7"/>
      <c r="O1038" s="7"/>
      <c r="P1038" s="7"/>
      <c r="Q1038" s="7"/>
      <c r="R1038" s="7"/>
      <c r="S1038" s="7"/>
      <c r="T1038" s="7"/>
      <c r="U1038" s="7"/>
      <c r="V1038" s="7"/>
      <c r="W1038" s="7"/>
      <c r="X1038" s="7"/>
      <c r="Y1038" s="7"/>
    </row>
    <row r="1039" spans="1:25" x14ac:dyDescent="0.2">
      <c r="A1039" s="7"/>
      <c r="B1039" s="7"/>
      <c r="C1039" s="7"/>
      <c r="D1039" s="7"/>
      <c r="E1039" s="7"/>
      <c r="F1039" s="7"/>
      <c r="G1039" s="7"/>
      <c r="H1039" s="7"/>
      <c r="I1039" s="7"/>
      <c r="J1039" s="7"/>
      <c r="K1039" s="7"/>
      <c r="L1039" s="7"/>
      <c r="M1039" s="7"/>
      <c r="N1039" s="7"/>
      <c r="O1039" s="7"/>
      <c r="P1039" s="7"/>
      <c r="Q1039" s="7"/>
      <c r="R1039" s="7"/>
      <c r="S1039" s="7"/>
      <c r="T1039" s="7"/>
      <c r="U1039" s="7"/>
      <c r="V1039" s="7"/>
      <c r="W1039" s="7"/>
      <c r="X1039" s="7"/>
      <c r="Y1039" s="7"/>
    </row>
    <row r="1040" spans="1:25" x14ac:dyDescent="0.2">
      <c r="A1040" s="7"/>
      <c r="B1040" s="7"/>
      <c r="C1040" s="7"/>
      <c r="D1040" s="7"/>
      <c r="E1040" s="7"/>
      <c r="F1040" s="7"/>
      <c r="G1040" s="7"/>
      <c r="H1040" s="7"/>
      <c r="I1040" s="7"/>
      <c r="J1040" s="7"/>
      <c r="K1040" s="7"/>
      <c r="L1040" s="7"/>
      <c r="M1040" s="7"/>
      <c r="N1040" s="7"/>
      <c r="O1040" s="7"/>
      <c r="P1040" s="7"/>
      <c r="Q1040" s="7"/>
      <c r="R1040" s="7"/>
      <c r="S1040" s="7"/>
      <c r="T1040" s="7"/>
      <c r="U1040" s="7"/>
      <c r="V1040" s="7"/>
      <c r="W1040" s="7"/>
      <c r="X1040" s="7"/>
      <c r="Y1040" s="7"/>
    </row>
    <row r="1041" spans="1:25" x14ac:dyDescent="0.2">
      <c r="A1041" s="7"/>
      <c r="B1041" s="7"/>
      <c r="C1041" s="7"/>
      <c r="D1041" s="7"/>
      <c r="E1041" s="7"/>
      <c r="F1041" s="7"/>
      <c r="G1041" s="7"/>
      <c r="H1041" s="7"/>
      <c r="I1041" s="7"/>
      <c r="J1041" s="7"/>
      <c r="K1041" s="7"/>
      <c r="L1041" s="7"/>
      <c r="M1041" s="7"/>
      <c r="N1041" s="7"/>
      <c r="O1041" s="7"/>
      <c r="P1041" s="7"/>
      <c r="Q1041" s="7"/>
      <c r="R1041" s="7"/>
      <c r="S1041" s="7"/>
      <c r="T1041" s="7"/>
      <c r="U1041" s="7"/>
      <c r="V1041" s="7"/>
      <c r="W1041" s="7"/>
      <c r="X1041" s="7"/>
      <c r="Y1041" s="7"/>
    </row>
    <row r="1042" spans="1:25" x14ac:dyDescent="0.2">
      <c r="A1042" s="7"/>
      <c r="B1042" s="7"/>
      <c r="C1042" s="7"/>
      <c r="D1042" s="7"/>
      <c r="E1042" s="7"/>
      <c r="F1042" s="7"/>
      <c r="G1042" s="7"/>
      <c r="H1042" s="7"/>
      <c r="I1042" s="7"/>
      <c r="J1042" s="7"/>
      <c r="K1042" s="7"/>
      <c r="L1042" s="7"/>
      <c r="M1042" s="7"/>
      <c r="N1042" s="7"/>
      <c r="O1042" s="7"/>
      <c r="P1042" s="7"/>
      <c r="Q1042" s="7"/>
      <c r="R1042" s="7"/>
      <c r="S1042" s="7"/>
      <c r="T1042" s="7"/>
      <c r="U1042" s="7"/>
      <c r="V1042" s="7"/>
      <c r="W1042" s="7"/>
      <c r="X1042" s="7"/>
      <c r="Y1042" s="7"/>
    </row>
    <row r="1043" spans="1:25" x14ac:dyDescent="0.2">
      <c r="A1043" s="7"/>
      <c r="B1043" s="7"/>
      <c r="C1043" s="7"/>
      <c r="D1043" s="7"/>
      <c r="E1043" s="7"/>
      <c r="F1043" s="7"/>
      <c r="G1043" s="7"/>
      <c r="H1043" s="7"/>
      <c r="I1043" s="7"/>
      <c r="J1043" s="7"/>
      <c r="K1043" s="7"/>
      <c r="L1043" s="7"/>
      <c r="M1043" s="7"/>
      <c r="N1043" s="7"/>
      <c r="O1043" s="7"/>
      <c r="P1043" s="7"/>
      <c r="Q1043" s="7"/>
      <c r="R1043" s="7"/>
      <c r="S1043" s="7"/>
      <c r="T1043" s="7"/>
      <c r="U1043" s="7"/>
      <c r="V1043" s="7"/>
      <c r="W1043" s="7"/>
      <c r="X1043" s="7"/>
      <c r="Y1043" s="7"/>
    </row>
    <row r="1044" spans="1:25" x14ac:dyDescent="0.2">
      <c r="A1044" s="7"/>
      <c r="B1044" s="7"/>
      <c r="C1044" s="7"/>
      <c r="D1044" s="7"/>
      <c r="E1044" s="7"/>
      <c r="F1044" s="7"/>
      <c r="G1044" s="7"/>
      <c r="H1044" s="7"/>
      <c r="I1044" s="7"/>
      <c r="J1044" s="7"/>
      <c r="K1044" s="7"/>
      <c r="L1044" s="7"/>
      <c r="M1044" s="7"/>
      <c r="N1044" s="7"/>
      <c r="O1044" s="7"/>
      <c r="P1044" s="7"/>
      <c r="Q1044" s="7"/>
      <c r="R1044" s="7"/>
      <c r="S1044" s="7"/>
      <c r="T1044" s="7"/>
      <c r="U1044" s="7"/>
      <c r="V1044" s="7"/>
      <c r="W1044" s="7"/>
      <c r="X1044" s="7"/>
      <c r="Y1044" s="7"/>
    </row>
    <row r="1045" spans="1:25" x14ac:dyDescent="0.2">
      <c r="A1045" s="7"/>
      <c r="B1045" s="7"/>
      <c r="C1045" s="7"/>
      <c r="D1045" s="7"/>
      <c r="E1045" s="7"/>
      <c r="F1045" s="7"/>
      <c r="G1045" s="7"/>
      <c r="H1045" s="7"/>
      <c r="I1045" s="7"/>
      <c r="J1045" s="7"/>
      <c r="K1045" s="7"/>
      <c r="L1045" s="7"/>
      <c r="M1045" s="7"/>
      <c r="N1045" s="7"/>
      <c r="O1045" s="7"/>
      <c r="P1045" s="7"/>
      <c r="Q1045" s="7"/>
      <c r="R1045" s="7"/>
      <c r="S1045" s="7"/>
      <c r="T1045" s="7"/>
      <c r="U1045" s="7"/>
      <c r="V1045" s="7"/>
      <c r="W1045" s="7"/>
      <c r="X1045" s="7"/>
      <c r="Y1045" s="7"/>
    </row>
    <row r="1046" spans="1:25" x14ac:dyDescent="0.2">
      <c r="A1046" s="7"/>
      <c r="B1046" s="7"/>
      <c r="C1046" s="7"/>
      <c r="D1046" s="7"/>
      <c r="E1046" s="7"/>
      <c r="F1046" s="7"/>
      <c r="G1046" s="7"/>
      <c r="H1046" s="7"/>
      <c r="I1046" s="7"/>
      <c r="J1046" s="7"/>
      <c r="K1046" s="7"/>
      <c r="L1046" s="7"/>
      <c r="M1046" s="7"/>
      <c r="N1046" s="7"/>
      <c r="O1046" s="7"/>
      <c r="P1046" s="7"/>
      <c r="Q1046" s="7"/>
      <c r="R1046" s="7"/>
      <c r="S1046" s="7"/>
      <c r="T1046" s="7"/>
      <c r="U1046" s="7"/>
      <c r="V1046" s="7"/>
      <c r="W1046" s="7"/>
      <c r="X1046" s="7"/>
      <c r="Y1046" s="7"/>
    </row>
    <row r="1047" spans="1:25" x14ac:dyDescent="0.2">
      <c r="A1047" s="7"/>
      <c r="B1047" s="7"/>
      <c r="C1047" s="7"/>
      <c r="D1047" s="7"/>
      <c r="E1047" s="7"/>
      <c r="F1047" s="7"/>
      <c r="G1047" s="7"/>
      <c r="H1047" s="7"/>
      <c r="I1047" s="7"/>
      <c r="J1047" s="7"/>
      <c r="K1047" s="7"/>
      <c r="L1047" s="7"/>
      <c r="M1047" s="7"/>
      <c r="N1047" s="7"/>
      <c r="O1047" s="7"/>
      <c r="P1047" s="7"/>
      <c r="Q1047" s="7"/>
      <c r="R1047" s="7"/>
      <c r="S1047" s="7"/>
      <c r="T1047" s="7"/>
      <c r="U1047" s="7"/>
      <c r="V1047" s="7"/>
      <c r="W1047" s="7"/>
      <c r="X1047" s="7"/>
      <c r="Y1047" s="7"/>
    </row>
    <row r="1048" spans="1:25" x14ac:dyDescent="0.2">
      <c r="A1048" s="7"/>
      <c r="B1048" s="7"/>
      <c r="C1048" s="7"/>
      <c r="D1048" s="7"/>
      <c r="E1048" s="7"/>
      <c r="F1048" s="7"/>
      <c r="G1048" s="7"/>
      <c r="H1048" s="7"/>
      <c r="I1048" s="7"/>
      <c r="J1048" s="7"/>
      <c r="K1048" s="7"/>
      <c r="L1048" s="7"/>
      <c r="M1048" s="7"/>
      <c r="N1048" s="7"/>
      <c r="O1048" s="7"/>
      <c r="P1048" s="7"/>
      <c r="Q1048" s="7"/>
      <c r="R1048" s="7"/>
      <c r="S1048" s="7"/>
      <c r="T1048" s="7"/>
      <c r="U1048" s="7"/>
      <c r="V1048" s="7"/>
      <c r="W1048" s="7"/>
      <c r="X1048" s="7"/>
      <c r="Y1048" s="7"/>
    </row>
    <row r="1049" spans="1:25" x14ac:dyDescent="0.2">
      <c r="A1049" s="7"/>
      <c r="B1049" s="7"/>
      <c r="C1049" s="7"/>
      <c r="D1049" s="7"/>
      <c r="E1049" s="7"/>
      <c r="F1049" s="7"/>
      <c r="G1049" s="7"/>
      <c r="H1049" s="7"/>
      <c r="I1049" s="7"/>
      <c r="J1049" s="7"/>
      <c r="K1049" s="7"/>
      <c r="L1049" s="7"/>
      <c r="M1049" s="7"/>
      <c r="N1049" s="7"/>
      <c r="O1049" s="7"/>
      <c r="P1049" s="7"/>
      <c r="Q1049" s="7"/>
      <c r="R1049" s="7"/>
      <c r="S1049" s="7"/>
      <c r="T1049" s="7"/>
      <c r="U1049" s="7"/>
      <c r="V1049" s="7"/>
      <c r="W1049" s="7"/>
      <c r="X1049" s="7"/>
      <c r="Y1049" s="7"/>
    </row>
    <row r="1050" spans="1:25" x14ac:dyDescent="0.2">
      <c r="A1050" s="7"/>
      <c r="B1050" s="7"/>
      <c r="C1050" s="7"/>
      <c r="D1050" s="7"/>
      <c r="E1050" s="7"/>
      <c r="F1050" s="7"/>
      <c r="G1050" s="7"/>
      <c r="H1050" s="7"/>
      <c r="I1050" s="7"/>
      <c r="J1050" s="7"/>
      <c r="K1050" s="7"/>
      <c r="L1050" s="7"/>
      <c r="M1050" s="7"/>
      <c r="N1050" s="7"/>
      <c r="O1050" s="7"/>
      <c r="P1050" s="7"/>
      <c r="Q1050" s="7"/>
      <c r="R1050" s="7"/>
      <c r="S1050" s="7"/>
      <c r="T1050" s="7"/>
      <c r="U1050" s="7"/>
      <c r="V1050" s="7"/>
      <c r="W1050" s="7"/>
      <c r="X1050" s="7"/>
      <c r="Y1050" s="7"/>
    </row>
    <row r="1051" spans="1:25" x14ac:dyDescent="0.2">
      <c r="A1051" s="7"/>
      <c r="B1051" s="7"/>
      <c r="C1051" s="7"/>
      <c r="D1051" s="7"/>
      <c r="E1051" s="7"/>
      <c r="F1051" s="7"/>
      <c r="G1051" s="7"/>
      <c r="H1051" s="7"/>
      <c r="I1051" s="7"/>
      <c r="J1051" s="7"/>
      <c r="K1051" s="7"/>
      <c r="L1051" s="7"/>
      <c r="M1051" s="7"/>
      <c r="N1051" s="7"/>
      <c r="O1051" s="7"/>
      <c r="P1051" s="7"/>
      <c r="Q1051" s="7"/>
      <c r="R1051" s="7"/>
      <c r="S1051" s="7"/>
      <c r="T1051" s="7"/>
      <c r="U1051" s="7"/>
      <c r="V1051" s="7"/>
      <c r="W1051" s="7"/>
      <c r="X1051" s="7"/>
      <c r="Y1051" s="7"/>
    </row>
    <row r="1052" spans="1:25" x14ac:dyDescent="0.2">
      <c r="A1052" s="7"/>
      <c r="B1052" s="7"/>
      <c r="C1052" s="7"/>
      <c r="D1052" s="7"/>
      <c r="E1052" s="7"/>
      <c r="F1052" s="7"/>
      <c r="G1052" s="7"/>
      <c r="H1052" s="7"/>
      <c r="I1052" s="7"/>
      <c r="J1052" s="7"/>
      <c r="K1052" s="7"/>
      <c r="L1052" s="7"/>
      <c r="M1052" s="7"/>
      <c r="N1052" s="7"/>
      <c r="O1052" s="7"/>
      <c r="P1052" s="7"/>
      <c r="Q1052" s="7"/>
      <c r="R1052" s="7"/>
      <c r="S1052" s="7"/>
      <c r="T1052" s="7"/>
      <c r="U1052" s="7"/>
      <c r="V1052" s="7"/>
      <c r="W1052" s="7"/>
      <c r="X1052" s="7"/>
      <c r="Y1052" s="7"/>
    </row>
    <row r="1053" spans="1:25" x14ac:dyDescent="0.2">
      <c r="A1053" s="7"/>
      <c r="B1053" s="7"/>
      <c r="C1053" s="7"/>
      <c r="D1053" s="7"/>
      <c r="E1053" s="7"/>
      <c r="F1053" s="7"/>
      <c r="G1053" s="7"/>
      <c r="H1053" s="7"/>
      <c r="I1053" s="7"/>
      <c r="J1053" s="7"/>
      <c r="K1053" s="7"/>
      <c r="L1053" s="7"/>
      <c r="M1053" s="7"/>
      <c r="N1053" s="7"/>
      <c r="O1053" s="7"/>
      <c r="P1053" s="7"/>
      <c r="Q1053" s="7"/>
      <c r="R1053" s="7"/>
      <c r="S1053" s="7"/>
      <c r="T1053" s="7"/>
      <c r="U1053" s="7"/>
      <c r="V1053" s="7"/>
      <c r="W1053" s="7"/>
      <c r="X1053" s="7"/>
      <c r="Y1053" s="7"/>
    </row>
    <row r="1054" spans="1:25" x14ac:dyDescent="0.2">
      <c r="A1054" s="7"/>
      <c r="B1054" s="7"/>
      <c r="C1054" s="7"/>
      <c r="D1054" s="7"/>
      <c r="E1054" s="7"/>
      <c r="F1054" s="7"/>
      <c r="G1054" s="7"/>
      <c r="H1054" s="7"/>
      <c r="I1054" s="7"/>
      <c r="J1054" s="7"/>
      <c r="K1054" s="7"/>
      <c r="L1054" s="7"/>
      <c r="M1054" s="7"/>
      <c r="N1054" s="7"/>
      <c r="O1054" s="7"/>
      <c r="P1054" s="7"/>
      <c r="Q1054" s="7"/>
      <c r="R1054" s="7"/>
      <c r="S1054" s="7"/>
      <c r="T1054" s="7"/>
      <c r="U1054" s="7"/>
      <c r="V1054" s="7"/>
      <c r="W1054" s="7"/>
      <c r="X1054" s="7"/>
      <c r="Y1054" s="7"/>
    </row>
    <row r="1055" spans="1:25" x14ac:dyDescent="0.2">
      <c r="A1055" s="7"/>
      <c r="B1055" s="7"/>
      <c r="C1055" s="7"/>
      <c r="D1055" s="7"/>
      <c r="E1055" s="7"/>
      <c r="F1055" s="7"/>
      <c r="G1055" s="7"/>
      <c r="H1055" s="7"/>
      <c r="I1055" s="7"/>
      <c r="J1055" s="7"/>
      <c r="K1055" s="7"/>
      <c r="L1055" s="7"/>
      <c r="M1055" s="7"/>
      <c r="N1055" s="7"/>
      <c r="O1055" s="7"/>
      <c r="P1055" s="7"/>
      <c r="Q1055" s="7"/>
      <c r="R1055" s="7"/>
      <c r="S1055" s="7"/>
      <c r="T1055" s="7"/>
      <c r="U1055" s="7"/>
      <c r="V1055" s="7"/>
      <c r="W1055" s="7"/>
      <c r="X1055" s="7"/>
      <c r="Y1055" s="7"/>
    </row>
    <row r="1056" spans="1:25" x14ac:dyDescent="0.2">
      <c r="A1056" s="7"/>
      <c r="B1056" s="7"/>
      <c r="C1056" s="7"/>
      <c r="D1056" s="7"/>
      <c r="E1056" s="7"/>
      <c r="F1056" s="7"/>
      <c r="G1056" s="7"/>
      <c r="H1056" s="7"/>
      <c r="I1056" s="7"/>
      <c r="J1056" s="7"/>
      <c r="K1056" s="7"/>
      <c r="L1056" s="7"/>
      <c r="M1056" s="7"/>
      <c r="N1056" s="7"/>
      <c r="O1056" s="7"/>
      <c r="P1056" s="7"/>
      <c r="Q1056" s="7"/>
      <c r="R1056" s="7"/>
      <c r="S1056" s="7"/>
      <c r="T1056" s="7"/>
      <c r="U1056" s="7"/>
      <c r="V1056" s="7"/>
      <c r="W1056" s="7"/>
      <c r="X1056" s="7"/>
      <c r="Y1056" s="7"/>
    </row>
    <row r="1057" spans="1:25" x14ac:dyDescent="0.2">
      <c r="A1057" s="7"/>
      <c r="B1057" s="7"/>
      <c r="C1057" s="7"/>
      <c r="D1057" s="7"/>
      <c r="E1057" s="7"/>
      <c r="F1057" s="7"/>
      <c r="G1057" s="7"/>
      <c r="H1057" s="7"/>
      <c r="I1057" s="7"/>
      <c r="J1057" s="7"/>
      <c r="K1057" s="7"/>
      <c r="L1057" s="7"/>
      <c r="M1057" s="7"/>
      <c r="N1057" s="7"/>
      <c r="O1057" s="7"/>
      <c r="P1057" s="7"/>
      <c r="Q1057" s="7"/>
      <c r="R1057" s="7"/>
      <c r="S1057" s="7"/>
      <c r="T1057" s="7"/>
      <c r="U1057" s="7"/>
      <c r="V1057" s="7"/>
      <c r="W1057" s="7"/>
      <c r="X1057" s="7"/>
      <c r="Y1057" s="7"/>
    </row>
    <row r="1058" spans="1:25" x14ac:dyDescent="0.2">
      <c r="A1058" s="7"/>
      <c r="B1058" s="7"/>
      <c r="C1058" s="7"/>
      <c r="D1058" s="7"/>
      <c r="E1058" s="7"/>
      <c r="F1058" s="7"/>
      <c r="G1058" s="7"/>
      <c r="H1058" s="7"/>
      <c r="I1058" s="7"/>
      <c r="J1058" s="7"/>
      <c r="K1058" s="7"/>
      <c r="L1058" s="7"/>
      <c r="M1058" s="7"/>
      <c r="N1058" s="7"/>
      <c r="O1058" s="7"/>
      <c r="P1058" s="7"/>
      <c r="Q1058" s="7"/>
      <c r="R1058" s="7"/>
      <c r="S1058" s="7"/>
      <c r="T1058" s="7"/>
      <c r="U1058" s="7"/>
      <c r="V1058" s="7"/>
      <c r="W1058" s="7"/>
      <c r="X1058" s="7"/>
      <c r="Y1058" s="7"/>
    </row>
    <row r="1059" spans="1:25" x14ac:dyDescent="0.2">
      <c r="A1059" s="7"/>
      <c r="B1059" s="7"/>
      <c r="C1059" s="7"/>
      <c r="D1059" s="7"/>
      <c r="E1059" s="7"/>
      <c r="F1059" s="7"/>
      <c r="G1059" s="7"/>
      <c r="H1059" s="7"/>
      <c r="I1059" s="7"/>
      <c r="J1059" s="7"/>
      <c r="K1059" s="7"/>
      <c r="L1059" s="7"/>
      <c r="M1059" s="7"/>
      <c r="N1059" s="7"/>
      <c r="O1059" s="7"/>
      <c r="P1059" s="7"/>
      <c r="Q1059" s="7"/>
      <c r="R1059" s="7"/>
      <c r="S1059" s="7"/>
      <c r="T1059" s="7"/>
      <c r="U1059" s="7"/>
      <c r="V1059" s="7"/>
      <c r="W1059" s="7"/>
      <c r="X1059" s="7"/>
      <c r="Y1059" s="7"/>
    </row>
    <row r="1060" spans="1:25" x14ac:dyDescent="0.2">
      <c r="A1060" s="7"/>
      <c r="B1060" s="7"/>
      <c r="C1060" s="7"/>
      <c r="D1060" s="7"/>
      <c r="E1060" s="7"/>
      <c r="F1060" s="7"/>
      <c r="G1060" s="7"/>
      <c r="H1060" s="7"/>
      <c r="I1060" s="7"/>
      <c r="J1060" s="7"/>
      <c r="K1060" s="7"/>
      <c r="L1060" s="7"/>
      <c r="M1060" s="7"/>
      <c r="N1060" s="7"/>
      <c r="O1060" s="7"/>
      <c r="P1060" s="7"/>
      <c r="Q1060" s="7"/>
      <c r="R1060" s="7"/>
      <c r="S1060" s="7"/>
      <c r="T1060" s="7"/>
      <c r="U1060" s="7"/>
      <c r="V1060" s="7"/>
      <c r="W1060" s="7"/>
      <c r="X1060" s="7"/>
      <c r="Y1060" s="7"/>
    </row>
    <row r="1061" spans="1:25" x14ac:dyDescent="0.2">
      <c r="A1061" s="7"/>
      <c r="B1061" s="7"/>
      <c r="C1061" s="7"/>
      <c r="D1061" s="7"/>
      <c r="E1061" s="7"/>
      <c r="F1061" s="7"/>
      <c r="G1061" s="7"/>
      <c r="H1061" s="7"/>
      <c r="I1061" s="7"/>
      <c r="J1061" s="7"/>
      <c r="K1061" s="7"/>
      <c r="L1061" s="7"/>
      <c r="M1061" s="7"/>
      <c r="N1061" s="7"/>
      <c r="O1061" s="7"/>
      <c r="P1061" s="7"/>
      <c r="Q1061" s="7"/>
      <c r="R1061" s="7"/>
      <c r="S1061" s="7"/>
      <c r="T1061" s="7"/>
      <c r="U1061" s="7"/>
      <c r="V1061" s="7"/>
      <c r="W1061" s="7"/>
      <c r="X1061" s="7"/>
      <c r="Y1061" s="7"/>
    </row>
    <row r="1062" spans="1:25" x14ac:dyDescent="0.2">
      <c r="A1062" s="7"/>
      <c r="B1062" s="7"/>
      <c r="C1062" s="7"/>
      <c r="D1062" s="7"/>
      <c r="E1062" s="7"/>
      <c r="F1062" s="7"/>
      <c r="G1062" s="7"/>
      <c r="H1062" s="7"/>
      <c r="I1062" s="7"/>
      <c r="J1062" s="7"/>
      <c r="K1062" s="7"/>
      <c r="L1062" s="7"/>
      <c r="M1062" s="7"/>
      <c r="N1062" s="7"/>
      <c r="O1062" s="7"/>
      <c r="P1062" s="7"/>
      <c r="Q1062" s="7"/>
      <c r="R1062" s="7"/>
      <c r="S1062" s="7"/>
      <c r="T1062" s="7"/>
      <c r="U1062" s="7"/>
      <c r="V1062" s="7"/>
      <c r="W1062" s="7"/>
      <c r="X1062" s="7"/>
      <c r="Y1062" s="7"/>
    </row>
    <row r="1063" spans="1:25" x14ac:dyDescent="0.2">
      <c r="A1063" s="7"/>
      <c r="B1063" s="7"/>
      <c r="C1063" s="7"/>
      <c r="D1063" s="7"/>
      <c r="E1063" s="7"/>
      <c r="F1063" s="7"/>
      <c r="G1063" s="7"/>
      <c r="H1063" s="7"/>
      <c r="I1063" s="7"/>
      <c r="J1063" s="7"/>
      <c r="K1063" s="7"/>
      <c r="L1063" s="7"/>
      <c r="M1063" s="7"/>
      <c r="N1063" s="7"/>
      <c r="O1063" s="7"/>
      <c r="P1063" s="7"/>
      <c r="Q1063" s="7"/>
      <c r="R1063" s="7"/>
      <c r="S1063" s="7"/>
      <c r="T1063" s="7"/>
      <c r="U1063" s="7"/>
      <c r="V1063" s="7"/>
      <c r="W1063" s="7"/>
      <c r="X1063" s="7"/>
      <c r="Y1063" s="7"/>
    </row>
    <row r="1064" spans="1:25" x14ac:dyDescent="0.2">
      <c r="A1064" s="7"/>
      <c r="B1064" s="7"/>
      <c r="C1064" s="7"/>
      <c r="D1064" s="7"/>
      <c r="E1064" s="7"/>
      <c r="F1064" s="7"/>
      <c r="G1064" s="7"/>
      <c r="H1064" s="7"/>
      <c r="I1064" s="7"/>
      <c r="J1064" s="7"/>
      <c r="K1064" s="7"/>
      <c r="L1064" s="7"/>
      <c r="M1064" s="7"/>
      <c r="N1064" s="7"/>
      <c r="O1064" s="7"/>
      <c r="P1064" s="7"/>
      <c r="Q1064" s="7"/>
      <c r="R1064" s="7"/>
      <c r="S1064" s="7"/>
      <c r="T1064" s="7"/>
      <c r="U1064" s="7"/>
      <c r="V1064" s="7"/>
      <c r="W1064" s="7"/>
      <c r="X1064" s="7"/>
      <c r="Y1064" s="7"/>
    </row>
    <row r="1065" spans="1:25" x14ac:dyDescent="0.2">
      <c r="A1065" s="7"/>
      <c r="B1065" s="7"/>
      <c r="C1065" s="7"/>
      <c r="D1065" s="7"/>
      <c r="E1065" s="7"/>
      <c r="F1065" s="7"/>
      <c r="G1065" s="7"/>
      <c r="H1065" s="7"/>
      <c r="I1065" s="7"/>
      <c r="J1065" s="7"/>
      <c r="K1065" s="7"/>
      <c r="L1065" s="7"/>
      <c r="M1065" s="7"/>
      <c r="N1065" s="7"/>
      <c r="O1065" s="7"/>
      <c r="P1065" s="7"/>
      <c r="Q1065" s="7"/>
      <c r="R1065" s="7"/>
      <c r="S1065" s="7"/>
      <c r="T1065" s="7"/>
      <c r="U1065" s="7"/>
      <c r="V1065" s="7"/>
      <c r="W1065" s="7"/>
      <c r="X1065" s="7"/>
      <c r="Y1065" s="7"/>
    </row>
    <row r="1066" spans="1:25" x14ac:dyDescent="0.2">
      <c r="A1066" s="7"/>
      <c r="B1066" s="7"/>
      <c r="C1066" s="7"/>
      <c r="D1066" s="7"/>
      <c r="E1066" s="7"/>
      <c r="F1066" s="7"/>
      <c r="G1066" s="7"/>
      <c r="H1066" s="7"/>
      <c r="I1066" s="7"/>
      <c r="J1066" s="7"/>
      <c r="K1066" s="7"/>
      <c r="L1066" s="7"/>
      <c r="M1066" s="7"/>
      <c r="N1066" s="7"/>
      <c r="O1066" s="7"/>
      <c r="P1066" s="7"/>
      <c r="Q1066" s="7"/>
      <c r="R1066" s="7"/>
      <c r="S1066" s="7"/>
      <c r="T1066" s="7"/>
      <c r="U1066" s="7"/>
      <c r="V1066" s="7"/>
      <c r="W1066" s="7"/>
      <c r="X1066" s="7"/>
      <c r="Y1066" s="7"/>
    </row>
    <row r="1067" spans="1:25" x14ac:dyDescent="0.2">
      <c r="A1067" s="7"/>
      <c r="B1067" s="7"/>
      <c r="C1067" s="7"/>
      <c r="D1067" s="7"/>
      <c r="E1067" s="7"/>
      <c r="F1067" s="7"/>
      <c r="G1067" s="7"/>
      <c r="H1067" s="7"/>
      <c r="I1067" s="7"/>
      <c r="J1067" s="7"/>
      <c r="K1067" s="7"/>
      <c r="L1067" s="7"/>
      <c r="M1067" s="7"/>
      <c r="N1067" s="7"/>
      <c r="O1067" s="7"/>
      <c r="P1067" s="7"/>
      <c r="Q1067" s="7"/>
      <c r="R1067" s="7"/>
      <c r="S1067" s="7"/>
      <c r="T1067" s="7"/>
      <c r="U1067" s="7"/>
      <c r="V1067" s="7"/>
      <c r="W1067" s="7"/>
      <c r="X1067" s="7"/>
      <c r="Y1067" s="7"/>
    </row>
    <row r="1068" spans="1:25" x14ac:dyDescent="0.2">
      <c r="A1068" s="7"/>
      <c r="B1068" s="7"/>
      <c r="C1068" s="7"/>
      <c r="D1068" s="7"/>
      <c r="E1068" s="7"/>
      <c r="F1068" s="7"/>
      <c r="G1068" s="7"/>
      <c r="H1068" s="7"/>
      <c r="I1068" s="7"/>
      <c r="J1068" s="7"/>
      <c r="K1068" s="7"/>
      <c r="L1068" s="7"/>
      <c r="M1068" s="7"/>
      <c r="N1068" s="7"/>
      <c r="O1068" s="7"/>
      <c r="P1068" s="7"/>
      <c r="Q1068" s="7"/>
      <c r="R1068" s="7"/>
      <c r="S1068" s="7"/>
      <c r="T1068" s="7"/>
      <c r="U1068" s="7"/>
      <c r="V1068" s="7"/>
      <c r="W1068" s="7"/>
      <c r="X1068" s="7"/>
      <c r="Y1068" s="7"/>
    </row>
    <row r="1069" spans="1:25" x14ac:dyDescent="0.2">
      <c r="A1069" s="7"/>
      <c r="B1069" s="7"/>
      <c r="C1069" s="7"/>
      <c r="D1069" s="7"/>
      <c r="E1069" s="7"/>
      <c r="F1069" s="7"/>
      <c r="G1069" s="7"/>
      <c r="H1069" s="7"/>
      <c r="I1069" s="7"/>
      <c r="J1069" s="7"/>
      <c r="K1069" s="7"/>
      <c r="L1069" s="7"/>
      <c r="M1069" s="7"/>
      <c r="N1069" s="7"/>
      <c r="O1069" s="7"/>
      <c r="P1069" s="7"/>
      <c r="Q1069" s="7"/>
      <c r="R1069" s="7"/>
      <c r="S1069" s="7"/>
      <c r="T1069" s="7"/>
      <c r="U1069" s="7"/>
      <c r="V1069" s="7"/>
      <c r="W1069" s="7"/>
      <c r="X1069" s="7"/>
      <c r="Y1069" s="7"/>
    </row>
    <row r="1070" spans="1:25" x14ac:dyDescent="0.2">
      <c r="A1070" s="7"/>
      <c r="B1070" s="7"/>
      <c r="C1070" s="7"/>
      <c r="D1070" s="7"/>
      <c r="E1070" s="7"/>
      <c r="F1070" s="7"/>
      <c r="G1070" s="7"/>
      <c r="H1070" s="7"/>
      <c r="I1070" s="7"/>
      <c r="J1070" s="7"/>
      <c r="K1070" s="7"/>
      <c r="L1070" s="7"/>
      <c r="M1070" s="7"/>
      <c r="N1070" s="7"/>
      <c r="O1070" s="7"/>
      <c r="P1070" s="7"/>
      <c r="Q1070" s="7"/>
      <c r="R1070" s="7"/>
      <c r="S1070" s="7"/>
      <c r="T1070" s="7"/>
      <c r="U1070" s="7"/>
      <c r="V1070" s="7"/>
      <c r="W1070" s="7"/>
      <c r="X1070" s="7"/>
      <c r="Y1070" s="7"/>
    </row>
    <row r="1071" spans="1:25" x14ac:dyDescent="0.2">
      <c r="A1071" s="7"/>
      <c r="B1071" s="7"/>
      <c r="C1071" s="7"/>
      <c r="D1071" s="7"/>
      <c r="E1071" s="7"/>
      <c r="F1071" s="7"/>
      <c r="G1071" s="7"/>
      <c r="H1071" s="7"/>
      <c r="I1071" s="7"/>
      <c r="J1071" s="7"/>
      <c r="K1071" s="7"/>
      <c r="L1071" s="7"/>
      <c r="M1071" s="7"/>
      <c r="N1071" s="7"/>
      <c r="O1071" s="7"/>
      <c r="P1071" s="7"/>
      <c r="Q1071" s="7"/>
      <c r="R1071" s="7"/>
      <c r="S1071" s="7"/>
      <c r="T1071" s="7"/>
      <c r="U1071" s="7"/>
      <c r="V1071" s="7"/>
      <c r="W1071" s="7"/>
      <c r="X1071" s="7"/>
      <c r="Y1071" s="7"/>
    </row>
    <row r="1072" spans="1:25" x14ac:dyDescent="0.2">
      <c r="A1072" s="7"/>
      <c r="B1072" s="7"/>
      <c r="C1072" s="7"/>
      <c r="D1072" s="7"/>
      <c r="E1072" s="7"/>
      <c r="F1072" s="7"/>
      <c r="G1072" s="7"/>
      <c r="H1072" s="7"/>
      <c r="I1072" s="7"/>
      <c r="J1072" s="7"/>
      <c r="K1072" s="7"/>
      <c r="L1072" s="7"/>
      <c r="M1072" s="7"/>
      <c r="N1072" s="7"/>
      <c r="O1072" s="7"/>
      <c r="P1072" s="7"/>
      <c r="Q1072" s="7"/>
      <c r="R1072" s="7"/>
      <c r="S1072" s="7"/>
      <c r="T1072" s="7"/>
      <c r="U1072" s="7"/>
      <c r="V1072" s="7"/>
      <c r="W1072" s="7"/>
      <c r="X1072" s="7"/>
      <c r="Y1072" s="7"/>
    </row>
    <row r="1073" spans="1:25" x14ac:dyDescent="0.2">
      <c r="A1073" s="7"/>
      <c r="B1073" s="7"/>
      <c r="C1073" s="7"/>
      <c r="D1073" s="7"/>
      <c r="E1073" s="7"/>
      <c r="F1073" s="7"/>
      <c r="G1073" s="7"/>
      <c r="H1073" s="7"/>
      <c r="I1073" s="7"/>
      <c r="J1073" s="7"/>
      <c r="K1073" s="7"/>
      <c r="L1073" s="7"/>
      <c r="M1073" s="7"/>
      <c r="N1073" s="7"/>
      <c r="O1073" s="7"/>
      <c r="P1073" s="7"/>
      <c r="Q1073" s="7"/>
      <c r="R1073" s="7"/>
      <c r="S1073" s="7"/>
      <c r="T1073" s="7"/>
      <c r="U1073" s="7"/>
      <c r="V1073" s="7"/>
      <c r="W1073" s="7"/>
      <c r="X1073" s="7"/>
      <c r="Y1073" s="7"/>
    </row>
    <row r="1074" spans="1:25" x14ac:dyDescent="0.2">
      <c r="A1074" s="7"/>
      <c r="B1074" s="7"/>
      <c r="C1074" s="7"/>
      <c r="D1074" s="7"/>
      <c r="E1074" s="7"/>
      <c r="F1074" s="7"/>
      <c r="G1074" s="7"/>
      <c r="H1074" s="7"/>
      <c r="I1074" s="7"/>
      <c r="J1074" s="7"/>
      <c r="K1074" s="7"/>
      <c r="L1074" s="7"/>
      <c r="M1074" s="7"/>
      <c r="N1074" s="7"/>
      <c r="O1074" s="7"/>
      <c r="P1074" s="7"/>
      <c r="Q1074" s="7"/>
      <c r="R1074" s="7"/>
      <c r="S1074" s="7"/>
      <c r="T1074" s="7"/>
      <c r="U1074" s="7"/>
      <c r="V1074" s="7"/>
      <c r="W1074" s="7"/>
      <c r="X1074" s="7"/>
      <c r="Y1074" s="7"/>
    </row>
    <row r="1075" spans="1:25" x14ac:dyDescent="0.2">
      <c r="A1075" s="7"/>
      <c r="B1075" s="7"/>
      <c r="C1075" s="7"/>
      <c r="D1075" s="7"/>
      <c r="E1075" s="7"/>
      <c r="F1075" s="7"/>
      <c r="G1075" s="7"/>
      <c r="H1075" s="7"/>
      <c r="I1075" s="7"/>
      <c r="J1075" s="7"/>
      <c r="K1075" s="7"/>
      <c r="L1075" s="7"/>
      <c r="M1075" s="7"/>
      <c r="N1075" s="7"/>
      <c r="O1075" s="7"/>
      <c r="P1075" s="7"/>
      <c r="Q1075" s="7"/>
      <c r="R1075" s="7"/>
      <c r="S1075" s="7"/>
      <c r="T1075" s="7"/>
      <c r="U1075" s="7"/>
      <c r="V1075" s="7"/>
      <c r="W1075" s="7"/>
      <c r="X1075" s="7"/>
      <c r="Y1075" s="7"/>
    </row>
    <row r="1076" spans="1:25" x14ac:dyDescent="0.2">
      <c r="A1076" s="7"/>
      <c r="B1076" s="7"/>
      <c r="C1076" s="7"/>
      <c r="D1076" s="7"/>
      <c r="E1076" s="7"/>
      <c r="F1076" s="7"/>
      <c r="G1076" s="7"/>
      <c r="H1076" s="7"/>
      <c r="I1076" s="7"/>
      <c r="J1076" s="7"/>
      <c r="K1076" s="7"/>
      <c r="L1076" s="7"/>
      <c r="M1076" s="7"/>
      <c r="N1076" s="7"/>
      <c r="O1076" s="7"/>
      <c r="P1076" s="7"/>
      <c r="Q1076" s="7"/>
      <c r="R1076" s="7"/>
      <c r="S1076" s="7"/>
      <c r="T1076" s="7"/>
      <c r="U1076" s="7"/>
      <c r="V1076" s="7"/>
      <c r="W1076" s="7"/>
      <c r="X1076" s="7"/>
      <c r="Y1076" s="7"/>
    </row>
    <row r="1077" spans="1:25" x14ac:dyDescent="0.2">
      <c r="A1077" s="7"/>
      <c r="B1077" s="7"/>
      <c r="C1077" s="7"/>
      <c r="D1077" s="7"/>
      <c r="E1077" s="7"/>
      <c r="F1077" s="7"/>
      <c r="G1077" s="7"/>
      <c r="H1077" s="7"/>
      <c r="I1077" s="7"/>
      <c r="J1077" s="7"/>
      <c r="K1077" s="7"/>
      <c r="L1077" s="7"/>
      <c r="M1077" s="7"/>
      <c r="N1077" s="7"/>
      <c r="O1077" s="7"/>
      <c r="P1077" s="7"/>
      <c r="Q1077" s="7"/>
      <c r="R1077" s="7"/>
      <c r="S1077" s="7"/>
      <c r="T1077" s="7"/>
      <c r="U1077" s="7"/>
      <c r="V1077" s="7"/>
      <c r="W1077" s="7"/>
      <c r="X1077" s="7"/>
      <c r="Y1077" s="7"/>
    </row>
    <row r="1078" spans="1:25" x14ac:dyDescent="0.2">
      <c r="A1078" s="7"/>
      <c r="B1078" s="7"/>
      <c r="C1078" s="7"/>
      <c r="D1078" s="7"/>
      <c r="E1078" s="7"/>
      <c r="F1078" s="7"/>
      <c r="G1078" s="7"/>
      <c r="H1078" s="7"/>
      <c r="I1078" s="7"/>
      <c r="J1078" s="7"/>
      <c r="K1078" s="7"/>
      <c r="L1078" s="7"/>
      <c r="M1078" s="7"/>
      <c r="N1078" s="7"/>
      <c r="O1078" s="7"/>
      <c r="P1078" s="7"/>
      <c r="Q1078" s="7"/>
      <c r="R1078" s="7"/>
      <c r="S1078" s="7"/>
      <c r="T1078" s="7"/>
      <c r="U1078" s="7"/>
      <c r="V1078" s="7"/>
      <c r="W1078" s="7"/>
      <c r="X1078" s="7"/>
      <c r="Y1078" s="7"/>
    </row>
    <row r="1079" spans="1:25" x14ac:dyDescent="0.2">
      <c r="A1079" s="7"/>
      <c r="B1079" s="7"/>
      <c r="C1079" s="7"/>
      <c r="D1079" s="7"/>
      <c r="E1079" s="7"/>
      <c r="F1079" s="7"/>
      <c r="G1079" s="7"/>
      <c r="H1079" s="7"/>
      <c r="I1079" s="7"/>
      <c r="J1079" s="7"/>
      <c r="K1079" s="7"/>
      <c r="L1079" s="7"/>
      <c r="M1079" s="7"/>
      <c r="N1079" s="7"/>
      <c r="O1079" s="7"/>
      <c r="P1079" s="7"/>
      <c r="Q1079" s="7"/>
      <c r="R1079" s="7"/>
      <c r="S1079" s="7"/>
      <c r="T1079" s="7"/>
      <c r="U1079" s="7"/>
      <c r="V1079" s="7"/>
      <c r="W1079" s="7"/>
      <c r="X1079" s="7"/>
      <c r="Y1079" s="7"/>
    </row>
    <row r="1080" spans="1:25" x14ac:dyDescent="0.2">
      <c r="A1080" s="7"/>
      <c r="B1080" s="7"/>
      <c r="C1080" s="7"/>
      <c r="D1080" s="7"/>
      <c r="E1080" s="7"/>
      <c r="F1080" s="7"/>
      <c r="G1080" s="7"/>
      <c r="H1080" s="7"/>
      <c r="I1080" s="7"/>
      <c r="J1080" s="7"/>
      <c r="K1080" s="7"/>
      <c r="L1080" s="7"/>
      <c r="M1080" s="7"/>
      <c r="N1080" s="7"/>
      <c r="O1080" s="7"/>
      <c r="P1080" s="7"/>
      <c r="Q1080" s="7"/>
      <c r="R1080" s="7"/>
      <c r="S1080" s="7"/>
      <c r="T1080" s="7"/>
      <c r="U1080" s="7"/>
      <c r="V1080" s="7"/>
      <c r="W1080" s="7"/>
      <c r="X1080" s="7"/>
      <c r="Y1080" s="7"/>
    </row>
    <row r="1081" spans="1:25" x14ac:dyDescent="0.2">
      <c r="A1081" s="7"/>
      <c r="B1081" s="7"/>
      <c r="C1081" s="7"/>
      <c r="D1081" s="7"/>
      <c r="E1081" s="7"/>
      <c r="F1081" s="7"/>
      <c r="G1081" s="7"/>
      <c r="H1081" s="7"/>
      <c r="I1081" s="7"/>
      <c r="J1081" s="7"/>
      <c r="K1081" s="7"/>
      <c r="L1081" s="7"/>
      <c r="M1081" s="7"/>
      <c r="N1081" s="7"/>
      <c r="O1081" s="7"/>
      <c r="P1081" s="7"/>
      <c r="Q1081" s="7"/>
      <c r="R1081" s="7"/>
      <c r="S1081" s="7"/>
      <c r="T1081" s="7"/>
      <c r="U1081" s="7"/>
      <c r="V1081" s="7"/>
      <c r="W1081" s="7"/>
      <c r="X1081" s="7"/>
      <c r="Y1081" s="7"/>
    </row>
    <row r="1082" spans="1:25" x14ac:dyDescent="0.2">
      <c r="A1082" s="7"/>
      <c r="B1082" s="7"/>
      <c r="C1082" s="7"/>
      <c r="D1082" s="7"/>
      <c r="E1082" s="7"/>
      <c r="F1082" s="7"/>
      <c r="G1082" s="7"/>
      <c r="H1082" s="7"/>
      <c r="I1082" s="7"/>
      <c r="J1082" s="7"/>
      <c r="K1082" s="7"/>
      <c r="L1082" s="7"/>
      <c r="M1082" s="7"/>
      <c r="N1082" s="7"/>
      <c r="O1082" s="7"/>
      <c r="P1082" s="7"/>
      <c r="Q1082" s="7"/>
      <c r="R1082" s="7"/>
      <c r="S1082" s="7"/>
      <c r="T1082" s="7"/>
      <c r="U1082" s="7"/>
      <c r="V1082" s="7"/>
      <c r="W1082" s="7"/>
      <c r="X1082" s="7"/>
      <c r="Y1082" s="7"/>
    </row>
    <row r="1083" spans="1:25" x14ac:dyDescent="0.2">
      <c r="A1083" s="7"/>
      <c r="B1083" s="7"/>
      <c r="C1083" s="7"/>
      <c r="D1083" s="7"/>
      <c r="E1083" s="7"/>
      <c r="F1083" s="7"/>
      <c r="G1083" s="7"/>
      <c r="H1083" s="7"/>
      <c r="I1083" s="7"/>
      <c r="J1083" s="7"/>
      <c r="K1083" s="7"/>
      <c r="L1083" s="7"/>
      <c r="M1083" s="7"/>
      <c r="N1083" s="7"/>
      <c r="O1083" s="7"/>
      <c r="P1083" s="7"/>
      <c r="Q1083" s="7"/>
      <c r="R1083" s="7"/>
      <c r="S1083" s="7"/>
      <c r="T1083" s="7"/>
      <c r="U1083" s="7"/>
      <c r="V1083" s="7"/>
      <c r="W1083" s="7"/>
      <c r="X1083" s="7"/>
      <c r="Y1083" s="7"/>
    </row>
    <row r="1084" spans="1:25" x14ac:dyDescent="0.2">
      <c r="A1084" s="7"/>
      <c r="B1084" s="7"/>
      <c r="C1084" s="7"/>
      <c r="D1084" s="7"/>
      <c r="E1084" s="7"/>
      <c r="F1084" s="7"/>
      <c r="G1084" s="7"/>
      <c r="H1084" s="7"/>
      <c r="I1084" s="7"/>
      <c r="J1084" s="7"/>
      <c r="K1084" s="7"/>
      <c r="L1084" s="7"/>
      <c r="M1084" s="7"/>
      <c r="N1084" s="7"/>
      <c r="O1084" s="7"/>
      <c r="P1084" s="7"/>
      <c r="Q1084" s="7"/>
      <c r="R1084" s="7"/>
      <c r="S1084" s="7"/>
      <c r="T1084" s="7"/>
      <c r="U1084" s="7"/>
      <c r="V1084" s="7"/>
      <c r="W1084" s="7"/>
      <c r="X1084" s="7"/>
      <c r="Y1084" s="7"/>
    </row>
    <row r="1085" spans="1:25" x14ac:dyDescent="0.2">
      <c r="A1085" s="7"/>
      <c r="B1085" s="7"/>
      <c r="C1085" s="7"/>
      <c r="D1085" s="7"/>
      <c r="E1085" s="7"/>
      <c r="F1085" s="7"/>
      <c r="G1085" s="7"/>
      <c r="H1085" s="7"/>
      <c r="I1085" s="7"/>
      <c r="J1085" s="7"/>
      <c r="K1085" s="7"/>
      <c r="L1085" s="7"/>
      <c r="M1085" s="7"/>
      <c r="N1085" s="7"/>
      <c r="O1085" s="7"/>
      <c r="P1085" s="7"/>
      <c r="Q1085" s="7"/>
      <c r="R1085" s="7"/>
      <c r="S1085" s="7"/>
      <c r="T1085" s="7"/>
      <c r="U1085" s="7"/>
      <c r="V1085" s="7"/>
      <c r="W1085" s="7"/>
      <c r="X1085" s="7"/>
      <c r="Y1085" s="7"/>
    </row>
    <row r="1086" spans="1:25" x14ac:dyDescent="0.2">
      <c r="A1086" s="7"/>
      <c r="B1086" s="7"/>
      <c r="C1086" s="7"/>
      <c r="D1086" s="7"/>
      <c r="E1086" s="7"/>
      <c r="F1086" s="7"/>
      <c r="G1086" s="7"/>
      <c r="H1086" s="7"/>
      <c r="I1086" s="7"/>
      <c r="J1086" s="7"/>
      <c r="K1086" s="7"/>
      <c r="L1086" s="7"/>
      <c r="M1086" s="7"/>
      <c r="N1086" s="7"/>
      <c r="O1086" s="7"/>
      <c r="P1086" s="7"/>
      <c r="Q1086" s="7"/>
      <c r="R1086" s="7"/>
      <c r="S1086" s="7"/>
      <c r="T1086" s="7"/>
      <c r="U1086" s="7"/>
      <c r="V1086" s="7"/>
      <c r="W1086" s="7"/>
      <c r="X1086" s="7"/>
      <c r="Y1086" s="7"/>
    </row>
    <row r="1087" spans="1:25" x14ac:dyDescent="0.2">
      <c r="A1087" s="7"/>
      <c r="B1087" s="7"/>
      <c r="C1087" s="7"/>
      <c r="D1087" s="7"/>
      <c r="E1087" s="7"/>
      <c r="F1087" s="7"/>
      <c r="G1087" s="7"/>
      <c r="H1087" s="7"/>
      <c r="I1087" s="7"/>
      <c r="J1087" s="7"/>
      <c r="K1087" s="7"/>
      <c r="L1087" s="7"/>
      <c r="M1087" s="7"/>
      <c r="N1087" s="7"/>
      <c r="O1087" s="7"/>
      <c r="P1087" s="7"/>
      <c r="Q1087" s="7"/>
      <c r="R1087" s="7"/>
      <c r="S1087" s="7"/>
      <c r="T1087" s="7"/>
      <c r="U1087" s="7"/>
      <c r="V1087" s="7"/>
      <c r="W1087" s="7"/>
      <c r="X1087" s="7"/>
      <c r="Y1087" s="7"/>
    </row>
    <row r="1088" spans="1:25" x14ac:dyDescent="0.2">
      <c r="A1088" s="7"/>
      <c r="B1088" s="7"/>
      <c r="C1088" s="7"/>
      <c r="D1088" s="7"/>
      <c r="E1088" s="7"/>
      <c r="F1088" s="7"/>
      <c r="G1088" s="7"/>
      <c r="H1088" s="7"/>
      <c r="I1088" s="7"/>
      <c r="J1088" s="7"/>
      <c r="K1088" s="7"/>
      <c r="L1088" s="7"/>
      <c r="M1088" s="7"/>
      <c r="N1088" s="7"/>
      <c r="O1088" s="7"/>
      <c r="P1088" s="7"/>
      <c r="Q1088" s="7"/>
      <c r="R1088" s="7"/>
      <c r="S1088" s="7"/>
      <c r="T1088" s="7"/>
      <c r="U1088" s="7"/>
      <c r="V1088" s="7"/>
      <c r="W1088" s="7"/>
      <c r="X1088" s="7"/>
      <c r="Y1088" s="7"/>
    </row>
    <row r="1089" spans="1:25" x14ac:dyDescent="0.2">
      <c r="A1089" s="7"/>
      <c r="B1089" s="7"/>
      <c r="C1089" s="7"/>
      <c r="D1089" s="7"/>
      <c r="E1089" s="7"/>
      <c r="F1089" s="7"/>
      <c r="G1089" s="7"/>
      <c r="H1089" s="7"/>
      <c r="I1089" s="7"/>
      <c r="J1089" s="7"/>
      <c r="K1089" s="7"/>
      <c r="L1089" s="7"/>
      <c r="M1089" s="7"/>
      <c r="N1089" s="7"/>
      <c r="O1089" s="7"/>
      <c r="P1089" s="7"/>
      <c r="Q1089" s="7"/>
      <c r="R1089" s="7"/>
      <c r="S1089" s="7"/>
      <c r="T1089" s="7"/>
      <c r="U1089" s="7"/>
      <c r="V1089" s="7"/>
      <c r="W1089" s="7"/>
      <c r="X1089" s="7"/>
      <c r="Y1089" s="7"/>
    </row>
    <row r="1090" spans="1:25" x14ac:dyDescent="0.2">
      <c r="A1090" s="7"/>
      <c r="B1090" s="7"/>
      <c r="C1090" s="7"/>
      <c r="D1090" s="7"/>
      <c r="E1090" s="7"/>
      <c r="F1090" s="7"/>
      <c r="G1090" s="7"/>
      <c r="H1090" s="7"/>
      <c r="I1090" s="7"/>
      <c r="J1090" s="7"/>
      <c r="K1090" s="7"/>
      <c r="L1090" s="7"/>
      <c r="M1090" s="7"/>
      <c r="N1090" s="7"/>
      <c r="O1090" s="7"/>
      <c r="P1090" s="7"/>
      <c r="Q1090" s="7"/>
      <c r="R1090" s="7"/>
      <c r="S1090" s="7"/>
      <c r="T1090" s="7"/>
      <c r="U1090" s="7"/>
      <c r="V1090" s="7"/>
      <c r="W1090" s="7"/>
      <c r="X1090" s="7"/>
      <c r="Y1090" s="7"/>
    </row>
    <row r="1091" spans="1:25" x14ac:dyDescent="0.2">
      <c r="A1091" s="7"/>
      <c r="B1091" s="7"/>
      <c r="C1091" s="7"/>
      <c r="D1091" s="7"/>
      <c r="E1091" s="7"/>
      <c r="F1091" s="7"/>
      <c r="G1091" s="7"/>
      <c r="H1091" s="7"/>
      <c r="I1091" s="7"/>
      <c r="J1091" s="7"/>
      <c r="K1091" s="7"/>
      <c r="L1091" s="7"/>
      <c r="M1091" s="7"/>
      <c r="N1091" s="7"/>
      <c r="O1091" s="7"/>
      <c r="P1091" s="7"/>
      <c r="Q1091" s="7"/>
      <c r="R1091" s="7"/>
      <c r="S1091" s="7"/>
      <c r="T1091" s="7"/>
      <c r="U1091" s="7"/>
      <c r="V1091" s="7"/>
      <c r="W1091" s="7"/>
      <c r="X1091" s="7"/>
      <c r="Y1091" s="7"/>
    </row>
    <row r="1092" spans="1:25" x14ac:dyDescent="0.2">
      <c r="A1092" s="7"/>
      <c r="B1092" s="7"/>
      <c r="C1092" s="7"/>
      <c r="D1092" s="7"/>
      <c r="E1092" s="7"/>
      <c r="F1092" s="7"/>
      <c r="G1092" s="7"/>
      <c r="H1092" s="7"/>
      <c r="I1092" s="7"/>
      <c r="J1092" s="7"/>
      <c r="K1092" s="7"/>
      <c r="L1092" s="7"/>
      <c r="M1092" s="7"/>
      <c r="N1092" s="7"/>
      <c r="O1092" s="7"/>
      <c r="P1092" s="7"/>
      <c r="Q1092" s="7"/>
      <c r="R1092" s="7"/>
      <c r="S1092" s="7"/>
      <c r="T1092" s="7"/>
      <c r="U1092" s="7"/>
      <c r="V1092" s="7"/>
      <c r="W1092" s="7"/>
      <c r="X1092" s="7"/>
      <c r="Y1092" s="7"/>
    </row>
    <row r="1093" spans="1:25" x14ac:dyDescent="0.2">
      <c r="A1093" s="7"/>
      <c r="B1093" s="7"/>
      <c r="C1093" s="7"/>
      <c r="D1093" s="7"/>
      <c r="E1093" s="7"/>
      <c r="F1093" s="7"/>
      <c r="G1093" s="7"/>
      <c r="H1093" s="7"/>
      <c r="I1093" s="7"/>
      <c r="J1093" s="7"/>
      <c r="K1093" s="7"/>
      <c r="L1093" s="7"/>
      <c r="M1093" s="7"/>
      <c r="N1093" s="7"/>
      <c r="O1093" s="7"/>
      <c r="P1093" s="7"/>
      <c r="Q1093" s="7"/>
      <c r="R1093" s="7"/>
      <c r="S1093" s="7"/>
      <c r="T1093" s="7"/>
      <c r="U1093" s="7"/>
      <c r="V1093" s="7"/>
      <c r="W1093" s="7"/>
      <c r="X1093" s="7"/>
      <c r="Y1093" s="7"/>
    </row>
    <row r="1094" spans="1:25" x14ac:dyDescent="0.2">
      <c r="A1094" s="7"/>
      <c r="B1094" s="7"/>
      <c r="C1094" s="7"/>
      <c r="D1094" s="7"/>
      <c r="E1094" s="7"/>
      <c r="F1094" s="7"/>
      <c r="G1094" s="7"/>
      <c r="H1094" s="7"/>
      <c r="I1094" s="7"/>
      <c r="J1094" s="7"/>
      <c r="K1094" s="7"/>
      <c r="L1094" s="7"/>
      <c r="M1094" s="7"/>
      <c r="N1094" s="7"/>
      <c r="O1094" s="7"/>
      <c r="P1094" s="7"/>
      <c r="Q1094" s="7"/>
      <c r="R1094" s="7"/>
      <c r="S1094" s="7"/>
      <c r="T1094" s="7"/>
      <c r="U1094" s="7"/>
      <c r="V1094" s="7"/>
      <c r="W1094" s="7"/>
      <c r="X1094" s="7"/>
      <c r="Y1094" s="7"/>
    </row>
    <row r="1095" spans="1:25" x14ac:dyDescent="0.2">
      <c r="A1095" s="7"/>
      <c r="B1095" s="7"/>
      <c r="C1095" s="7"/>
      <c r="D1095" s="7"/>
      <c r="E1095" s="7"/>
      <c r="F1095" s="7"/>
      <c r="G1095" s="7"/>
      <c r="H1095" s="7"/>
      <c r="I1095" s="7"/>
      <c r="J1095" s="7"/>
      <c r="K1095" s="7"/>
      <c r="L1095" s="7"/>
      <c r="M1095" s="7"/>
      <c r="N1095" s="7"/>
      <c r="O1095" s="7"/>
      <c r="P1095" s="7"/>
      <c r="Q1095" s="7"/>
      <c r="R1095" s="7"/>
      <c r="S1095" s="7"/>
      <c r="T1095" s="7"/>
      <c r="U1095" s="7"/>
      <c r="V1095" s="7"/>
      <c r="W1095" s="7"/>
      <c r="X1095" s="7"/>
      <c r="Y1095" s="7"/>
    </row>
    <row r="1096" spans="1:25" x14ac:dyDescent="0.2">
      <c r="A1096" s="7"/>
      <c r="B1096" s="7"/>
      <c r="C1096" s="7"/>
      <c r="D1096" s="7"/>
      <c r="E1096" s="7"/>
      <c r="F1096" s="7"/>
      <c r="G1096" s="7"/>
      <c r="H1096" s="7"/>
      <c r="I1096" s="7"/>
      <c r="J1096" s="7"/>
      <c r="K1096" s="7"/>
      <c r="L1096" s="7"/>
      <c r="M1096" s="7"/>
      <c r="N1096" s="7"/>
      <c r="O1096" s="7"/>
      <c r="P1096" s="7"/>
      <c r="Q1096" s="7"/>
      <c r="R1096" s="7"/>
      <c r="S1096" s="7"/>
      <c r="T1096" s="7"/>
      <c r="U1096" s="7"/>
      <c r="V1096" s="7"/>
      <c r="W1096" s="7"/>
      <c r="X1096" s="7"/>
      <c r="Y1096" s="7"/>
    </row>
    <row r="1097" spans="1:25" x14ac:dyDescent="0.2">
      <c r="A1097" s="7"/>
      <c r="B1097" s="7"/>
      <c r="C1097" s="7"/>
      <c r="D1097" s="7"/>
      <c r="E1097" s="7"/>
      <c r="F1097" s="7"/>
      <c r="G1097" s="7"/>
      <c r="H1097" s="7"/>
      <c r="I1097" s="7"/>
      <c r="J1097" s="7"/>
      <c r="K1097" s="7"/>
      <c r="L1097" s="7"/>
      <c r="M1097" s="7"/>
      <c r="N1097" s="7"/>
      <c r="O1097" s="7"/>
      <c r="P1097" s="7"/>
      <c r="Q1097" s="7"/>
      <c r="R1097" s="7"/>
      <c r="S1097" s="7"/>
      <c r="T1097" s="7"/>
      <c r="U1097" s="7"/>
      <c r="V1097" s="7"/>
      <c r="W1097" s="7"/>
      <c r="X1097" s="7"/>
      <c r="Y1097" s="7"/>
    </row>
    <row r="1098" spans="1:25" x14ac:dyDescent="0.2">
      <c r="A1098" s="7"/>
      <c r="B1098" s="7"/>
      <c r="C1098" s="7"/>
      <c r="D1098" s="7"/>
      <c r="E1098" s="7"/>
      <c r="F1098" s="7"/>
      <c r="G1098" s="7"/>
      <c r="H1098" s="7"/>
      <c r="I1098" s="7"/>
      <c r="J1098" s="7"/>
      <c r="K1098" s="7"/>
      <c r="L1098" s="7"/>
      <c r="M1098" s="7"/>
      <c r="N1098" s="7"/>
      <c r="O1098" s="7"/>
      <c r="P1098" s="7"/>
      <c r="Q1098" s="7"/>
      <c r="R1098" s="7"/>
      <c r="S1098" s="7"/>
      <c r="T1098" s="7"/>
      <c r="U1098" s="7"/>
      <c r="V1098" s="7"/>
      <c r="W1098" s="7"/>
      <c r="X1098" s="7"/>
      <c r="Y1098" s="7"/>
    </row>
    <row r="1099" spans="1:25" x14ac:dyDescent="0.2">
      <c r="A1099" s="7"/>
      <c r="B1099" s="7"/>
      <c r="C1099" s="7"/>
      <c r="D1099" s="7"/>
      <c r="E1099" s="7"/>
      <c r="F1099" s="7"/>
      <c r="G1099" s="7"/>
      <c r="H1099" s="7"/>
      <c r="I1099" s="7"/>
      <c r="J1099" s="7"/>
      <c r="K1099" s="7"/>
      <c r="L1099" s="7"/>
      <c r="M1099" s="7"/>
      <c r="N1099" s="7"/>
      <c r="O1099" s="7"/>
      <c r="P1099" s="7"/>
      <c r="Q1099" s="7"/>
      <c r="R1099" s="7"/>
      <c r="S1099" s="7"/>
      <c r="T1099" s="7"/>
      <c r="U1099" s="7"/>
      <c r="V1099" s="7"/>
      <c r="W1099" s="7"/>
      <c r="X1099" s="7"/>
      <c r="Y1099" s="7"/>
    </row>
    <row r="1100" spans="1:25" x14ac:dyDescent="0.2">
      <c r="A1100" s="7"/>
      <c r="B1100" s="7"/>
      <c r="C1100" s="7"/>
      <c r="D1100" s="7"/>
      <c r="E1100" s="7"/>
      <c r="F1100" s="7"/>
      <c r="G1100" s="7"/>
      <c r="H1100" s="7"/>
      <c r="I1100" s="7"/>
      <c r="J1100" s="7"/>
      <c r="K1100" s="7"/>
      <c r="L1100" s="7"/>
      <c r="M1100" s="7"/>
      <c r="N1100" s="7"/>
      <c r="O1100" s="7"/>
      <c r="P1100" s="7"/>
      <c r="Q1100" s="7"/>
      <c r="R1100" s="7"/>
      <c r="S1100" s="7"/>
      <c r="T1100" s="7"/>
      <c r="U1100" s="7"/>
      <c r="V1100" s="7"/>
      <c r="W1100" s="7"/>
      <c r="X1100" s="7"/>
      <c r="Y1100" s="7"/>
    </row>
    <row r="1101" spans="1:25" x14ac:dyDescent="0.2">
      <c r="A1101" s="7"/>
      <c r="B1101" s="7"/>
      <c r="C1101" s="7"/>
      <c r="D1101" s="7"/>
      <c r="E1101" s="7"/>
      <c r="F1101" s="7"/>
      <c r="G1101" s="7"/>
      <c r="H1101" s="7"/>
      <c r="I1101" s="7"/>
      <c r="J1101" s="7"/>
      <c r="K1101" s="7"/>
      <c r="L1101" s="7"/>
      <c r="M1101" s="7"/>
      <c r="N1101" s="7"/>
      <c r="O1101" s="7"/>
      <c r="P1101" s="7"/>
      <c r="Q1101" s="7"/>
      <c r="R1101" s="7"/>
      <c r="S1101" s="7"/>
      <c r="T1101" s="7"/>
      <c r="U1101" s="7"/>
      <c r="V1101" s="7"/>
      <c r="W1101" s="7"/>
      <c r="X1101" s="7"/>
      <c r="Y1101" s="7"/>
    </row>
  </sheetData>
  <sheetProtection algorithmName="SHA-512" hashValue="la0o8ALSONy/jthOVH7E0ZQWidJ20Creg/qhS1UAj1SfCa65I8XN1B6THyeZ3I5QkKXuwV8c+PZgJ6hpxN2XdA==" saltValue="DKJHGQthCKwrk4LtmiH0pA==" spinCount="100000" sheet="1" objects="1" scenarios="1"/>
  <mergeCells count="738">
    <mergeCell ref="A82:C82"/>
    <mergeCell ref="A80:C80"/>
    <mergeCell ref="A84:C84"/>
    <mergeCell ref="A86:C86"/>
    <mergeCell ref="A69:C69"/>
    <mergeCell ref="A70:C70"/>
    <mergeCell ref="A72:C72"/>
    <mergeCell ref="A74:C74"/>
    <mergeCell ref="A114:C114"/>
    <mergeCell ref="A115:D115"/>
    <mergeCell ref="A91:B91"/>
    <mergeCell ref="A90:B90"/>
    <mergeCell ref="A85:D85"/>
    <mergeCell ref="A95:B95"/>
    <mergeCell ref="A97:C97"/>
    <mergeCell ref="D90:D91"/>
    <mergeCell ref="A94:B94"/>
    <mergeCell ref="A98:D98"/>
    <mergeCell ref="A99:C99"/>
    <mergeCell ref="D28:D31"/>
    <mergeCell ref="D36:D37"/>
    <mergeCell ref="A40:B40"/>
    <mergeCell ref="A41:B41"/>
    <mergeCell ref="A42:B42"/>
    <mergeCell ref="A29:B29"/>
    <mergeCell ref="A30:B30"/>
    <mergeCell ref="A31:B31"/>
    <mergeCell ref="A32:D32"/>
    <mergeCell ref="A33:C33"/>
    <mergeCell ref="A34:C34"/>
    <mergeCell ref="A36:B36"/>
    <mergeCell ref="A37:B37"/>
    <mergeCell ref="A35:D35"/>
    <mergeCell ref="A116:C116"/>
    <mergeCell ref="A117:C117"/>
    <mergeCell ref="D117:D119"/>
    <mergeCell ref="A118:B118"/>
    <mergeCell ref="A119:B119"/>
    <mergeCell ref="A120:D120"/>
    <mergeCell ref="A121:C121"/>
    <mergeCell ref="A122:C122"/>
    <mergeCell ref="C844:D844"/>
    <mergeCell ref="A842:B842"/>
    <mergeCell ref="C842:D842"/>
    <mergeCell ref="A843:B843"/>
    <mergeCell ref="C843:D843"/>
    <mergeCell ref="A834:B834"/>
    <mergeCell ref="C834:D834"/>
    <mergeCell ref="A835:B835"/>
    <mergeCell ref="C835:D835"/>
    <mergeCell ref="A836:B836"/>
    <mergeCell ref="C836:D836"/>
    <mergeCell ref="A837:B837"/>
    <mergeCell ref="C837:D837"/>
    <mergeCell ref="A838:B838"/>
    <mergeCell ref="C838:D838"/>
    <mergeCell ref="A839:B839"/>
    <mergeCell ref="A845:B845"/>
    <mergeCell ref="C845:D845"/>
    <mergeCell ref="A847:B847"/>
    <mergeCell ref="C847:D847"/>
    <mergeCell ref="A849:B849"/>
    <mergeCell ref="C849:D849"/>
    <mergeCell ref="A851:B851"/>
    <mergeCell ref="C851:D851"/>
    <mergeCell ref="A873:C873"/>
    <mergeCell ref="A875:C875"/>
    <mergeCell ref="A853:B853"/>
    <mergeCell ref="C853:D853"/>
    <mergeCell ref="A855:B855"/>
    <mergeCell ref="C855:D855"/>
    <mergeCell ref="A856:B856"/>
    <mergeCell ref="C856:D856"/>
    <mergeCell ref="C858:D858"/>
    <mergeCell ref="C860:D860"/>
    <mergeCell ref="B862:C862"/>
    <mergeCell ref="B863:C863"/>
    <mergeCell ref="B864:C864"/>
    <mergeCell ref="B865:C865"/>
    <mergeCell ref="B866:C866"/>
    <mergeCell ref="B867:C867"/>
    <mergeCell ref="A869:C869"/>
    <mergeCell ref="B871:C871"/>
    <mergeCell ref="C839:D839"/>
    <mergeCell ref="A840:B840"/>
    <mergeCell ref="C840:D840"/>
    <mergeCell ref="A841:B841"/>
    <mergeCell ref="C841:D841"/>
    <mergeCell ref="A826:C826"/>
    <mergeCell ref="A828:B828"/>
    <mergeCell ref="C828:D828"/>
    <mergeCell ref="A830:B830"/>
    <mergeCell ref="C830:D830"/>
    <mergeCell ref="A831:B831"/>
    <mergeCell ref="C831:D831"/>
    <mergeCell ref="C832:D832"/>
    <mergeCell ref="C833:D833"/>
    <mergeCell ref="A809:A810"/>
    <mergeCell ref="B809:B810"/>
    <mergeCell ref="C809:C810"/>
    <mergeCell ref="D809:D810"/>
    <mergeCell ref="A818:C818"/>
    <mergeCell ref="A819:D819"/>
    <mergeCell ref="A824:A825"/>
    <mergeCell ref="B824:B825"/>
    <mergeCell ref="C824:C825"/>
    <mergeCell ref="D824:D825"/>
    <mergeCell ref="B778:C778"/>
    <mergeCell ref="B779:C779"/>
    <mergeCell ref="B780:C780"/>
    <mergeCell ref="A782:C782"/>
    <mergeCell ref="B784:C784"/>
    <mergeCell ref="A786:C786"/>
    <mergeCell ref="A788:C788"/>
    <mergeCell ref="A800:D800"/>
    <mergeCell ref="A805:B805"/>
    <mergeCell ref="A768:B768"/>
    <mergeCell ref="C768:D768"/>
    <mergeCell ref="A769:B769"/>
    <mergeCell ref="C769:D769"/>
    <mergeCell ref="C771:D771"/>
    <mergeCell ref="C773:D773"/>
    <mergeCell ref="B775:C775"/>
    <mergeCell ref="B776:C776"/>
    <mergeCell ref="B777:C777"/>
    <mergeCell ref="A758:B758"/>
    <mergeCell ref="C758:D758"/>
    <mergeCell ref="A760:B760"/>
    <mergeCell ref="C760:D760"/>
    <mergeCell ref="A762:B762"/>
    <mergeCell ref="C762:D762"/>
    <mergeCell ref="A764:B764"/>
    <mergeCell ref="C764:D764"/>
    <mergeCell ref="A766:B766"/>
    <mergeCell ref="C766:D766"/>
    <mergeCell ref="A753:B753"/>
    <mergeCell ref="C753:D753"/>
    <mergeCell ref="A754:B754"/>
    <mergeCell ref="C754:D754"/>
    <mergeCell ref="A755:B755"/>
    <mergeCell ref="C755:D755"/>
    <mergeCell ref="A756:B756"/>
    <mergeCell ref="C756:D756"/>
    <mergeCell ref="C757:D757"/>
    <mergeCell ref="A748:B748"/>
    <mergeCell ref="C748:D748"/>
    <mergeCell ref="A749:B749"/>
    <mergeCell ref="C749:D749"/>
    <mergeCell ref="A750:B750"/>
    <mergeCell ref="C750:D750"/>
    <mergeCell ref="A751:B751"/>
    <mergeCell ref="C751:D751"/>
    <mergeCell ref="A752:B752"/>
    <mergeCell ref="C752:D752"/>
    <mergeCell ref="A741:B741"/>
    <mergeCell ref="C741:D741"/>
    <mergeCell ref="A743:B743"/>
    <mergeCell ref="C743:D743"/>
    <mergeCell ref="A744:B744"/>
    <mergeCell ref="C744:D744"/>
    <mergeCell ref="C745:D745"/>
    <mergeCell ref="C746:D746"/>
    <mergeCell ref="A747:B747"/>
    <mergeCell ref="C747:D747"/>
    <mergeCell ref="A728:C728"/>
    <mergeCell ref="A729:D729"/>
    <mergeCell ref="A734:A735"/>
    <mergeCell ref="B734:B735"/>
    <mergeCell ref="C734:C735"/>
    <mergeCell ref="D734:D735"/>
    <mergeCell ref="A736:C736"/>
    <mergeCell ref="A737:D737"/>
    <mergeCell ref="A738:C738"/>
    <mergeCell ref="B691:C691"/>
    <mergeCell ref="A693:C693"/>
    <mergeCell ref="B695:C695"/>
    <mergeCell ref="A697:C697"/>
    <mergeCell ref="A699:C699"/>
    <mergeCell ref="A710:D710"/>
    <mergeCell ref="A715:B715"/>
    <mergeCell ref="A719:A720"/>
    <mergeCell ref="B719:B720"/>
    <mergeCell ref="C719:C720"/>
    <mergeCell ref="D719:D720"/>
    <mergeCell ref="A680:B680"/>
    <mergeCell ref="C680:D680"/>
    <mergeCell ref="C682:D682"/>
    <mergeCell ref="C684:D684"/>
    <mergeCell ref="B686:C686"/>
    <mergeCell ref="B687:C687"/>
    <mergeCell ref="B688:C688"/>
    <mergeCell ref="B689:C689"/>
    <mergeCell ref="B690:C690"/>
    <mergeCell ref="A671:B671"/>
    <mergeCell ref="C671:D671"/>
    <mergeCell ref="A673:B673"/>
    <mergeCell ref="C673:D673"/>
    <mergeCell ref="A675:B675"/>
    <mergeCell ref="C675:D675"/>
    <mergeCell ref="A677:B677"/>
    <mergeCell ref="C677:D677"/>
    <mergeCell ref="A679:B679"/>
    <mergeCell ref="C679:D679"/>
    <mergeCell ref="A665:B665"/>
    <mergeCell ref="C665:D665"/>
    <mergeCell ref="A666:B666"/>
    <mergeCell ref="C666:D666"/>
    <mergeCell ref="A667:B667"/>
    <mergeCell ref="C667:D667"/>
    <mergeCell ref="C668:D668"/>
    <mergeCell ref="A669:B669"/>
    <mergeCell ref="C669:D669"/>
    <mergeCell ref="A660:B660"/>
    <mergeCell ref="C660:D660"/>
    <mergeCell ref="A661:B661"/>
    <mergeCell ref="C661:D661"/>
    <mergeCell ref="A662:B662"/>
    <mergeCell ref="C662:D662"/>
    <mergeCell ref="A663:B663"/>
    <mergeCell ref="C663:D663"/>
    <mergeCell ref="A664:B664"/>
    <mergeCell ref="C664:D664"/>
    <mergeCell ref="A654:B654"/>
    <mergeCell ref="C654:D654"/>
    <mergeCell ref="A655:B655"/>
    <mergeCell ref="C655:D655"/>
    <mergeCell ref="C656:D656"/>
    <mergeCell ref="C657:D657"/>
    <mergeCell ref="A658:B658"/>
    <mergeCell ref="C658:D658"/>
    <mergeCell ref="A659:B659"/>
    <mergeCell ref="C659:D659"/>
    <mergeCell ref="A640:D640"/>
    <mergeCell ref="A645:A646"/>
    <mergeCell ref="B645:B646"/>
    <mergeCell ref="C645:C646"/>
    <mergeCell ref="D645:D646"/>
    <mergeCell ref="A647:C647"/>
    <mergeCell ref="A648:D648"/>
    <mergeCell ref="A649:C649"/>
    <mergeCell ref="A652:B652"/>
    <mergeCell ref="C652:D652"/>
    <mergeCell ref="A607:C607"/>
    <mergeCell ref="A609:C609"/>
    <mergeCell ref="A621:D621"/>
    <mergeCell ref="A626:B626"/>
    <mergeCell ref="A630:A631"/>
    <mergeCell ref="B630:B631"/>
    <mergeCell ref="C630:C631"/>
    <mergeCell ref="D630:D631"/>
    <mergeCell ref="A639:C639"/>
    <mergeCell ref="C594:D594"/>
    <mergeCell ref="B596:C596"/>
    <mergeCell ref="B597:C597"/>
    <mergeCell ref="B598:C598"/>
    <mergeCell ref="B599:C599"/>
    <mergeCell ref="B600:C600"/>
    <mergeCell ref="B601:C601"/>
    <mergeCell ref="A603:C603"/>
    <mergeCell ref="B605:C605"/>
    <mergeCell ref="A585:B585"/>
    <mergeCell ref="C585:D585"/>
    <mergeCell ref="A587:B587"/>
    <mergeCell ref="C587:D587"/>
    <mergeCell ref="A589:B589"/>
    <mergeCell ref="C589:D589"/>
    <mergeCell ref="A590:B590"/>
    <mergeCell ref="C590:D590"/>
    <mergeCell ref="C592:D592"/>
    <mergeCell ref="A577:B577"/>
    <mergeCell ref="C577:D577"/>
    <mergeCell ref="C578:D578"/>
    <mergeCell ref="A579:B579"/>
    <mergeCell ref="C579:D579"/>
    <mergeCell ref="A581:B581"/>
    <mergeCell ref="C581:D581"/>
    <mergeCell ref="A583:B583"/>
    <mergeCell ref="C583:D583"/>
    <mergeCell ref="A572:B572"/>
    <mergeCell ref="C572:D572"/>
    <mergeCell ref="A573:B573"/>
    <mergeCell ref="C573:D573"/>
    <mergeCell ref="A574:B574"/>
    <mergeCell ref="C574:D574"/>
    <mergeCell ref="A575:B575"/>
    <mergeCell ref="C575:D575"/>
    <mergeCell ref="A576:B576"/>
    <mergeCell ref="C576:D576"/>
    <mergeCell ref="C566:D566"/>
    <mergeCell ref="C567:D567"/>
    <mergeCell ref="A568:B568"/>
    <mergeCell ref="C568:D568"/>
    <mergeCell ref="A569:B569"/>
    <mergeCell ref="C569:D569"/>
    <mergeCell ref="A570:B570"/>
    <mergeCell ref="C570:D570"/>
    <mergeCell ref="A571:B571"/>
    <mergeCell ref="C571:D571"/>
    <mergeCell ref="A557:C557"/>
    <mergeCell ref="A558:D558"/>
    <mergeCell ref="A559:C559"/>
    <mergeCell ref="A562:B562"/>
    <mergeCell ref="C562:D562"/>
    <mergeCell ref="A564:B564"/>
    <mergeCell ref="C564:D564"/>
    <mergeCell ref="A565:B565"/>
    <mergeCell ref="C565:D565"/>
    <mergeCell ref="A540:A541"/>
    <mergeCell ref="B540:B541"/>
    <mergeCell ref="C540:C541"/>
    <mergeCell ref="D540:D541"/>
    <mergeCell ref="A549:C549"/>
    <mergeCell ref="A550:D550"/>
    <mergeCell ref="A555:A556"/>
    <mergeCell ref="B555:B556"/>
    <mergeCell ref="C555:C556"/>
    <mergeCell ref="D555:D556"/>
    <mergeCell ref="B509:C509"/>
    <mergeCell ref="B510:C510"/>
    <mergeCell ref="B511:C511"/>
    <mergeCell ref="A513:C513"/>
    <mergeCell ref="B515:C515"/>
    <mergeCell ref="A517:C517"/>
    <mergeCell ref="A519:C519"/>
    <mergeCell ref="A531:D531"/>
    <mergeCell ref="A536:B536"/>
    <mergeCell ref="A499:B499"/>
    <mergeCell ref="C499:D499"/>
    <mergeCell ref="A500:B500"/>
    <mergeCell ref="C500:D500"/>
    <mergeCell ref="C502:D502"/>
    <mergeCell ref="C504:D504"/>
    <mergeCell ref="B506:C506"/>
    <mergeCell ref="B507:C507"/>
    <mergeCell ref="B508:C508"/>
    <mergeCell ref="A489:B489"/>
    <mergeCell ref="C489:D489"/>
    <mergeCell ref="A491:B491"/>
    <mergeCell ref="C491:D491"/>
    <mergeCell ref="A493:B493"/>
    <mergeCell ref="C493:D493"/>
    <mergeCell ref="A495:B495"/>
    <mergeCell ref="C495:D495"/>
    <mergeCell ref="A497:B497"/>
    <mergeCell ref="C497:D497"/>
    <mergeCell ref="A484:B484"/>
    <mergeCell ref="C484:D484"/>
    <mergeCell ref="A485:B485"/>
    <mergeCell ref="C485:D485"/>
    <mergeCell ref="A486:B486"/>
    <mergeCell ref="C486:D486"/>
    <mergeCell ref="A487:B487"/>
    <mergeCell ref="C487:D487"/>
    <mergeCell ref="C488:D488"/>
    <mergeCell ref="A479:B479"/>
    <mergeCell ref="C479:D479"/>
    <mergeCell ref="A480:B480"/>
    <mergeCell ref="C480:D480"/>
    <mergeCell ref="A481:B481"/>
    <mergeCell ref="C481:D481"/>
    <mergeCell ref="A482:B482"/>
    <mergeCell ref="C482:D482"/>
    <mergeCell ref="A483:B483"/>
    <mergeCell ref="C483:D483"/>
    <mergeCell ref="A472:B472"/>
    <mergeCell ref="C472:D472"/>
    <mergeCell ref="A474:B474"/>
    <mergeCell ref="C474:D474"/>
    <mergeCell ref="A475:B475"/>
    <mergeCell ref="C475:D475"/>
    <mergeCell ref="C476:D476"/>
    <mergeCell ref="C477:D477"/>
    <mergeCell ref="A478:B478"/>
    <mergeCell ref="C478:D478"/>
    <mergeCell ref="A459:C459"/>
    <mergeCell ref="A460:D460"/>
    <mergeCell ref="A465:A466"/>
    <mergeCell ref="B465:B466"/>
    <mergeCell ref="C465:C466"/>
    <mergeCell ref="D465:D466"/>
    <mergeCell ref="A467:C467"/>
    <mergeCell ref="A468:D468"/>
    <mergeCell ref="A469:C469"/>
    <mergeCell ref="B422:C422"/>
    <mergeCell ref="A424:C424"/>
    <mergeCell ref="B426:C426"/>
    <mergeCell ref="A428:C428"/>
    <mergeCell ref="A430:C430"/>
    <mergeCell ref="A441:D441"/>
    <mergeCell ref="A446:B446"/>
    <mergeCell ref="A450:A451"/>
    <mergeCell ref="B450:B451"/>
    <mergeCell ref="C450:C451"/>
    <mergeCell ref="D450:D451"/>
    <mergeCell ref="A411:B411"/>
    <mergeCell ref="C411:D411"/>
    <mergeCell ref="C413:D413"/>
    <mergeCell ref="C415:D415"/>
    <mergeCell ref="B417:C417"/>
    <mergeCell ref="B418:C418"/>
    <mergeCell ref="B419:C419"/>
    <mergeCell ref="B420:C420"/>
    <mergeCell ref="B421:C421"/>
    <mergeCell ref="A402:B402"/>
    <mergeCell ref="C402:D402"/>
    <mergeCell ref="A404:B404"/>
    <mergeCell ref="C404:D404"/>
    <mergeCell ref="A406:B406"/>
    <mergeCell ref="C406:D406"/>
    <mergeCell ref="A408:B408"/>
    <mergeCell ref="C408:D408"/>
    <mergeCell ref="A410:B410"/>
    <mergeCell ref="C410:D410"/>
    <mergeCell ref="A396:B396"/>
    <mergeCell ref="C396:D396"/>
    <mergeCell ref="A397:B397"/>
    <mergeCell ref="C397:D397"/>
    <mergeCell ref="A398:B398"/>
    <mergeCell ref="C398:D398"/>
    <mergeCell ref="C399:D399"/>
    <mergeCell ref="A400:B400"/>
    <mergeCell ref="C400:D400"/>
    <mergeCell ref="A391:B391"/>
    <mergeCell ref="C391:D391"/>
    <mergeCell ref="A392:B392"/>
    <mergeCell ref="C392:D392"/>
    <mergeCell ref="A393:B393"/>
    <mergeCell ref="C393:D393"/>
    <mergeCell ref="A394:B394"/>
    <mergeCell ref="C394:D394"/>
    <mergeCell ref="A395:B395"/>
    <mergeCell ref="C395:D395"/>
    <mergeCell ref="A385:B385"/>
    <mergeCell ref="C385:D385"/>
    <mergeCell ref="A386:B386"/>
    <mergeCell ref="C386:D386"/>
    <mergeCell ref="C387:D387"/>
    <mergeCell ref="C388:D388"/>
    <mergeCell ref="A389:B389"/>
    <mergeCell ref="C389:D389"/>
    <mergeCell ref="A390:B390"/>
    <mergeCell ref="C390:D390"/>
    <mergeCell ref="A371:D371"/>
    <mergeCell ref="A376:A377"/>
    <mergeCell ref="B376:B377"/>
    <mergeCell ref="C376:C377"/>
    <mergeCell ref="D376:D377"/>
    <mergeCell ref="A378:C378"/>
    <mergeCell ref="A379:D379"/>
    <mergeCell ref="A380:C380"/>
    <mergeCell ref="A383:B383"/>
    <mergeCell ref="C383:D383"/>
    <mergeCell ref="A339:C339"/>
    <mergeCell ref="A341:C341"/>
    <mergeCell ref="A352:D352"/>
    <mergeCell ref="A357:B357"/>
    <mergeCell ref="A361:A362"/>
    <mergeCell ref="B361:B362"/>
    <mergeCell ref="C361:C362"/>
    <mergeCell ref="D361:D362"/>
    <mergeCell ref="A370:C370"/>
    <mergeCell ref="C326:D326"/>
    <mergeCell ref="B328:C328"/>
    <mergeCell ref="B329:C329"/>
    <mergeCell ref="B330:C330"/>
    <mergeCell ref="B331:C331"/>
    <mergeCell ref="B332:C332"/>
    <mergeCell ref="B333:C333"/>
    <mergeCell ref="A335:C335"/>
    <mergeCell ref="B337:C337"/>
    <mergeCell ref="A317:B317"/>
    <mergeCell ref="C317:D317"/>
    <mergeCell ref="A319:B319"/>
    <mergeCell ref="C319:D319"/>
    <mergeCell ref="A321:B321"/>
    <mergeCell ref="C321:D321"/>
    <mergeCell ref="A322:B322"/>
    <mergeCell ref="C322:D322"/>
    <mergeCell ref="C324:D324"/>
    <mergeCell ref="A309:B309"/>
    <mergeCell ref="C309:D309"/>
    <mergeCell ref="C310:D310"/>
    <mergeCell ref="A311:B311"/>
    <mergeCell ref="C311:D311"/>
    <mergeCell ref="A313:B313"/>
    <mergeCell ref="C313:D313"/>
    <mergeCell ref="A315:B315"/>
    <mergeCell ref="C315:D315"/>
    <mergeCell ref="A304:B304"/>
    <mergeCell ref="C304:D304"/>
    <mergeCell ref="A305:B305"/>
    <mergeCell ref="C305:D305"/>
    <mergeCell ref="A306:B306"/>
    <mergeCell ref="C306:D306"/>
    <mergeCell ref="A307:B307"/>
    <mergeCell ref="C307:D307"/>
    <mergeCell ref="A308:B308"/>
    <mergeCell ref="C308:D308"/>
    <mergeCell ref="C298:D298"/>
    <mergeCell ref="C299:D299"/>
    <mergeCell ref="A300:B300"/>
    <mergeCell ref="C300:D300"/>
    <mergeCell ref="A301:B301"/>
    <mergeCell ref="C301:D301"/>
    <mergeCell ref="A302:B302"/>
    <mergeCell ref="C302:D302"/>
    <mergeCell ref="A303:B303"/>
    <mergeCell ref="C303:D303"/>
    <mergeCell ref="A289:C289"/>
    <mergeCell ref="A290:D290"/>
    <mergeCell ref="A291:C291"/>
    <mergeCell ref="A294:B294"/>
    <mergeCell ref="C294:D294"/>
    <mergeCell ref="A296:B296"/>
    <mergeCell ref="C296:D296"/>
    <mergeCell ref="A297:B297"/>
    <mergeCell ref="C297:D297"/>
    <mergeCell ref="A272:A273"/>
    <mergeCell ref="B272:B273"/>
    <mergeCell ref="C272:C273"/>
    <mergeCell ref="D272:D273"/>
    <mergeCell ref="A281:C281"/>
    <mergeCell ref="A282:D282"/>
    <mergeCell ref="A287:A288"/>
    <mergeCell ref="B287:B288"/>
    <mergeCell ref="C287:C288"/>
    <mergeCell ref="D287:D288"/>
    <mergeCell ref="B241:C241"/>
    <mergeCell ref="B242:C242"/>
    <mergeCell ref="B243:C243"/>
    <mergeCell ref="A245:C245"/>
    <mergeCell ref="B247:C247"/>
    <mergeCell ref="A249:C249"/>
    <mergeCell ref="A251:C251"/>
    <mergeCell ref="A263:D263"/>
    <mergeCell ref="A268:B268"/>
    <mergeCell ref="A231:B231"/>
    <mergeCell ref="C231:D231"/>
    <mergeCell ref="A232:B232"/>
    <mergeCell ref="C232:D232"/>
    <mergeCell ref="C234:D234"/>
    <mergeCell ref="C236:D236"/>
    <mergeCell ref="B238:C238"/>
    <mergeCell ref="B239:C239"/>
    <mergeCell ref="B240:C240"/>
    <mergeCell ref="A221:B221"/>
    <mergeCell ref="C221:D221"/>
    <mergeCell ref="A223:B223"/>
    <mergeCell ref="C223:D223"/>
    <mergeCell ref="A225:B225"/>
    <mergeCell ref="C225:D225"/>
    <mergeCell ref="A227:B227"/>
    <mergeCell ref="C227:D227"/>
    <mergeCell ref="A229:B229"/>
    <mergeCell ref="C229:D229"/>
    <mergeCell ref="A216:B216"/>
    <mergeCell ref="C216:D216"/>
    <mergeCell ref="A217:B217"/>
    <mergeCell ref="C217:D217"/>
    <mergeCell ref="A218:B218"/>
    <mergeCell ref="C218:D218"/>
    <mergeCell ref="A219:B219"/>
    <mergeCell ref="C219:D219"/>
    <mergeCell ref="C220:D220"/>
    <mergeCell ref="A211:B211"/>
    <mergeCell ref="C211:D211"/>
    <mergeCell ref="A212:B212"/>
    <mergeCell ref="C212:D212"/>
    <mergeCell ref="A213:B213"/>
    <mergeCell ref="C213:D213"/>
    <mergeCell ref="A214:B214"/>
    <mergeCell ref="C214:D214"/>
    <mergeCell ref="A215:B215"/>
    <mergeCell ref="C215:D215"/>
    <mergeCell ref="A204:B204"/>
    <mergeCell ref="C204:D204"/>
    <mergeCell ref="A206:B206"/>
    <mergeCell ref="C206:D206"/>
    <mergeCell ref="A207:B207"/>
    <mergeCell ref="C207:D207"/>
    <mergeCell ref="C208:D208"/>
    <mergeCell ref="C209:D209"/>
    <mergeCell ref="A210:B210"/>
    <mergeCell ref="C210:D210"/>
    <mergeCell ref="A191:C191"/>
    <mergeCell ref="A192:D192"/>
    <mergeCell ref="A197:A198"/>
    <mergeCell ref="B197:B198"/>
    <mergeCell ref="C197:C198"/>
    <mergeCell ref="D197:D198"/>
    <mergeCell ref="A199:C199"/>
    <mergeCell ref="A200:D200"/>
    <mergeCell ref="A201:C201"/>
    <mergeCell ref="A158:C158"/>
    <mergeCell ref="A160:D160"/>
    <mergeCell ref="C164:D164"/>
    <mergeCell ref="E164:E166"/>
    <mergeCell ref="C165:D165"/>
    <mergeCell ref="C166:D166"/>
    <mergeCell ref="A161:C161"/>
    <mergeCell ref="A162:C162"/>
    <mergeCell ref="A163:E163"/>
    <mergeCell ref="A159:E159"/>
    <mergeCell ref="A167:E167"/>
    <mergeCell ref="A170:D170"/>
    <mergeCell ref="A171:D171"/>
    <mergeCell ref="A173:D173"/>
    <mergeCell ref="A178:B178"/>
    <mergeCell ref="A182:A183"/>
    <mergeCell ref="B182:B183"/>
    <mergeCell ref="C182:C183"/>
    <mergeCell ref="D182:D183"/>
    <mergeCell ref="A169:E169"/>
    <mergeCell ref="A168:C168"/>
    <mergeCell ref="A153:E153"/>
    <mergeCell ref="B154:C154"/>
    <mergeCell ref="D154:E154"/>
    <mergeCell ref="A155:E155"/>
    <mergeCell ref="A156:C156"/>
    <mergeCell ref="A150:C150"/>
    <mergeCell ref="A152:C152"/>
    <mergeCell ref="A151:E151"/>
    <mergeCell ref="A157:E157"/>
    <mergeCell ref="A147:E147"/>
    <mergeCell ref="B148:C148"/>
    <mergeCell ref="D148:E148"/>
    <mergeCell ref="A149:E149"/>
    <mergeCell ref="E85:E137"/>
    <mergeCell ref="A112:B112"/>
    <mergeCell ref="A111:C111"/>
    <mergeCell ref="A88:D88"/>
    <mergeCell ref="A102:D102"/>
    <mergeCell ref="A96:D96"/>
    <mergeCell ref="A92:D92"/>
    <mergeCell ref="A93:C93"/>
    <mergeCell ref="A89:C89"/>
    <mergeCell ref="A101:C101"/>
    <mergeCell ref="A103:C103"/>
    <mergeCell ref="A104:B104"/>
    <mergeCell ref="A105:B105"/>
    <mergeCell ref="A106:B106"/>
    <mergeCell ref="A107:B107"/>
    <mergeCell ref="A108:B108"/>
    <mergeCell ref="B140:C140"/>
    <mergeCell ref="B141:C141"/>
    <mergeCell ref="B142:C142"/>
    <mergeCell ref="A143:E143"/>
    <mergeCell ref="B144:C144"/>
    <mergeCell ref="D144:E144"/>
    <mergeCell ref="A145:E145"/>
    <mergeCell ref="A146:C146"/>
    <mergeCell ref="A139:C139"/>
    <mergeCell ref="A134:D134"/>
    <mergeCell ref="A136:D136"/>
    <mergeCell ref="A109:D109"/>
    <mergeCell ref="A110:D110"/>
    <mergeCell ref="A113:D113"/>
    <mergeCell ref="A132:D132"/>
    <mergeCell ref="A128:D128"/>
    <mergeCell ref="A130:D130"/>
    <mergeCell ref="A131:C131"/>
    <mergeCell ref="A129:C129"/>
    <mergeCell ref="A123:C123"/>
    <mergeCell ref="A126:D126"/>
    <mergeCell ref="A138:E138"/>
    <mergeCell ref="A125:C125"/>
    <mergeCell ref="A124:D124"/>
    <mergeCell ref="A133:C133"/>
    <mergeCell ref="A127:C127"/>
    <mergeCell ref="A137:C137"/>
    <mergeCell ref="A135:C135"/>
    <mergeCell ref="A1:E1"/>
    <mergeCell ref="A17:D18"/>
    <mergeCell ref="A19:C19"/>
    <mergeCell ref="A21:D21"/>
    <mergeCell ref="E12:E22"/>
    <mergeCell ref="A2:E2"/>
    <mergeCell ref="A5:E5"/>
    <mergeCell ref="E3:E4"/>
    <mergeCell ref="A6:D6"/>
    <mergeCell ref="A7:C7"/>
    <mergeCell ref="A8:C8"/>
    <mergeCell ref="A9:C9"/>
    <mergeCell ref="A10:C10"/>
    <mergeCell ref="A11:E11"/>
    <mergeCell ref="E6:E10"/>
    <mergeCell ref="A22:C22"/>
    <mergeCell ref="A3:D3"/>
    <mergeCell ref="A4:D4"/>
    <mergeCell ref="A20:B20"/>
    <mergeCell ref="A23:E23"/>
    <mergeCell ref="A45:E45"/>
    <mergeCell ref="A43:D43"/>
    <mergeCell ref="E24:E44"/>
    <mergeCell ref="A24:C24"/>
    <mergeCell ref="A44:C44"/>
    <mergeCell ref="A47:C47"/>
    <mergeCell ref="A46:C46"/>
    <mergeCell ref="E46:E84"/>
    <mergeCell ref="A25:C25"/>
    <mergeCell ref="A28:C28"/>
    <mergeCell ref="A27:C27"/>
    <mergeCell ref="A26:D26"/>
    <mergeCell ref="D40:D42"/>
    <mergeCell ref="A58:C58"/>
    <mergeCell ref="A52:D52"/>
    <mergeCell ref="A56:D56"/>
    <mergeCell ref="A51:C51"/>
    <mergeCell ref="A53:B53"/>
    <mergeCell ref="A76:C76"/>
    <mergeCell ref="A78:C78"/>
    <mergeCell ref="A60:C60"/>
    <mergeCell ref="A61:C61"/>
    <mergeCell ref="A62:C62"/>
    <mergeCell ref="B54:C54"/>
    <mergeCell ref="A54:A55"/>
    <mergeCell ref="A83:D83"/>
    <mergeCell ref="A81:D81"/>
    <mergeCell ref="A48:C48"/>
    <mergeCell ref="A49:C49"/>
    <mergeCell ref="A38:D38"/>
    <mergeCell ref="B39:C39"/>
    <mergeCell ref="A50:B50"/>
    <mergeCell ref="A64:C64"/>
    <mergeCell ref="A65:C65"/>
    <mergeCell ref="A66:B66"/>
    <mergeCell ref="A63:D63"/>
    <mergeCell ref="A68:D68"/>
    <mergeCell ref="A71:D71"/>
    <mergeCell ref="A73:D73"/>
    <mergeCell ref="A75:D75"/>
    <mergeCell ref="A77:D77"/>
    <mergeCell ref="A67:C67"/>
    <mergeCell ref="A79:D79"/>
    <mergeCell ref="D54:D55"/>
    <mergeCell ref="B55:C55"/>
    <mergeCell ref="A57:C57"/>
    <mergeCell ref="A59:C59"/>
  </mergeCells>
  <pageMargins left="0.7" right="0.7" top="0.75" bottom="0.75" header="0.51180555555555496" footer="0.51180555555555496"/>
  <pageSetup paperSize="9" firstPageNumber="0" orientation="portrait" horizontalDpi="300" verticalDpi="30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F028E-1E1A-4B59-A030-AC065E5691EB}">
  <sheetPr codeName="Hoja1"/>
  <dimension ref="A1:Y1101"/>
  <sheetViews>
    <sheetView topLeftCell="A85" zoomScaleNormal="100" workbookViewId="0">
      <selection activeCell="C90" sqref="C90:C91"/>
    </sheetView>
  </sheetViews>
  <sheetFormatPr baseColWidth="10" defaultColWidth="12.7109375" defaultRowHeight="12.75" x14ac:dyDescent="0.2"/>
  <cols>
    <col min="1" max="1" width="26.140625" customWidth="1"/>
    <col min="2" max="2" width="33.28515625" customWidth="1"/>
    <col min="3" max="3" width="25.42578125" customWidth="1"/>
    <col min="4" max="4" width="25.28515625" customWidth="1"/>
    <col min="5" max="5" width="22.28515625" customWidth="1"/>
    <col min="7" max="7" width="29.42578125" customWidth="1"/>
    <col min="8" max="8" width="48.85546875" customWidth="1"/>
    <col min="9" max="9" width="21.140625" customWidth="1"/>
    <col min="10" max="10" width="19.5703125" customWidth="1"/>
    <col min="11" max="11" width="20.7109375" customWidth="1"/>
    <col min="12" max="12" width="40.42578125" customWidth="1"/>
    <col min="13" max="13" width="27.140625" customWidth="1"/>
    <col min="14" max="14" width="43.140625" customWidth="1"/>
    <col min="15" max="15" width="23" customWidth="1"/>
  </cols>
  <sheetData>
    <row r="1" spans="1:25" ht="35.25" customHeight="1" thickBot="1" x14ac:dyDescent="0.25">
      <c r="A1" s="980" t="s">
        <v>452</v>
      </c>
      <c r="B1" s="980"/>
      <c r="C1" s="980"/>
      <c r="D1" s="980"/>
      <c r="E1" s="980"/>
      <c r="F1" s="7"/>
      <c r="G1" s="7"/>
      <c r="H1" s="7"/>
      <c r="I1" s="7"/>
      <c r="J1" s="7"/>
      <c r="K1" s="7"/>
      <c r="L1" s="7"/>
      <c r="M1" s="7"/>
      <c r="N1" s="7"/>
      <c r="O1" s="7"/>
      <c r="P1" s="7"/>
      <c r="Q1" s="7"/>
      <c r="R1" s="7"/>
      <c r="S1" s="7"/>
      <c r="T1" s="7"/>
      <c r="U1" s="7"/>
      <c r="V1" s="7"/>
      <c r="W1" s="7"/>
      <c r="X1" s="7"/>
      <c r="Y1" s="7"/>
    </row>
    <row r="2" spans="1:25" ht="30" customHeight="1" x14ac:dyDescent="0.2">
      <c r="A2" s="984"/>
      <c r="B2" s="985"/>
      <c r="C2" s="985"/>
      <c r="D2" s="985"/>
      <c r="E2" s="986"/>
      <c r="F2" s="7"/>
      <c r="G2" s="2"/>
      <c r="H2" s="2"/>
      <c r="I2" s="2"/>
      <c r="J2" s="2"/>
      <c r="K2" s="39"/>
      <c r="L2" s="2"/>
      <c r="O2" s="7"/>
      <c r="P2" s="7"/>
      <c r="Q2" s="7"/>
      <c r="R2" s="7"/>
      <c r="S2" s="7"/>
      <c r="T2" s="7"/>
      <c r="U2" s="7"/>
      <c r="V2" s="7"/>
      <c r="W2" s="7"/>
      <c r="X2" s="7"/>
      <c r="Y2" s="7"/>
    </row>
    <row r="3" spans="1:25" ht="31.5" customHeight="1" x14ac:dyDescent="0.2">
      <c r="A3" s="1002" t="s">
        <v>282</v>
      </c>
      <c r="B3" s="1003"/>
      <c r="C3" s="1003"/>
      <c r="D3" s="1004"/>
      <c r="E3" s="990"/>
      <c r="F3" s="7"/>
      <c r="G3" s="2"/>
      <c r="H3" s="2"/>
      <c r="I3" s="2"/>
      <c r="J3" s="2"/>
      <c r="K3" s="411"/>
      <c r="L3" s="2"/>
      <c r="O3" s="7"/>
      <c r="P3" s="7"/>
      <c r="Q3" s="7"/>
      <c r="R3" s="7"/>
      <c r="S3" s="7"/>
      <c r="T3" s="7"/>
      <c r="U3" s="7"/>
      <c r="V3" s="7"/>
      <c r="W3" s="7"/>
      <c r="X3" s="7"/>
      <c r="Y3" s="7"/>
    </row>
    <row r="4" spans="1:25" ht="31.5" customHeight="1" x14ac:dyDescent="0.2">
      <c r="A4" s="880" t="s">
        <v>169</v>
      </c>
      <c r="B4" s="881"/>
      <c r="C4" s="881"/>
      <c r="D4" s="1005"/>
      <c r="E4" s="991"/>
      <c r="F4" s="7"/>
      <c r="G4" s="2"/>
      <c r="H4" s="2"/>
      <c r="I4" s="2"/>
      <c r="J4" s="2"/>
      <c r="K4" s="39"/>
      <c r="L4" s="2"/>
      <c r="O4" s="7"/>
      <c r="P4" s="7"/>
      <c r="Q4" s="7"/>
      <c r="R4" s="7"/>
      <c r="S4" s="7"/>
      <c r="T4" s="7"/>
      <c r="U4" s="7"/>
      <c r="V4" s="7"/>
      <c r="W4" s="7"/>
      <c r="X4" s="7"/>
      <c r="Y4" s="7"/>
    </row>
    <row r="5" spans="1:25" ht="35.25" customHeight="1" thickBot="1" x14ac:dyDescent="0.25">
      <c r="A5" s="987"/>
      <c r="B5" s="988"/>
      <c r="C5" s="988"/>
      <c r="D5" s="988"/>
      <c r="E5" s="989"/>
      <c r="F5" s="7"/>
      <c r="G5" s="2"/>
      <c r="H5" s="2"/>
      <c r="I5" s="2"/>
      <c r="J5" s="2"/>
      <c r="K5" s="39"/>
      <c r="L5" s="2"/>
      <c r="O5" s="7"/>
      <c r="P5" s="7"/>
      <c r="Q5" s="7"/>
      <c r="R5" s="7"/>
      <c r="S5" s="7"/>
      <c r="T5" s="7"/>
      <c r="U5" s="7"/>
      <c r="V5" s="7"/>
      <c r="W5" s="7"/>
      <c r="X5" s="7"/>
      <c r="Y5" s="7"/>
    </row>
    <row r="6" spans="1:25" ht="24.75" customHeight="1" thickBot="1" x14ac:dyDescent="0.25">
      <c r="A6" s="992" t="s">
        <v>274</v>
      </c>
      <c r="B6" s="993"/>
      <c r="C6" s="993"/>
      <c r="D6" s="994"/>
      <c r="E6" s="983"/>
      <c r="F6" s="7"/>
      <c r="G6" s="2"/>
      <c r="H6" s="2"/>
      <c r="I6" s="2"/>
      <c r="J6" s="2"/>
      <c r="K6" s="409"/>
      <c r="L6" s="7"/>
      <c r="O6" s="7"/>
      <c r="P6" s="7"/>
      <c r="Q6" s="7"/>
      <c r="R6" s="7"/>
      <c r="S6" s="7"/>
      <c r="T6" s="7"/>
      <c r="U6" s="7"/>
      <c r="V6" s="7"/>
      <c r="W6" s="7"/>
      <c r="X6" s="7"/>
      <c r="Y6" s="7"/>
    </row>
    <row r="7" spans="1:25" ht="27.75" customHeight="1" x14ac:dyDescent="0.2">
      <c r="A7" s="995" t="s">
        <v>388</v>
      </c>
      <c r="B7" s="996"/>
      <c r="C7" s="996"/>
      <c r="D7" s="158">
        <f>'Referencia de datos'!C19</f>
        <v>8</v>
      </c>
      <c r="E7" s="983"/>
      <c r="F7" s="7"/>
      <c r="G7" s="2"/>
      <c r="H7" s="2"/>
      <c r="I7" s="2"/>
      <c r="J7" s="2"/>
      <c r="K7" s="409"/>
      <c r="L7" s="7"/>
      <c r="O7" s="7"/>
      <c r="P7" s="7"/>
      <c r="Q7" s="7"/>
      <c r="R7" s="7"/>
      <c r="S7" s="7"/>
      <c r="T7" s="7"/>
      <c r="U7" s="7"/>
      <c r="V7" s="7"/>
      <c r="W7" s="7"/>
      <c r="X7" s="7"/>
      <c r="Y7" s="7"/>
    </row>
    <row r="8" spans="1:25" ht="39.75" customHeight="1" x14ac:dyDescent="0.2">
      <c r="A8" s="930" t="s">
        <v>386</v>
      </c>
      <c r="B8" s="931"/>
      <c r="C8" s="931"/>
      <c r="D8" s="282">
        <f>'Referencia de datos'!G19</f>
        <v>25</v>
      </c>
      <c r="E8" s="983"/>
      <c r="F8" s="7"/>
      <c r="G8" s="2"/>
      <c r="H8" s="2"/>
      <c r="I8" s="2"/>
      <c r="J8" s="2"/>
      <c r="K8" s="409"/>
      <c r="L8" s="7"/>
      <c r="O8" s="7"/>
      <c r="P8" s="7"/>
      <c r="Q8" s="7"/>
      <c r="R8" s="7"/>
      <c r="S8" s="7"/>
      <c r="T8" s="7"/>
      <c r="U8" s="7"/>
      <c r="V8" s="7"/>
      <c r="W8" s="7"/>
      <c r="X8" s="7"/>
      <c r="Y8" s="7"/>
    </row>
    <row r="9" spans="1:25" ht="33" customHeight="1" x14ac:dyDescent="0.2">
      <c r="A9" s="930" t="s">
        <v>389</v>
      </c>
      <c r="B9" s="931"/>
      <c r="C9" s="931"/>
      <c r="D9" s="205">
        <f>D8*D7</f>
        <v>200</v>
      </c>
      <c r="E9" s="983"/>
      <c r="F9" s="7"/>
      <c r="G9" s="2"/>
      <c r="H9" s="2"/>
      <c r="I9" s="2"/>
      <c r="J9" s="2"/>
      <c r="K9" s="409"/>
      <c r="L9" s="7"/>
      <c r="M9" s="2"/>
      <c r="N9" s="7"/>
      <c r="O9" s="7"/>
      <c r="P9" s="7"/>
      <c r="Q9" s="7"/>
      <c r="R9" s="7"/>
      <c r="S9" s="7"/>
      <c r="T9" s="7"/>
      <c r="U9" s="7"/>
      <c r="V9" s="7"/>
      <c r="W9" s="7"/>
      <c r="X9" s="7"/>
      <c r="Y9" s="7"/>
    </row>
    <row r="10" spans="1:25" ht="35.25" customHeight="1" thickBot="1" x14ac:dyDescent="0.25">
      <c r="A10" s="997" t="s">
        <v>94</v>
      </c>
      <c r="B10" s="998"/>
      <c r="C10" s="998"/>
      <c r="D10" s="159" t="s">
        <v>95</v>
      </c>
      <c r="E10" s="983"/>
      <c r="F10" s="9"/>
      <c r="G10" s="2"/>
      <c r="H10" s="2"/>
      <c r="I10" s="2"/>
      <c r="J10" s="2"/>
      <c r="K10" s="409"/>
      <c r="L10" s="7"/>
      <c r="M10" s="7"/>
      <c r="N10" s="7"/>
      <c r="O10" s="7"/>
      <c r="P10" s="7"/>
      <c r="Q10" s="7"/>
      <c r="R10" s="7"/>
      <c r="S10" s="7"/>
      <c r="T10" s="7"/>
      <c r="U10" s="7"/>
      <c r="V10" s="7"/>
      <c r="W10" s="7"/>
      <c r="X10" s="7"/>
      <c r="Y10" s="7"/>
    </row>
    <row r="11" spans="1:25" ht="40.5" customHeight="1" thickBot="1" x14ac:dyDescent="0.25">
      <c r="A11" s="949"/>
      <c r="B11" s="950"/>
      <c r="C11" s="950"/>
      <c r="D11" s="950"/>
      <c r="E11" s="951"/>
      <c r="F11" s="9"/>
      <c r="G11" s="2"/>
      <c r="H11" s="2"/>
      <c r="I11" s="2"/>
      <c r="J11" s="2"/>
      <c r="K11" s="409"/>
      <c r="L11" s="7"/>
      <c r="M11" s="7"/>
      <c r="N11" s="7"/>
      <c r="O11" s="7"/>
      <c r="P11" s="7"/>
      <c r="Q11" s="7"/>
      <c r="R11" s="7"/>
      <c r="S11" s="7"/>
      <c r="T11" s="7"/>
      <c r="U11" s="7"/>
      <c r="V11" s="7"/>
      <c r="W11" s="7"/>
      <c r="X11" s="7"/>
      <c r="Y11" s="7"/>
    </row>
    <row r="12" spans="1:25" ht="35.25" customHeight="1" thickBot="1" x14ac:dyDescent="0.25">
      <c r="A12" s="525" t="s">
        <v>96</v>
      </c>
      <c r="B12" s="530" t="s">
        <v>97</v>
      </c>
      <c r="C12" s="530" t="s">
        <v>98</v>
      </c>
      <c r="D12" s="531" t="s">
        <v>26</v>
      </c>
      <c r="E12" s="951"/>
      <c r="F12" s="9"/>
      <c r="G12" s="2"/>
      <c r="H12" s="2"/>
      <c r="I12" s="2"/>
      <c r="J12" s="2"/>
      <c r="K12" s="409"/>
      <c r="L12" s="7"/>
      <c r="M12" s="7"/>
      <c r="N12" s="7"/>
      <c r="O12" s="7"/>
      <c r="P12" s="7"/>
      <c r="Q12" s="7"/>
      <c r="R12" s="7"/>
      <c r="S12" s="7"/>
      <c r="T12" s="7"/>
      <c r="U12" s="7"/>
      <c r="V12" s="7"/>
      <c r="W12" s="7"/>
      <c r="X12" s="7"/>
      <c r="Y12" s="7"/>
    </row>
    <row r="13" spans="1:25" ht="21" customHeight="1" x14ac:dyDescent="0.2">
      <c r="A13" s="529" t="s">
        <v>390</v>
      </c>
      <c r="B13" s="160">
        <f>'Referencia de datos'!B30</f>
        <v>11.764705882352942</v>
      </c>
      <c r="C13" s="284">
        <f>'Referencia de datos'!J30</f>
        <v>0</v>
      </c>
      <c r="D13" s="161">
        <f>B13*C13</f>
        <v>0</v>
      </c>
      <c r="E13" s="951"/>
      <c r="F13" s="9"/>
      <c r="G13" s="2"/>
      <c r="H13" s="2"/>
      <c r="I13" s="2"/>
      <c r="J13" s="2"/>
      <c r="K13" s="410"/>
      <c r="L13" s="7"/>
      <c r="M13" s="7"/>
      <c r="N13" s="7"/>
      <c r="O13" s="7"/>
      <c r="P13" s="7"/>
      <c r="Q13" s="7"/>
      <c r="R13" s="7"/>
      <c r="S13" s="7"/>
      <c r="T13" s="7"/>
      <c r="U13" s="7"/>
      <c r="V13" s="7"/>
      <c r="W13" s="7"/>
      <c r="X13" s="7"/>
      <c r="Y13" s="7"/>
    </row>
    <row r="14" spans="1:25" ht="18.75" customHeight="1" x14ac:dyDescent="0.2">
      <c r="A14" s="527" t="s">
        <v>347</v>
      </c>
      <c r="B14" s="162">
        <f>'Referencia de datos'!E30</f>
        <v>6</v>
      </c>
      <c r="C14" s="285">
        <f>'Referencia de datos'!C38</f>
        <v>83</v>
      </c>
      <c r="D14" s="168">
        <f>B14*C14</f>
        <v>498</v>
      </c>
      <c r="E14" s="951"/>
      <c r="F14" s="9"/>
      <c r="G14" s="2"/>
      <c r="H14" s="2"/>
      <c r="I14" s="2"/>
      <c r="J14" s="2"/>
      <c r="K14" s="7"/>
      <c r="L14" s="7"/>
      <c r="M14" s="7"/>
      <c r="N14" s="7"/>
      <c r="O14" s="7"/>
      <c r="P14" s="7"/>
      <c r="Q14" s="7"/>
      <c r="R14" s="7"/>
      <c r="S14" s="7"/>
      <c r="T14" s="7"/>
      <c r="U14" s="7"/>
      <c r="V14" s="7"/>
      <c r="W14" s="7"/>
      <c r="X14" s="7"/>
      <c r="Y14" s="7"/>
    </row>
    <row r="15" spans="1:25" ht="33.75" customHeight="1" x14ac:dyDescent="0.2">
      <c r="A15" s="305" t="s">
        <v>99</v>
      </c>
      <c r="B15" s="287"/>
      <c r="C15" s="285"/>
      <c r="D15" s="168">
        <f>B15*C15</f>
        <v>0</v>
      </c>
      <c r="E15" s="951"/>
      <c r="F15" s="7"/>
      <c r="G15" s="2"/>
      <c r="H15" s="2"/>
      <c r="I15" s="2"/>
      <c r="J15" s="2"/>
      <c r="K15" s="7"/>
      <c r="L15" s="7"/>
      <c r="M15" s="7"/>
      <c r="N15" s="7"/>
      <c r="O15" s="7"/>
      <c r="P15" s="7"/>
      <c r="Q15" s="7"/>
      <c r="R15" s="7"/>
      <c r="S15" s="7"/>
      <c r="T15" s="7"/>
      <c r="U15" s="7"/>
      <c r="V15" s="7"/>
      <c r="W15" s="7"/>
      <c r="X15" s="7"/>
      <c r="Y15" s="7"/>
    </row>
    <row r="16" spans="1:25" ht="36.75" customHeight="1" thickBot="1" x14ac:dyDescent="0.25">
      <c r="A16" s="306" t="s">
        <v>99</v>
      </c>
      <c r="B16" s="288"/>
      <c r="C16" s="286"/>
      <c r="D16" s="163">
        <f>B16*C16</f>
        <v>0</v>
      </c>
      <c r="E16" s="951"/>
      <c r="F16" s="7"/>
      <c r="G16" s="2"/>
      <c r="H16" s="2"/>
      <c r="I16" s="2"/>
      <c r="J16" s="2"/>
      <c r="K16" s="7"/>
      <c r="L16" s="7"/>
      <c r="M16" s="7"/>
      <c r="N16" s="7"/>
      <c r="O16" s="7"/>
      <c r="P16" s="7"/>
      <c r="Q16" s="7"/>
      <c r="R16" s="7"/>
      <c r="S16" s="7"/>
      <c r="T16" s="7"/>
      <c r="U16" s="7"/>
      <c r="V16" s="7"/>
      <c r="W16" s="7"/>
      <c r="X16" s="7"/>
      <c r="Y16" s="7"/>
    </row>
    <row r="17" spans="1:25" x14ac:dyDescent="0.2">
      <c r="A17" s="981"/>
      <c r="B17" s="981"/>
      <c r="C17" s="981"/>
      <c r="D17" s="981"/>
      <c r="E17" s="951"/>
      <c r="F17" s="7"/>
      <c r="G17" s="2"/>
      <c r="H17" s="2"/>
      <c r="I17" s="2"/>
      <c r="J17" s="2"/>
      <c r="K17" s="7"/>
      <c r="L17" s="7"/>
      <c r="M17" s="7"/>
      <c r="N17" s="7"/>
      <c r="O17" s="7"/>
      <c r="P17" s="7"/>
      <c r="Q17" s="7"/>
      <c r="R17" s="7"/>
      <c r="S17" s="7"/>
      <c r="T17" s="7"/>
      <c r="U17" s="7"/>
      <c r="V17" s="7"/>
      <c r="W17" s="7"/>
      <c r="X17" s="7"/>
      <c r="Y17" s="7"/>
    </row>
    <row r="18" spans="1:25" ht="13.5" thickBot="1" x14ac:dyDescent="0.25">
      <c r="A18" s="981"/>
      <c r="B18" s="981"/>
      <c r="C18" s="981"/>
      <c r="D18" s="981"/>
      <c r="E18" s="951"/>
      <c r="F18" s="7"/>
      <c r="G18" s="2"/>
      <c r="H18" s="2"/>
      <c r="I18" s="2"/>
      <c r="J18" s="2"/>
      <c r="K18" s="7"/>
      <c r="L18" s="7"/>
      <c r="M18" s="7"/>
      <c r="N18" s="7"/>
      <c r="O18" s="7"/>
      <c r="P18" s="7"/>
      <c r="Q18" s="7"/>
      <c r="R18" s="7"/>
      <c r="S18" s="7"/>
      <c r="T18" s="7"/>
      <c r="U18" s="7"/>
      <c r="V18" s="7"/>
      <c r="W18" s="7"/>
      <c r="X18" s="7"/>
      <c r="Y18" s="7"/>
    </row>
    <row r="19" spans="1:25" ht="15.75" thickBot="1" x14ac:dyDescent="0.25">
      <c r="A19" s="982" t="s">
        <v>337</v>
      </c>
      <c r="B19" s="982"/>
      <c r="C19" s="982"/>
      <c r="D19" s="164">
        <f>SUM(D13:D18)</f>
        <v>498</v>
      </c>
      <c r="E19" s="951"/>
      <c r="F19" s="7"/>
      <c r="G19" s="2"/>
      <c r="H19" s="2"/>
      <c r="I19" s="2"/>
      <c r="J19" s="2"/>
      <c r="K19" s="7"/>
      <c r="L19" s="7"/>
      <c r="M19" s="7"/>
      <c r="N19" s="7"/>
      <c r="O19" s="7"/>
      <c r="P19" s="7"/>
      <c r="Q19" s="7"/>
      <c r="R19" s="7"/>
      <c r="S19" s="7"/>
      <c r="T19" s="7"/>
      <c r="U19" s="7"/>
      <c r="V19" s="7"/>
      <c r="W19" s="7"/>
      <c r="X19" s="7"/>
      <c r="Y19" s="7"/>
    </row>
    <row r="20" spans="1:25" ht="15" x14ac:dyDescent="0.2">
      <c r="A20" s="1006" t="s">
        <v>348</v>
      </c>
      <c r="B20" s="1007"/>
      <c r="C20" s="466">
        <f>D8</f>
        <v>25</v>
      </c>
      <c r="D20" s="465"/>
      <c r="E20" s="951"/>
      <c r="F20" s="7"/>
      <c r="G20" s="2"/>
      <c r="H20" s="2"/>
      <c r="I20" s="2"/>
      <c r="J20" s="2"/>
      <c r="K20" s="7"/>
      <c r="L20" s="7"/>
      <c r="M20" s="7"/>
      <c r="N20" s="7"/>
      <c r="O20" s="7"/>
      <c r="P20" s="7"/>
      <c r="Q20" s="7"/>
      <c r="R20" s="7"/>
      <c r="S20" s="7"/>
      <c r="T20" s="7"/>
      <c r="U20" s="7"/>
      <c r="V20" s="7"/>
      <c r="W20" s="7"/>
      <c r="X20" s="7"/>
      <c r="Y20" s="7"/>
    </row>
    <row r="21" spans="1:25" ht="15" thickBot="1" x14ac:dyDescent="0.25">
      <c r="A21" s="983"/>
      <c r="B21" s="983"/>
      <c r="C21" s="983"/>
      <c r="D21" s="983"/>
      <c r="E21" s="951"/>
      <c r="F21" s="7"/>
      <c r="G21" s="2"/>
      <c r="H21" s="2"/>
      <c r="I21" s="2"/>
      <c r="J21" s="2"/>
      <c r="K21" s="7"/>
      <c r="L21" s="7"/>
      <c r="M21" s="7"/>
      <c r="N21" s="7"/>
      <c r="O21" s="7"/>
      <c r="P21" s="7"/>
      <c r="Q21" s="7"/>
      <c r="R21" s="7"/>
      <c r="S21" s="7"/>
      <c r="T21" s="7"/>
      <c r="U21" s="7"/>
      <c r="V21" s="7"/>
      <c r="W21" s="7"/>
      <c r="X21" s="7"/>
      <c r="Y21" s="7"/>
    </row>
    <row r="22" spans="1:25" ht="29.25" customHeight="1" thickBot="1" x14ac:dyDescent="0.25">
      <c r="A22" s="999" t="s">
        <v>375</v>
      </c>
      <c r="B22" s="1000"/>
      <c r="C22" s="1001"/>
      <c r="D22" s="165">
        <f>D19/C20</f>
        <v>19.920000000000002</v>
      </c>
      <c r="E22" s="951"/>
      <c r="F22" s="7"/>
      <c r="G22" s="2"/>
      <c r="H22" s="2"/>
      <c r="I22" s="2"/>
      <c r="J22" s="2"/>
      <c r="K22" s="7"/>
      <c r="L22" s="7"/>
      <c r="M22" s="7"/>
      <c r="N22" s="7"/>
      <c r="O22" s="7"/>
      <c r="P22" s="7"/>
      <c r="Q22" s="7"/>
      <c r="R22" s="7"/>
      <c r="S22" s="7"/>
      <c r="T22" s="7"/>
      <c r="U22" s="7"/>
      <c r="V22" s="7"/>
      <c r="W22" s="7"/>
      <c r="X22" s="7"/>
      <c r="Y22" s="7"/>
    </row>
    <row r="23" spans="1:25" ht="40.5" customHeight="1" thickBot="1" x14ac:dyDescent="0.25">
      <c r="A23" s="949"/>
      <c r="B23" s="950"/>
      <c r="C23" s="950"/>
      <c r="D23" s="950"/>
      <c r="E23" s="951"/>
      <c r="F23" s="7"/>
      <c r="G23" s="2"/>
      <c r="H23" s="2"/>
      <c r="I23" s="2"/>
      <c r="J23" s="2"/>
      <c r="K23" s="7"/>
      <c r="L23" s="7"/>
      <c r="M23" s="7"/>
      <c r="N23" s="7"/>
      <c r="O23" s="7"/>
      <c r="P23" s="7"/>
      <c r="Q23" s="7"/>
      <c r="R23" s="7"/>
      <c r="S23" s="7"/>
      <c r="T23" s="7"/>
      <c r="U23" s="7"/>
      <c r="V23" s="7"/>
      <c r="W23" s="7"/>
      <c r="X23" s="7"/>
      <c r="Y23" s="7"/>
    </row>
    <row r="24" spans="1:25" ht="35.25" customHeight="1" x14ac:dyDescent="0.2">
      <c r="A24" s="953" t="s">
        <v>297</v>
      </c>
      <c r="B24" s="954"/>
      <c r="C24" s="955"/>
      <c r="D24" s="227" t="s">
        <v>26</v>
      </c>
      <c r="E24" s="951"/>
      <c r="F24" s="7"/>
      <c r="G24" s="2"/>
      <c r="H24" s="2"/>
      <c r="I24" s="2"/>
      <c r="J24" s="2"/>
      <c r="K24" s="7"/>
      <c r="L24" s="7"/>
      <c r="M24" s="7"/>
      <c r="N24" s="7"/>
      <c r="O24" s="7"/>
      <c r="P24" s="7"/>
      <c r="Q24" s="7"/>
      <c r="R24" s="7"/>
      <c r="S24" s="7"/>
      <c r="T24" s="7"/>
      <c r="U24" s="7"/>
      <c r="V24" s="7"/>
      <c r="W24" s="7"/>
      <c r="X24" s="7"/>
      <c r="Y24" s="7"/>
    </row>
    <row r="25" spans="1:25" ht="20.25" customHeight="1" x14ac:dyDescent="0.2">
      <c r="A25" s="959" t="s">
        <v>298</v>
      </c>
      <c r="B25" s="960"/>
      <c r="C25" s="961"/>
      <c r="D25" s="432"/>
      <c r="E25" s="951"/>
      <c r="F25" s="7"/>
      <c r="G25" s="2"/>
      <c r="H25" s="2"/>
      <c r="I25" s="2"/>
      <c r="J25" s="2"/>
      <c r="K25" s="7"/>
      <c r="L25" s="7"/>
      <c r="M25" s="7"/>
      <c r="N25" s="7"/>
      <c r="O25" s="7"/>
      <c r="P25" s="7"/>
      <c r="Q25" s="7"/>
      <c r="R25" s="7"/>
      <c r="S25" s="7"/>
      <c r="T25" s="7"/>
      <c r="U25" s="7"/>
      <c r="V25" s="7"/>
      <c r="W25" s="7"/>
      <c r="X25" s="7"/>
      <c r="Y25" s="7"/>
    </row>
    <row r="26" spans="1:25" ht="15" customHeight="1" x14ac:dyDescent="0.2">
      <c r="A26" s="966"/>
      <c r="B26" s="967"/>
      <c r="C26" s="967"/>
      <c r="D26" s="968"/>
      <c r="E26" s="951"/>
      <c r="F26" s="7"/>
      <c r="G26" s="2"/>
      <c r="H26" s="2"/>
      <c r="I26" s="2"/>
      <c r="J26" s="2"/>
      <c r="K26" s="7"/>
      <c r="L26" s="7"/>
      <c r="M26" s="7"/>
      <c r="N26" s="7"/>
      <c r="O26" s="7"/>
      <c r="P26" s="7"/>
      <c r="Q26" s="7"/>
      <c r="R26" s="7"/>
      <c r="S26" s="7"/>
      <c r="T26" s="7"/>
      <c r="U26" s="7"/>
      <c r="V26" s="7"/>
      <c r="W26" s="7"/>
      <c r="X26" s="7"/>
      <c r="Y26" s="7"/>
    </row>
    <row r="27" spans="1:25" ht="23.25" customHeight="1" x14ac:dyDescent="0.2">
      <c r="A27" s="964" t="s">
        <v>380</v>
      </c>
      <c r="B27" s="965"/>
      <c r="C27" s="965"/>
      <c r="D27" s="469">
        <f>C29/(C31*C30)</f>
        <v>7.0000000000000007E-2</v>
      </c>
      <c r="E27" s="951"/>
      <c r="F27" s="7"/>
      <c r="G27" s="2"/>
      <c r="H27" s="2"/>
      <c r="I27" s="2"/>
      <c r="J27" s="2"/>
      <c r="K27" s="7"/>
      <c r="L27" s="7"/>
      <c r="M27" s="7"/>
      <c r="N27" s="7"/>
      <c r="O27" s="7"/>
      <c r="P27" s="7"/>
      <c r="Q27" s="7"/>
      <c r="R27" s="7"/>
      <c r="S27" s="7"/>
      <c r="T27" s="7"/>
      <c r="U27" s="7"/>
      <c r="V27" s="7"/>
      <c r="W27" s="7"/>
      <c r="X27" s="7"/>
      <c r="Y27" s="7"/>
    </row>
    <row r="28" spans="1:25" ht="40.5" customHeight="1" x14ac:dyDescent="0.2">
      <c r="A28" s="962" t="s">
        <v>299</v>
      </c>
      <c r="B28" s="963"/>
      <c r="C28" s="963"/>
      <c r="D28" s="1143"/>
      <c r="E28" s="951"/>
      <c r="F28" s="7"/>
      <c r="G28" s="2"/>
      <c r="H28" s="2"/>
      <c r="I28" s="2"/>
      <c r="J28" s="2"/>
      <c r="K28" s="7"/>
      <c r="L28" s="7"/>
      <c r="M28" s="7"/>
      <c r="N28" s="7"/>
      <c r="O28" s="7"/>
      <c r="P28" s="7"/>
      <c r="Q28" s="7"/>
      <c r="R28" s="7"/>
      <c r="S28" s="7"/>
      <c r="T28" s="7"/>
      <c r="U28" s="7"/>
      <c r="V28" s="7"/>
      <c r="W28" s="7"/>
      <c r="X28" s="7"/>
      <c r="Y28" s="7"/>
    </row>
    <row r="29" spans="1:25" ht="15" customHeight="1" x14ac:dyDescent="0.2">
      <c r="A29" s="962" t="s">
        <v>350</v>
      </c>
      <c r="B29" s="963"/>
      <c r="C29" s="357">
        <f>'Referencia de datos'!I30</f>
        <v>3.5</v>
      </c>
      <c r="D29" s="1144"/>
      <c r="E29" s="951"/>
      <c r="F29" s="7"/>
      <c r="G29" s="2"/>
      <c r="H29" s="2"/>
      <c r="I29" s="2"/>
      <c r="J29" s="2"/>
      <c r="K29" s="7"/>
      <c r="L29" s="7"/>
      <c r="M29" s="7"/>
      <c r="N29" s="7"/>
      <c r="O29" s="7"/>
      <c r="P29" s="7"/>
      <c r="Q29" s="7"/>
      <c r="R29" s="7"/>
      <c r="S29" s="7"/>
      <c r="T29" s="7"/>
      <c r="U29" s="7"/>
      <c r="V29" s="7"/>
      <c r="W29" s="7"/>
      <c r="X29" s="7"/>
      <c r="Y29" s="7"/>
    </row>
    <row r="30" spans="1:25" ht="25.5" customHeight="1" x14ac:dyDescent="0.2">
      <c r="A30" s="962" t="s">
        <v>349</v>
      </c>
      <c r="B30" s="963"/>
      <c r="C30" s="357">
        <f>'Referencia de datos'!D10</f>
        <v>2</v>
      </c>
      <c r="D30" s="1144"/>
      <c r="E30" s="951"/>
      <c r="F30" s="7"/>
      <c r="G30" s="2"/>
      <c r="H30" s="2"/>
      <c r="I30" s="2"/>
      <c r="J30" s="2"/>
      <c r="K30" s="7"/>
      <c r="L30" s="7"/>
      <c r="M30" s="7"/>
      <c r="N30" s="7"/>
      <c r="O30" s="7"/>
      <c r="P30" s="7"/>
      <c r="Q30" s="7"/>
      <c r="R30" s="7"/>
      <c r="S30" s="7"/>
      <c r="T30" s="7"/>
      <c r="U30" s="7"/>
      <c r="V30" s="7"/>
      <c r="W30" s="7"/>
      <c r="X30" s="7"/>
      <c r="Y30" s="7"/>
    </row>
    <row r="31" spans="1:25" ht="15" customHeight="1" x14ac:dyDescent="0.2">
      <c r="A31" s="962" t="s">
        <v>351</v>
      </c>
      <c r="B31" s="963"/>
      <c r="C31" s="357">
        <f>D8</f>
        <v>25</v>
      </c>
      <c r="D31" s="1151"/>
      <c r="E31" s="951"/>
      <c r="F31" s="7"/>
      <c r="G31" s="2"/>
      <c r="H31" s="2"/>
      <c r="I31" s="2"/>
      <c r="J31" s="2"/>
      <c r="K31" s="7"/>
      <c r="L31" s="7"/>
      <c r="M31" s="7"/>
      <c r="N31" s="7"/>
      <c r="O31" s="7"/>
      <c r="P31" s="7"/>
      <c r="Q31" s="7"/>
      <c r="R31" s="7"/>
      <c r="S31" s="7"/>
      <c r="T31" s="7"/>
      <c r="U31" s="7"/>
      <c r="V31" s="7"/>
      <c r="W31" s="7"/>
      <c r="X31" s="7"/>
      <c r="Y31" s="7"/>
    </row>
    <row r="32" spans="1:25" ht="20.25" customHeight="1" x14ac:dyDescent="0.2">
      <c r="A32" s="932"/>
      <c r="B32" s="933"/>
      <c r="C32" s="933"/>
      <c r="D32" s="934"/>
      <c r="E32" s="951"/>
      <c r="F32" s="7"/>
      <c r="G32" s="2"/>
      <c r="H32" s="2"/>
      <c r="I32" s="2"/>
      <c r="J32" s="2"/>
      <c r="K32" s="7"/>
      <c r="L32" s="7"/>
      <c r="M32" s="7"/>
      <c r="N32" s="7"/>
      <c r="O32" s="7"/>
      <c r="P32" s="7"/>
      <c r="Q32" s="7"/>
      <c r="R32" s="7"/>
      <c r="S32" s="7"/>
      <c r="T32" s="7"/>
      <c r="U32" s="7"/>
      <c r="V32" s="7"/>
      <c r="W32" s="7"/>
      <c r="X32" s="7"/>
      <c r="Y32" s="7"/>
    </row>
    <row r="33" spans="1:25" ht="46.5" customHeight="1" x14ac:dyDescent="0.2">
      <c r="A33" s="1145" t="s">
        <v>378</v>
      </c>
      <c r="B33" s="1146"/>
      <c r="C33" s="1147"/>
      <c r="D33" s="433">
        <f>C36*(1+C37)*D39</f>
        <v>871.30867261904746</v>
      </c>
      <c r="E33" s="951"/>
      <c r="F33" s="7"/>
      <c r="G33" s="2"/>
      <c r="H33" s="2"/>
      <c r="I33" s="2"/>
      <c r="J33" s="2"/>
      <c r="K33" s="7"/>
      <c r="L33" s="7"/>
      <c r="M33" s="7"/>
      <c r="N33" s="7"/>
      <c r="O33" s="7"/>
      <c r="P33" s="7"/>
      <c r="Q33" s="7"/>
      <c r="R33" s="7"/>
      <c r="S33" s="7"/>
      <c r="T33" s="7"/>
      <c r="U33" s="7"/>
      <c r="V33" s="7"/>
      <c r="W33" s="7"/>
      <c r="X33" s="7"/>
      <c r="Y33" s="7"/>
    </row>
    <row r="34" spans="1:25" ht="40.5" customHeight="1" x14ac:dyDescent="0.2">
      <c r="A34" s="1148" t="s">
        <v>394</v>
      </c>
      <c r="B34" s="1149"/>
      <c r="C34" s="1150"/>
      <c r="D34" s="521"/>
      <c r="E34" s="951"/>
      <c r="F34" s="7"/>
      <c r="G34" s="2"/>
      <c r="H34" s="2"/>
      <c r="I34" s="2"/>
      <c r="J34" s="2"/>
      <c r="K34" s="7"/>
      <c r="L34" s="7"/>
      <c r="M34" s="7"/>
      <c r="N34" s="7"/>
      <c r="O34" s="7"/>
      <c r="P34" s="7"/>
      <c r="Q34" s="7"/>
      <c r="R34" s="7"/>
      <c r="S34" s="7"/>
      <c r="T34" s="7"/>
      <c r="U34" s="7"/>
      <c r="V34" s="7"/>
      <c r="W34" s="7"/>
      <c r="X34" s="7"/>
      <c r="Y34" s="7"/>
    </row>
    <row r="35" spans="1:25" ht="15" customHeight="1" x14ac:dyDescent="0.2">
      <c r="A35" s="932"/>
      <c r="B35" s="933"/>
      <c r="C35" s="933"/>
      <c r="D35" s="934"/>
      <c r="E35" s="951"/>
      <c r="F35" s="7"/>
      <c r="G35" s="2"/>
      <c r="H35" s="2"/>
      <c r="I35" s="2"/>
      <c r="J35" s="2"/>
      <c r="K35" s="7"/>
      <c r="L35" s="7"/>
      <c r="M35" s="7"/>
      <c r="N35" s="7"/>
      <c r="O35" s="7"/>
      <c r="P35" s="7"/>
      <c r="Q35" s="7"/>
      <c r="R35" s="7"/>
      <c r="S35" s="7"/>
      <c r="T35" s="7"/>
      <c r="U35" s="7"/>
      <c r="V35" s="7"/>
      <c r="W35" s="7"/>
      <c r="X35" s="7"/>
      <c r="Y35" s="7"/>
    </row>
    <row r="36" spans="1:25" ht="15" customHeight="1" x14ac:dyDescent="0.2">
      <c r="A36" s="1154" t="s">
        <v>352</v>
      </c>
      <c r="B36" s="1155"/>
      <c r="C36" s="474">
        <f>'Referencia de datos'!A84</f>
        <v>455.87</v>
      </c>
      <c r="D36" s="1143"/>
      <c r="E36" s="951"/>
      <c r="F36" s="7"/>
      <c r="G36" s="2"/>
      <c r="H36" s="2"/>
      <c r="I36" s="2"/>
      <c r="J36" s="2"/>
      <c r="K36" s="7"/>
      <c r="L36" s="7"/>
      <c r="M36" s="7"/>
      <c r="N36" s="7"/>
      <c r="O36" s="7"/>
      <c r="P36" s="7"/>
      <c r="Q36" s="7"/>
      <c r="R36" s="7"/>
      <c r="S36" s="7"/>
      <c r="T36" s="7"/>
      <c r="U36" s="7"/>
      <c r="V36" s="7"/>
      <c r="W36" s="7"/>
      <c r="X36" s="7"/>
      <c r="Y36" s="7"/>
    </row>
    <row r="37" spans="1:25" ht="15" customHeight="1" x14ac:dyDescent="0.2">
      <c r="A37" s="959" t="s">
        <v>353</v>
      </c>
      <c r="B37" s="960"/>
      <c r="C37" s="399">
        <f>'Referencia de datos'!I71</f>
        <v>0.67239583333333341</v>
      </c>
      <c r="D37" s="1151"/>
      <c r="E37" s="951"/>
      <c r="F37" s="7"/>
      <c r="G37" s="2"/>
      <c r="H37" s="2"/>
      <c r="I37" s="2"/>
      <c r="J37" s="2"/>
      <c r="K37" s="7"/>
      <c r="L37" s="7"/>
      <c r="M37" s="7"/>
      <c r="N37" s="7"/>
      <c r="O37" s="7"/>
      <c r="P37" s="7"/>
      <c r="Q37" s="7"/>
      <c r="R37" s="7"/>
      <c r="S37" s="7"/>
      <c r="T37" s="7"/>
      <c r="U37" s="7"/>
      <c r="V37" s="7"/>
      <c r="W37" s="7"/>
      <c r="X37" s="7"/>
      <c r="Y37" s="7"/>
    </row>
    <row r="38" spans="1:25" ht="15" customHeight="1" x14ac:dyDescent="0.2">
      <c r="A38" s="932"/>
      <c r="B38" s="933"/>
      <c r="C38" s="933"/>
      <c r="D38" s="934"/>
      <c r="E38" s="951"/>
      <c r="F38" s="7"/>
      <c r="G38" s="2"/>
      <c r="H38" s="2"/>
      <c r="I38" s="2"/>
      <c r="J38" s="2"/>
      <c r="K38" s="7"/>
      <c r="L38" s="7"/>
      <c r="M38" s="7"/>
      <c r="N38" s="7"/>
      <c r="O38" s="7"/>
      <c r="P38" s="7"/>
      <c r="Q38" s="7"/>
      <c r="R38" s="7"/>
      <c r="S38" s="7"/>
      <c r="T38" s="7"/>
      <c r="U38" s="7"/>
      <c r="V38" s="7"/>
      <c r="W38" s="7"/>
      <c r="X38" s="7"/>
      <c r="Y38" s="7"/>
    </row>
    <row r="39" spans="1:25" ht="41.25" customHeight="1" x14ac:dyDescent="0.2">
      <c r="A39" s="435" t="s">
        <v>354</v>
      </c>
      <c r="B39" s="935" t="s">
        <v>377</v>
      </c>
      <c r="C39" s="936"/>
      <c r="D39" s="436">
        <f>C40/(C40-C41-C42)</f>
        <v>1.1428571428571428</v>
      </c>
      <c r="E39" s="951"/>
      <c r="F39" s="7"/>
      <c r="G39" s="2"/>
      <c r="H39" s="2"/>
      <c r="I39" s="2"/>
      <c r="J39" s="2"/>
      <c r="K39" s="7"/>
      <c r="L39" s="7"/>
      <c r="M39" s="7"/>
      <c r="N39" s="7"/>
      <c r="O39" s="7"/>
      <c r="P39" s="7"/>
      <c r="Q39" s="7"/>
      <c r="R39" s="7"/>
      <c r="S39" s="7"/>
      <c r="T39" s="7"/>
      <c r="U39" s="7"/>
      <c r="V39" s="7"/>
      <c r="W39" s="7"/>
      <c r="X39" s="7"/>
      <c r="Y39" s="7"/>
    </row>
    <row r="40" spans="1:25" ht="15" customHeight="1" x14ac:dyDescent="0.2">
      <c r="A40" s="1152" t="s">
        <v>355</v>
      </c>
      <c r="B40" s="1153"/>
      <c r="C40" s="400">
        <v>4</v>
      </c>
      <c r="D40" s="969"/>
      <c r="E40" s="951"/>
      <c r="F40" s="7"/>
      <c r="G40" s="2"/>
      <c r="H40" s="2"/>
      <c r="I40" s="2"/>
      <c r="J40" s="2"/>
      <c r="K40" s="7"/>
      <c r="L40" s="7"/>
      <c r="M40" s="7"/>
      <c r="N40" s="7"/>
      <c r="O40" s="7"/>
      <c r="P40" s="7"/>
      <c r="Q40" s="7"/>
      <c r="R40" s="7"/>
      <c r="S40" s="7"/>
      <c r="T40" s="7"/>
      <c r="U40" s="7"/>
      <c r="V40" s="7"/>
      <c r="W40" s="7"/>
      <c r="X40" s="7"/>
      <c r="Y40" s="7"/>
    </row>
    <row r="41" spans="1:25" ht="15" customHeight="1" x14ac:dyDescent="0.2">
      <c r="A41" s="1152" t="s">
        <v>356</v>
      </c>
      <c r="B41" s="1153"/>
      <c r="C41" s="401">
        <f>20/60</f>
        <v>0.33333333333333331</v>
      </c>
      <c r="D41" s="970"/>
      <c r="E41" s="951"/>
      <c r="F41" s="7"/>
      <c r="G41" s="2"/>
      <c r="H41" s="2"/>
      <c r="I41" s="2"/>
      <c r="J41" s="2"/>
      <c r="K41" s="7"/>
      <c r="L41" s="7"/>
      <c r="M41" s="7"/>
      <c r="N41" s="7"/>
      <c r="O41" s="7"/>
      <c r="P41" s="7"/>
      <c r="Q41" s="7"/>
      <c r="R41" s="7"/>
      <c r="S41" s="7"/>
      <c r="T41" s="7"/>
      <c r="U41" s="7"/>
      <c r="V41" s="7"/>
      <c r="W41" s="7"/>
      <c r="X41" s="7"/>
      <c r="Y41" s="7"/>
    </row>
    <row r="42" spans="1:25" ht="15" customHeight="1" x14ac:dyDescent="0.2">
      <c r="A42" s="1152" t="s">
        <v>357</v>
      </c>
      <c r="B42" s="1153"/>
      <c r="C42" s="401">
        <f>10/60</f>
        <v>0.16666666666666666</v>
      </c>
      <c r="D42" s="971"/>
      <c r="E42" s="951"/>
      <c r="F42" s="7"/>
      <c r="G42" s="2"/>
      <c r="H42" s="2"/>
      <c r="I42" s="2"/>
      <c r="J42" s="2"/>
      <c r="K42" s="7"/>
      <c r="L42" s="7"/>
      <c r="M42" s="7"/>
      <c r="N42" s="7"/>
      <c r="O42" s="7"/>
      <c r="P42" s="7"/>
      <c r="Q42" s="7"/>
      <c r="R42" s="7"/>
      <c r="S42" s="7"/>
      <c r="T42" s="7"/>
      <c r="U42" s="7"/>
      <c r="V42" s="7"/>
      <c r="W42" s="7"/>
      <c r="X42" s="7"/>
      <c r="Y42" s="7"/>
    </row>
    <row r="43" spans="1:25" ht="21.75" customHeight="1" thickBot="1" x14ac:dyDescent="0.25">
      <c r="A43" s="952"/>
      <c r="B43" s="952"/>
      <c r="C43" s="952"/>
      <c r="D43" s="952"/>
      <c r="E43" s="951"/>
      <c r="F43" s="7"/>
      <c r="G43" s="7"/>
      <c r="H43" s="7"/>
      <c r="I43" s="7"/>
      <c r="J43" s="7"/>
      <c r="K43" s="7"/>
      <c r="L43" s="7"/>
      <c r="M43" s="7"/>
      <c r="N43" s="7"/>
      <c r="O43" s="7"/>
      <c r="P43" s="7"/>
      <c r="Q43" s="7"/>
      <c r="R43" s="7"/>
      <c r="S43" s="7"/>
      <c r="T43" s="7"/>
      <c r="U43" s="7"/>
      <c r="V43" s="7"/>
      <c r="W43" s="7"/>
      <c r="X43" s="7"/>
      <c r="Y43" s="7"/>
    </row>
    <row r="44" spans="1:25" ht="32.25" customHeight="1" thickBot="1" x14ac:dyDescent="0.25">
      <c r="A44" s="956" t="s">
        <v>376</v>
      </c>
      <c r="B44" s="956"/>
      <c r="C44" s="956"/>
      <c r="D44" s="403">
        <f>D27*D33</f>
        <v>60.991607083333328</v>
      </c>
      <c r="E44" s="951"/>
      <c r="F44" s="7"/>
      <c r="G44" s="37"/>
      <c r="H44" s="7"/>
      <c r="I44" s="7"/>
      <c r="J44" s="7"/>
      <c r="K44" s="7"/>
      <c r="L44" s="7"/>
      <c r="M44" s="7"/>
      <c r="N44" s="7"/>
      <c r="O44" s="7"/>
      <c r="P44" s="7"/>
      <c r="Q44" s="7"/>
      <c r="R44" s="7"/>
      <c r="S44" s="7"/>
      <c r="T44" s="7"/>
      <c r="U44" s="7"/>
      <c r="V44" s="7"/>
      <c r="W44" s="7"/>
      <c r="X44" s="7"/>
      <c r="Y44" s="7"/>
    </row>
    <row r="45" spans="1:25" ht="42.75" customHeight="1" thickBot="1" x14ac:dyDescent="0.25">
      <c r="A45" s="949"/>
      <c r="B45" s="950"/>
      <c r="C45" s="950"/>
      <c r="D45" s="950"/>
      <c r="E45" s="951"/>
      <c r="F45" s="7"/>
      <c r="G45" s="7"/>
      <c r="H45" s="7"/>
      <c r="I45" s="7"/>
      <c r="J45" s="7"/>
      <c r="K45" s="7"/>
      <c r="L45" s="7"/>
      <c r="M45" s="7"/>
      <c r="N45" s="7"/>
      <c r="O45" s="7"/>
      <c r="P45" s="7"/>
      <c r="Q45" s="7"/>
      <c r="R45" s="7"/>
      <c r="S45" s="7"/>
      <c r="T45" s="7"/>
      <c r="U45" s="7"/>
      <c r="V45" s="7"/>
      <c r="W45" s="7"/>
      <c r="X45" s="7"/>
      <c r="Y45" s="7"/>
    </row>
    <row r="46" spans="1:25" ht="35.25" customHeight="1" thickBot="1" x14ac:dyDescent="0.25">
      <c r="A46" s="953" t="s">
        <v>100</v>
      </c>
      <c r="B46" s="954"/>
      <c r="C46" s="955"/>
      <c r="D46" s="227" t="s">
        <v>168</v>
      </c>
      <c r="E46" s="951"/>
      <c r="F46" s="7"/>
      <c r="N46" s="7"/>
      <c r="O46" s="7"/>
      <c r="P46" s="7"/>
      <c r="Q46" s="7"/>
      <c r="R46" s="7"/>
      <c r="S46" s="7"/>
      <c r="T46" s="7"/>
      <c r="U46" s="7"/>
      <c r="V46" s="7"/>
      <c r="W46" s="7"/>
      <c r="X46" s="7"/>
      <c r="Y46" s="7"/>
    </row>
    <row r="47" spans="1:25" ht="17.25" customHeight="1" x14ac:dyDescent="0.2">
      <c r="A47" s="957" t="s">
        <v>358</v>
      </c>
      <c r="B47" s="958"/>
      <c r="C47" s="958"/>
      <c r="D47" s="289">
        <f>1300*3</f>
        <v>3900</v>
      </c>
      <c r="E47" s="951"/>
      <c r="F47" s="7"/>
      <c r="N47" s="7"/>
      <c r="O47" s="7"/>
      <c r="P47" s="7"/>
      <c r="Q47" s="7"/>
      <c r="R47" s="7"/>
      <c r="S47" s="7"/>
      <c r="T47" s="7"/>
      <c r="U47" s="7"/>
      <c r="V47" s="7"/>
      <c r="W47" s="7"/>
      <c r="X47" s="7"/>
      <c r="Y47" s="7"/>
    </row>
    <row r="48" spans="1:25" ht="14.25" x14ac:dyDescent="0.2">
      <c r="A48" s="930" t="s">
        <v>359</v>
      </c>
      <c r="B48" s="931"/>
      <c r="C48" s="931"/>
      <c r="D48" s="290">
        <f>2200*3</f>
        <v>6600</v>
      </c>
      <c r="E48" s="951"/>
      <c r="F48" s="7"/>
      <c r="N48" s="7"/>
      <c r="O48" s="7"/>
      <c r="P48" s="7"/>
      <c r="Q48" s="7"/>
      <c r="R48" s="7"/>
      <c r="S48" s="7"/>
      <c r="T48" s="7"/>
      <c r="U48" s="7"/>
      <c r="V48" s="7"/>
      <c r="W48" s="7"/>
      <c r="X48" s="7"/>
      <c r="Y48" s="7"/>
    </row>
    <row r="49" spans="1:25" ht="17.25" customHeight="1" x14ac:dyDescent="0.2">
      <c r="A49" s="930" t="s">
        <v>360</v>
      </c>
      <c r="B49" s="931"/>
      <c r="C49" s="931"/>
      <c r="D49" s="290">
        <f>550*3</f>
        <v>1650</v>
      </c>
      <c r="E49" s="951"/>
      <c r="F49" s="7"/>
      <c r="N49" s="7"/>
      <c r="O49" s="7"/>
      <c r="P49" s="7"/>
      <c r="Q49" s="7"/>
      <c r="R49" s="7"/>
      <c r="S49" s="7"/>
      <c r="T49" s="7"/>
      <c r="U49" s="7"/>
      <c r="V49" s="7"/>
      <c r="W49" s="7"/>
      <c r="X49" s="7"/>
      <c r="Y49" s="7"/>
    </row>
    <row r="50" spans="1:25" ht="47.25" customHeight="1" x14ac:dyDescent="0.2">
      <c r="A50" s="937" t="s">
        <v>361</v>
      </c>
      <c r="B50" s="938"/>
      <c r="C50" s="228">
        <v>3</v>
      </c>
      <c r="D50" s="224"/>
      <c r="E50" s="951"/>
      <c r="F50" s="7"/>
      <c r="N50" s="7"/>
      <c r="O50" s="7"/>
      <c r="P50" s="7"/>
      <c r="Q50" s="7"/>
      <c r="R50" s="7"/>
      <c r="S50" s="7"/>
      <c r="T50" s="7"/>
      <c r="U50" s="7"/>
      <c r="V50" s="7"/>
      <c r="W50" s="7"/>
      <c r="X50" s="7"/>
      <c r="Y50" s="7"/>
    </row>
    <row r="51" spans="1:25" ht="21.75" customHeight="1" x14ac:dyDescent="0.2">
      <c r="A51" s="937" t="s">
        <v>374</v>
      </c>
      <c r="B51" s="939"/>
      <c r="C51" s="938"/>
      <c r="D51" s="167">
        <f>(D47+D48+D49)/C50</f>
        <v>4050</v>
      </c>
      <c r="E51" s="951"/>
      <c r="F51" s="7"/>
      <c r="N51" s="7"/>
      <c r="O51" s="7"/>
      <c r="P51" s="7"/>
      <c r="Q51" s="7"/>
      <c r="R51" s="7"/>
      <c r="S51" s="7"/>
      <c r="T51" s="7"/>
      <c r="U51" s="7"/>
      <c r="V51" s="7"/>
      <c r="W51" s="7"/>
      <c r="X51" s="7"/>
      <c r="Y51" s="7"/>
    </row>
    <row r="52" spans="1:25" ht="16.5" customHeight="1" x14ac:dyDescent="0.2">
      <c r="A52" s="972"/>
      <c r="B52" s="973"/>
      <c r="C52" s="973"/>
      <c r="D52" s="974"/>
      <c r="E52" s="951"/>
      <c r="F52" s="7"/>
      <c r="N52" s="7"/>
      <c r="O52" s="7"/>
      <c r="P52" s="7"/>
      <c r="Q52" s="7"/>
      <c r="R52" s="7"/>
      <c r="S52" s="7"/>
      <c r="T52" s="7"/>
      <c r="U52" s="7"/>
      <c r="V52" s="7"/>
      <c r="W52" s="7"/>
      <c r="X52" s="7"/>
      <c r="Y52" s="7"/>
    </row>
    <row r="53" spans="1:25" ht="22.5" customHeight="1" x14ac:dyDescent="0.2">
      <c r="A53" s="930" t="s">
        <v>362</v>
      </c>
      <c r="B53" s="931"/>
      <c r="C53" s="287" t="s">
        <v>73</v>
      </c>
      <c r="D53" s="168">
        <f>IF(C53="A",'Amortizaciones y monotributo'!F39,IF(C53="B",'Amortizaciones y monotributo'!F40,IF(C53="C",'Amortizaciones y monotributo'!F41,IF(C53="D",'Amortizaciones y monotributo'!F42,IF(C53="E",'Amortizaciones y monotributo'!F43,IF(C53="F",'Amortizaciones y monotributo'!F44,IF(C53="G",'Amortizaciones y monotributo'!F45,IF(C53="H",'Amortizaciones y monotributo'!F46,0))))))))</f>
        <v>4195.95</v>
      </c>
      <c r="E53" s="951"/>
      <c r="F53" s="7"/>
      <c r="N53" s="7"/>
      <c r="O53" s="7"/>
      <c r="P53" s="7"/>
      <c r="Q53" s="7"/>
      <c r="R53" s="7"/>
      <c r="S53" s="7"/>
      <c r="T53" s="7"/>
      <c r="U53" s="7"/>
      <c r="V53" s="7"/>
      <c r="W53" s="7"/>
      <c r="X53" s="7"/>
      <c r="Y53" s="7"/>
    </row>
    <row r="54" spans="1:25" ht="51" customHeight="1" x14ac:dyDescent="0.2">
      <c r="A54" s="924" t="s">
        <v>363</v>
      </c>
      <c r="B54" s="923" t="s">
        <v>501</v>
      </c>
      <c r="C54" s="923"/>
      <c r="D54" s="946">
        <v>0</v>
      </c>
      <c r="E54" s="951"/>
      <c r="F54" s="7"/>
      <c r="N54" s="7"/>
      <c r="O54" s="7"/>
      <c r="P54" s="7"/>
      <c r="Q54" s="7"/>
      <c r="R54" s="7"/>
      <c r="S54" s="7"/>
      <c r="T54" s="7"/>
      <c r="U54" s="7"/>
      <c r="V54" s="7"/>
      <c r="W54" s="7"/>
      <c r="X54" s="7"/>
      <c r="Y54" s="7"/>
    </row>
    <row r="55" spans="1:25" ht="61.5" customHeight="1" x14ac:dyDescent="0.2">
      <c r="A55" s="924"/>
      <c r="B55" s="923" t="s">
        <v>500</v>
      </c>
      <c r="C55" s="923"/>
      <c r="D55" s="946"/>
      <c r="E55" s="951"/>
      <c r="F55" s="7"/>
      <c r="N55" s="7"/>
      <c r="O55" s="7"/>
      <c r="P55" s="7"/>
      <c r="Q55" s="7"/>
      <c r="R55" s="7"/>
      <c r="S55" s="7"/>
      <c r="T55" s="7"/>
      <c r="U55" s="7"/>
      <c r="V55" s="7"/>
      <c r="W55" s="7"/>
      <c r="X55" s="7"/>
      <c r="Y55" s="7"/>
    </row>
    <row r="56" spans="1:25" ht="17.25" customHeight="1" x14ac:dyDescent="0.2">
      <c r="A56" s="975"/>
      <c r="B56" s="976"/>
      <c r="C56" s="976"/>
      <c r="D56" s="977"/>
      <c r="E56" s="951"/>
      <c r="F56" s="7"/>
      <c r="N56" s="7"/>
      <c r="O56" s="7"/>
      <c r="P56" s="7"/>
      <c r="Q56" s="7"/>
      <c r="R56" s="7"/>
      <c r="S56" s="7"/>
      <c r="T56" s="7"/>
      <c r="U56" s="7"/>
      <c r="V56" s="7"/>
      <c r="W56" s="7"/>
      <c r="X56" s="7"/>
      <c r="Y56" s="7"/>
    </row>
    <row r="57" spans="1:25" ht="36" customHeight="1" x14ac:dyDescent="0.2">
      <c r="A57" s="947" t="s">
        <v>364</v>
      </c>
      <c r="B57" s="948"/>
      <c r="C57" s="948"/>
      <c r="D57" s="168">
        <f>'Amortizaciones y monotributo'!G25</f>
        <v>5358.875</v>
      </c>
      <c r="E57" s="951"/>
      <c r="F57" s="7"/>
      <c r="N57" s="7"/>
      <c r="O57" s="7"/>
      <c r="P57" s="7"/>
      <c r="Q57" s="7"/>
      <c r="R57" s="7"/>
      <c r="S57" s="7"/>
      <c r="T57" s="7"/>
      <c r="U57" s="7"/>
      <c r="V57" s="7"/>
      <c r="W57" s="7"/>
      <c r="X57" s="7"/>
      <c r="Y57" s="7"/>
    </row>
    <row r="58" spans="1:25" ht="21" customHeight="1" x14ac:dyDescent="0.2">
      <c r="A58" s="930" t="s">
        <v>365</v>
      </c>
      <c r="B58" s="931"/>
      <c r="C58" s="931"/>
      <c r="D58" s="168">
        <f>'Amortizaciones y monotributo'!D35</f>
        <v>50000</v>
      </c>
      <c r="E58" s="951"/>
      <c r="F58" s="7"/>
      <c r="N58" s="7"/>
      <c r="O58" s="7"/>
      <c r="P58" s="7"/>
      <c r="Q58" s="7"/>
      <c r="R58" s="7"/>
      <c r="S58" s="7"/>
      <c r="T58" s="7"/>
      <c r="U58" s="7"/>
      <c r="V58" s="7"/>
      <c r="W58" s="7"/>
      <c r="X58" s="7"/>
      <c r="Y58" s="7"/>
    </row>
    <row r="59" spans="1:25" ht="33.75" customHeight="1" x14ac:dyDescent="0.2">
      <c r="A59" s="937" t="s">
        <v>366</v>
      </c>
      <c r="B59" s="939" t="s">
        <v>170</v>
      </c>
      <c r="C59" s="938" t="s">
        <v>170</v>
      </c>
      <c r="D59" s="291">
        <v>1200</v>
      </c>
      <c r="E59" s="951"/>
      <c r="F59" s="7"/>
      <c r="N59" s="7"/>
      <c r="O59" s="7"/>
      <c r="P59" s="7"/>
      <c r="Q59" s="7"/>
      <c r="R59" s="7"/>
      <c r="S59" s="7"/>
      <c r="T59" s="7"/>
      <c r="U59" s="7"/>
      <c r="V59" s="7"/>
      <c r="W59" s="7"/>
      <c r="X59" s="7"/>
      <c r="Y59" s="7"/>
    </row>
    <row r="60" spans="1:25" ht="33.75" customHeight="1" x14ac:dyDescent="0.2">
      <c r="A60" s="937" t="s">
        <v>367</v>
      </c>
      <c r="B60" s="939" t="s">
        <v>177</v>
      </c>
      <c r="C60" s="938" t="s">
        <v>177</v>
      </c>
      <c r="D60" s="291">
        <v>1800</v>
      </c>
      <c r="E60" s="951"/>
      <c r="F60" s="7"/>
      <c r="N60" s="7"/>
      <c r="O60" s="7"/>
      <c r="P60" s="7"/>
      <c r="Q60" s="7"/>
      <c r="R60" s="7"/>
      <c r="S60" s="7"/>
      <c r="T60" s="7"/>
      <c r="U60" s="7"/>
      <c r="V60" s="7"/>
      <c r="W60" s="7"/>
      <c r="X60" s="7"/>
      <c r="Y60" s="7"/>
    </row>
    <row r="61" spans="1:25" ht="21" customHeight="1" x14ac:dyDescent="0.2">
      <c r="A61" s="937" t="s">
        <v>368</v>
      </c>
      <c r="B61" s="939" t="s">
        <v>173</v>
      </c>
      <c r="C61" s="938" t="s">
        <v>173</v>
      </c>
      <c r="D61" s="291">
        <v>500</v>
      </c>
      <c r="E61" s="951"/>
      <c r="F61" s="7"/>
      <c r="N61" s="7"/>
      <c r="O61" s="7"/>
      <c r="P61" s="7"/>
      <c r="Q61" s="7"/>
      <c r="R61" s="7"/>
      <c r="S61" s="7"/>
      <c r="T61" s="7"/>
      <c r="U61" s="7"/>
      <c r="V61" s="7"/>
      <c r="W61" s="7"/>
      <c r="X61" s="7"/>
      <c r="Y61" s="7"/>
    </row>
    <row r="62" spans="1:25" ht="16.5" customHeight="1" x14ac:dyDescent="0.2">
      <c r="A62" s="937" t="s">
        <v>418</v>
      </c>
      <c r="B62" s="939"/>
      <c r="C62" s="938"/>
      <c r="D62" s="291">
        <v>800</v>
      </c>
      <c r="E62" s="951"/>
      <c r="F62" s="7"/>
      <c r="N62" s="7"/>
      <c r="O62" s="7"/>
      <c r="P62" s="7"/>
      <c r="Q62" s="7"/>
      <c r="R62" s="7"/>
      <c r="S62" s="7"/>
      <c r="T62" s="7"/>
      <c r="U62" s="7"/>
      <c r="V62" s="7"/>
      <c r="W62" s="7"/>
      <c r="X62" s="7"/>
      <c r="Y62" s="7"/>
    </row>
    <row r="63" spans="1:25" ht="16.5" customHeight="1" x14ac:dyDescent="0.2">
      <c r="A63" s="940"/>
      <c r="B63" s="941"/>
      <c r="C63" s="941"/>
      <c r="D63" s="942"/>
      <c r="E63" s="951"/>
      <c r="F63" s="7"/>
      <c r="N63" s="7"/>
      <c r="O63" s="7"/>
      <c r="P63" s="7"/>
      <c r="Q63" s="7"/>
      <c r="R63" s="7"/>
      <c r="S63" s="7"/>
      <c r="T63" s="7"/>
      <c r="U63" s="7"/>
      <c r="V63" s="7"/>
      <c r="W63" s="7"/>
      <c r="X63" s="7"/>
      <c r="Y63" s="7"/>
    </row>
    <row r="64" spans="1:25" ht="31.5" customHeight="1" x14ac:dyDescent="0.2">
      <c r="A64" s="937" t="s">
        <v>369</v>
      </c>
      <c r="B64" s="939"/>
      <c r="C64" s="938"/>
      <c r="D64" s="291">
        <v>6500</v>
      </c>
      <c r="E64" s="951"/>
      <c r="F64" s="7"/>
      <c r="N64" s="7"/>
      <c r="O64" s="7"/>
      <c r="P64" s="7"/>
      <c r="Q64" s="7"/>
      <c r="R64" s="7"/>
      <c r="S64" s="7"/>
      <c r="T64" s="7"/>
      <c r="U64" s="7"/>
      <c r="V64" s="7"/>
      <c r="W64" s="7"/>
      <c r="X64" s="7"/>
      <c r="Y64" s="7"/>
    </row>
    <row r="65" spans="1:25" ht="30.75" customHeight="1" x14ac:dyDescent="0.2">
      <c r="A65" s="937" t="s">
        <v>370</v>
      </c>
      <c r="B65" s="939"/>
      <c r="C65" s="938"/>
      <c r="D65" s="291">
        <v>5200</v>
      </c>
      <c r="E65" s="951"/>
      <c r="F65" s="7"/>
      <c r="N65" s="7"/>
      <c r="O65" s="7"/>
      <c r="P65" s="7"/>
      <c r="Q65" s="7"/>
      <c r="R65" s="7"/>
      <c r="S65" s="7"/>
      <c r="T65" s="7"/>
      <c r="U65" s="7"/>
      <c r="V65" s="7"/>
      <c r="W65" s="7"/>
      <c r="X65" s="7"/>
      <c r="Y65" s="7"/>
    </row>
    <row r="66" spans="1:25" ht="30.75" customHeight="1" x14ac:dyDescent="0.2">
      <c r="A66" s="937" t="s">
        <v>371</v>
      </c>
      <c r="B66" s="939"/>
      <c r="C66" s="317">
        <f>5*12</f>
        <v>60</v>
      </c>
      <c r="D66" s="318"/>
      <c r="E66" s="951"/>
      <c r="F66" s="7"/>
      <c r="N66" s="7"/>
      <c r="O66" s="7"/>
      <c r="P66" s="7"/>
      <c r="Q66" s="7"/>
      <c r="R66" s="7"/>
      <c r="S66" s="7"/>
      <c r="T66" s="7"/>
      <c r="U66" s="7"/>
      <c r="V66" s="7"/>
      <c r="W66" s="7"/>
      <c r="X66" s="7"/>
      <c r="Y66" s="7"/>
    </row>
    <row r="67" spans="1:25" ht="17.25" customHeight="1" x14ac:dyDescent="0.2">
      <c r="A67" s="937" t="s">
        <v>372</v>
      </c>
      <c r="B67" s="939"/>
      <c r="C67" s="939"/>
      <c r="D67" s="291">
        <f>'Referencia de datos'!J112</f>
        <v>50000</v>
      </c>
      <c r="E67" s="951"/>
      <c r="F67" s="7"/>
      <c r="N67" s="7"/>
      <c r="O67" s="7"/>
      <c r="P67" s="7"/>
      <c r="Q67" s="7"/>
      <c r="R67" s="7"/>
      <c r="S67" s="7"/>
      <c r="T67" s="7"/>
      <c r="U67" s="7"/>
      <c r="V67" s="7"/>
      <c r="W67" s="7"/>
      <c r="X67" s="7"/>
      <c r="Y67" s="7"/>
    </row>
    <row r="68" spans="1:25" ht="15" customHeight="1" x14ac:dyDescent="0.2">
      <c r="A68" s="940"/>
      <c r="B68" s="941"/>
      <c r="C68" s="941"/>
      <c r="D68" s="942"/>
      <c r="E68" s="951"/>
      <c r="F68" s="7"/>
      <c r="N68" s="7"/>
      <c r="O68" s="7"/>
      <c r="P68" s="7"/>
      <c r="Q68" s="7"/>
      <c r="R68" s="7"/>
      <c r="S68" s="7"/>
      <c r="T68" s="7"/>
      <c r="U68" s="7"/>
      <c r="V68" s="7"/>
      <c r="W68" s="7"/>
      <c r="X68" s="7"/>
      <c r="Y68" s="7"/>
    </row>
    <row r="69" spans="1:25" ht="14.25" customHeight="1" x14ac:dyDescent="0.2">
      <c r="A69" s="1167" t="s">
        <v>166</v>
      </c>
      <c r="B69" s="1168"/>
      <c r="C69" s="1168"/>
      <c r="D69" s="292"/>
      <c r="E69" s="951"/>
      <c r="F69" s="7"/>
      <c r="N69" s="7"/>
      <c r="O69" s="7"/>
      <c r="P69" s="7"/>
      <c r="Q69" s="7"/>
      <c r="R69" s="7"/>
      <c r="S69" s="7"/>
      <c r="T69" s="7"/>
      <c r="U69" s="7"/>
      <c r="V69" s="7"/>
      <c r="W69" s="7"/>
      <c r="X69" s="7"/>
      <c r="Y69" s="7"/>
    </row>
    <row r="70" spans="1:25" ht="14.25" customHeight="1" x14ac:dyDescent="0.2">
      <c r="A70" s="1167" t="s">
        <v>166</v>
      </c>
      <c r="B70" s="1168"/>
      <c r="C70" s="1168"/>
      <c r="D70" s="292"/>
      <c r="E70" s="951"/>
      <c r="F70" s="7"/>
      <c r="M70" s="7"/>
      <c r="N70" s="7"/>
      <c r="O70" s="7"/>
      <c r="P70" s="7"/>
      <c r="Q70" s="7"/>
      <c r="R70" s="7"/>
      <c r="S70" s="7"/>
      <c r="T70" s="7"/>
      <c r="U70" s="7"/>
      <c r="V70" s="7"/>
      <c r="W70" s="7"/>
      <c r="X70" s="7"/>
      <c r="Y70" s="7"/>
    </row>
    <row r="71" spans="1:25" ht="20.25" customHeight="1" x14ac:dyDescent="0.2">
      <c r="A71" s="943"/>
      <c r="B71" s="944"/>
      <c r="C71" s="944"/>
      <c r="D71" s="945"/>
      <c r="E71" s="951"/>
      <c r="F71" s="7"/>
      <c r="M71" s="7"/>
      <c r="N71" s="7"/>
      <c r="O71" s="7"/>
      <c r="P71" s="7"/>
      <c r="Q71" s="7"/>
      <c r="R71" s="7"/>
      <c r="S71" s="7"/>
      <c r="T71" s="7"/>
      <c r="U71" s="7"/>
      <c r="V71" s="7"/>
      <c r="W71" s="7"/>
      <c r="X71" s="7"/>
      <c r="Y71" s="7"/>
    </row>
    <row r="72" spans="1:25" ht="37.5" customHeight="1" x14ac:dyDescent="0.2">
      <c r="A72" s="1043" t="s">
        <v>373</v>
      </c>
      <c r="B72" s="1044"/>
      <c r="C72" s="1044"/>
      <c r="D72" s="166">
        <f>+D51+D53-D54+D57+D58+D59+D60+D61+D62+D64/C66+D65/C66+D67+D69+D70</f>
        <v>118099.825</v>
      </c>
      <c r="E72" s="951"/>
      <c r="F72" s="7"/>
      <c r="M72" s="7"/>
      <c r="N72" s="7"/>
      <c r="O72" s="7"/>
      <c r="P72" s="7"/>
      <c r="Q72" s="7"/>
      <c r="R72" s="7"/>
      <c r="S72" s="7"/>
      <c r="T72" s="7"/>
      <c r="U72" s="7"/>
      <c r="V72" s="7"/>
      <c r="W72" s="7"/>
      <c r="X72" s="7"/>
      <c r="Y72" s="7"/>
    </row>
    <row r="73" spans="1:25" ht="30" customHeight="1" x14ac:dyDescent="0.2">
      <c r="A73" s="943"/>
      <c r="B73" s="944"/>
      <c r="C73" s="944"/>
      <c r="D73" s="945"/>
      <c r="E73" s="951"/>
      <c r="F73" s="7"/>
      <c r="R73" s="7"/>
      <c r="S73" s="7"/>
      <c r="T73" s="7"/>
      <c r="U73" s="7"/>
      <c r="V73" s="7"/>
      <c r="W73" s="7"/>
      <c r="X73" s="7"/>
      <c r="Y73" s="7"/>
    </row>
    <row r="74" spans="1:25" ht="16.5" customHeight="1" x14ac:dyDescent="0.2">
      <c r="A74" s="978" t="s">
        <v>338</v>
      </c>
      <c r="B74" s="979"/>
      <c r="C74" s="979"/>
      <c r="D74" s="205">
        <v>2</v>
      </c>
      <c r="E74" s="951"/>
      <c r="F74" s="7"/>
      <c r="R74" s="7"/>
      <c r="S74" s="7"/>
      <c r="T74" s="7"/>
      <c r="U74" s="7"/>
      <c r="V74" s="7"/>
      <c r="W74" s="7"/>
      <c r="X74" s="7"/>
      <c r="Y74" s="7"/>
    </row>
    <row r="75" spans="1:25" ht="12.75" customHeight="1" x14ac:dyDescent="0.2">
      <c r="A75" s="943"/>
      <c r="B75" s="944"/>
      <c r="C75" s="944"/>
      <c r="D75" s="945"/>
      <c r="E75" s="951"/>
      <c r="F75" s="7"/>
      <c r="R75" s="7"/>
      <c r="S75" s="7"/>
      <c r="T75" s="7"/>
      <c r="U75" s="7"/>
      <c r="V75" s="7"/>
      <c r="W75" s="7"/>
      <c r="X75" s="7"/>
      <c r="Y75" s="7"/>
    </row>
    <row r="76" spans="1:25" ht="16.5" customHeight="1" x14ac:dyDescent="0.2">
      <c r="A76" s="978" t="s">
        <v>379</v>
      </c>
      <c r="B76" s="979"/>
      <c r="C76" s="979"/>
      <c r="D76" s="169">
        <f>D72/D74</f>
        <v>59049.912499999999</v>
      </c>
      <c r="E76" s="951"/>
      <c r="F76" s="7"/>
      <c r="R76" s="7"/>
      <c r="S76" s="7"/>
      <c r="T76" s="7"/>
      <c r="U76" s="7"/>
      <c r="V76" s="7"/>
      <c r="W76" s="7"/>
      <c r="X76" s="7"/>
      <c r="Y76" s="7"/>
    </row>
    <row r="77" spans="1:25" ht="14.25" x14ac:dyDescent="0.2">
      <c r="A77" s="943"/>
      <c r="B77" s="944"/>
      <c r="C77" s="944"/>
      <c r="D77" s="945"/>
      <c r="E77" s="951"/>
      <c r="F77" s="7"/>
      <c r="R77" s="7"/>
      <c r="S77" s="7"/>
      <c r="T77" s="7"/>
      <c r="U77" s="7"/>
      <c r="V77" s="7"/>
      <c r="W77" s="7"/>
      <c r="X77" s="7"/>
      <c r="Y77" s="7"/>
    </row>
    <row r="78" spans="1:25" ht="17.25" customHeight="1" x14ac:dyDescent="0.2">
      <c r="A78" s="978" t="s">
        <v>461</v>
      </c>
      <c r="B78" s="979"/>
      <c r="C78" s="979"/>
      <c r="D78" s="282">
        <f>'Referencia de datos'!D26</f>
        <v>1162</v>
      </c>
      <c r="E78" s="951"/>
      <c r="F78" s="7"/>
      <c r="R78" s="7"/>
      <c r="S78" s="7"/>
      <c r="T78" s="7"/>
      <c r="U78" s="7"/>
      <c r="V78" s="7"/>
      <c r="W78" s="7"/>
      <c r="X78" s="7"/>
      <c r="Y78" s="7"/>
    </row>
    <row r="79" spans="1:25" ht="14.25" x14ac:dyDescent="0.2">
      <c r="A79" s="943"/>
      <c r="B79" s="944"/>
      <c r="C79" s="944"/>
      <c r="D79" s="945"/>
      <c r="E79" s="951"/>
      <c r="F79" s="7"/>
      <c r="R79" s="7"/>
      <c r="S79" s="7"/>
      <c r="T79" s="7"/>
      <c r="U79" s="7"/>
      <c r="V79" s="7"/>
      <c r="W79" s="7"/>
      <c r="X79" s="7"/>
      <c r="Y79" s="7"/>
    </row>
    <row r="80" spans="1:25" ht="19.5" customHeight="1" x14ac:dyDescent="0.2">
      <c r="A80" s="1034" t="s">
        <v>463</v>
      </c>
      <c r="B80" s="1035"/>
      <c r="C80" s="1035"/>
      <c r="D80" s="205">
        <f>D9</f>
        <v>200</v>
      </c>
      <c r="E80" s="951"/>
      <c r="F80" s="7"/>
      <c r="R80" s="7"/>
      <c r="S80" s="7"/>
      <c r="T80" s="7"/>
      <c r="U80" s="7"/>
      <c r="V80" s="7"/>
      <c r="W80" s="7"/>
      <c r="X80" s="7"/>
      <c r="Y80" s="7"/>
    </row>
    <row r="81" spans="1:25" ht="14.25" x14ac:dyDescent="0.2">
      <c r="A81" s="927"/>
      <c r="B81" s="928"/>
      <c r="C81" s="928"/>
      <c r="D81" s="929"/>
      <c r="E81" s="951"/>
      <c r="F81" s="7"/>
      <c r="R81" s="7"/>
      <c r="S81" s="7"/>
      <c r="T81" s="7"/>
      <c r="U81" s="7"/>
      <c r="V81" s="7"/>
      <c r="W81" s="7"/>
      <c r="X81" s="7"/>
      <c r="Y81" s="7"/>
    </row>
    <row r="82" spans="1:25" ht="15.75" customHeight="1" x14ac:dyDescent="0.2">
      <c r="A82" s="978" t="s">
        <v>466</v>
      </c>
      <c r="B82" s="979"/>
      <c r="C82" s="979"/>
      <c r="D82" s="169">
        <f>D84*D80</f>
        <v>10163.496127366609</v>
      </c>
      <c r="E82" s="951"/>
      <c r="F82" s="7"/>
      <c r="R82" s="7"/>
      <c r="S82" s="7"/>
      <c r="T82" s="7"/>
      <c r="U82" s="7"/>
      <c r="V82" s="7"/>
      <c r="W82" s="7"/>
      <c r="X82" s="7"/>
      <c r="Y82" s="7"/>
    </row>
    <row r="83" spans="1:25" ht="14.25" x14ac:dyDescent="0.2">
      <c r="A83" s="924"/>
      <c r="B83" s="925"/>
      <c r="C83" s="925"/>
      <c r="D83" s="926"/>
      <c r="E83" s="951"/>
      <c r="F83" s="7"/>
      <c r="R83" s="7"/>
      <c r="S83" s="7"/>
      <c r="T83" s="7"/>
      <c r="U83" s="7"/>
      <c r="V83" s="7"/>
      <c r="W83" s="7"/>
      <c r="X83" s="7"/>
      <c r="Y83" s="7"/>
    </row>
    <row r="84" spans="1:25" ht="25.5" customHeight="1" thickBot="1" x14ac:dyDescent="0.25">
      <c r="A84" s="1165" t="s">
        <v>464</v>
      </c>
      <c r="B84" s="1166"/>
      <c r="C84" s="1166"/>
      <c r="D84" s="229">
        <f>D76/D78</f>
        <v>50.817480636833047</v>
      </c>
      <c r="E84" s="951"/>
      <c r="F84" s="7"/>
      <c r="R84" s="7"/>
      <c r="S84" s="7"/>
      <c r="T84" s="7"/>
      <c r="U84" s="7"/>
      <c r="V84" s="7"/>
      <c r="W84" s="7"/>
      <c r="X84" s="7"/>
      <c r="Y84" s="7"/>
    </row>
    <row r="85" spans="1:25" s="7" customFormat="1" ht="40.5" customHeight="1" thickBot="1" x14ac:dyDescent="0.25">
      <c r="A85" s="1156"/>
      <c r="B85" s="1157"/>
      <c r="C85" s="1157"/>
      <c r="D85" s="1157"/>
      <c r="E85" s="951"/>
    </row>
    <row r="86" spans="1:25" ht="30.75" customHeight="1" thickBot="1" x14ac:dyDescent="0.25">
      <c r="A86" s="1017" t="s">
        <v>339</v>
      </c>
      <c r="B86" s="1018"/>
      <c r="C86" s="1019"/>
      <c r="D86" s="181">
        <f>D22+D44+D84</f>
        <v>131.72908772016638</v>
      </c>
      <c r="E86" s="951"/>
      <c r="F86" s="7"/>
      <c r="R86" s="7"/>
      <c r="S86" s="7"/>
      <c r="T86" s="7"/>
      <c r="U86" s="7"/>
      <c r="V86" s="7"/>
      <c r="W86" s="7"/>
      <c r="X86" s="7"/>
      <c r="Y86" s="7"/>
    </row>
    <row r="87" spans="1:25" s="7" customFormat="1" ht="54.75" customHeight="1" thickBot="1" x14ac:dyDescent="0.25">
      <c r="A87" s="170"/>
      <c r="B87" s="171"/>
      <c r="C87" s="172"/>
      <c r="D87" s="171"/>
      <c r="E87" s="951"/>
      <c r="F87" s="12"/>
    </row>
    <row r="88" spans="1:25" s="7" customFormat="1" ht="33" customHeight="1" x14ac:dyDescent="0.2">
      <c r="A88" s="1061" t="s">
        <v>424</v>
      </c>
      <c r="B88" s="1062"/>
      <c r="C88" s="1062"/>
      <c r="D88" s="1063"/>
      <c r="E88" s="951"/>
      <c r="F88" s="12"/>
    </row>
    <row r="89" spans="1:25" s="7" customFormat="1" ht="21" customHeight="1" x14ac:dyDescent="0.2">
      <c r="A89" s="1043" t="s">
        <v>341</v>
      </c>
      <c r="B89" s="1044"/>
      <c r="C89" s="1044"/>
      <c r="D89" s="230">
        <f>C90+C90*C91</f>
        <v>52</v>
      </c>
      <c r="E89" s="951"/>
      <c r="F89" s="12"/>
    </row>
    <row r="90" spans="1:25" s="7" customFormat="1" ht="26.25" customHeight="1" x14ac:dyDescent="0.2">
      <c r="A90" s="930" t="s">
        <v>400</v>
      </c>
      <c r="B90" s="931"/>
      <c r="C90" s="1338">
        <f>'Referencia de datos'!F117</f>
        <v>49</v>
      </c>
      <c r="D90" s="1160"/>
      <c r="E90" s="951"/>
      <c r="F90" s="12"/>
    </row>
    <row r="91" spans="1:25" s="7" customFormat="1" ht="46.5" customHeight="1" x14ac:dyDescent="0.2">
      <c r="A91" s="1057" t="s">
        <v>401</v>
      </c>
      <c r="B91" s="1058"/>
      <c r="C91" s="330">
        <f>'Referencia de datos'!F118</f>
        <v>6.1224489795918366E-2</v>
      </c>
      <c r="D91" s="1160"/>
      <c r="E91" s="951"/>
      <c r="F91" s="12"/>
    </row>
    <row r="92" spans="1:25" s="7" customFormat="1" ht="15.75" customHeight="1" x14ac:dyDescent="0.2">
      <c r="A92" s="1067"/>
      <c r="B92" s="1068"/>
      <c r="C92" s="1068"/>
      <c r="D92" s="1069"/>
      <c r="E92" s="951"/>
      <c r="F92" s="12"/>
    </row>
    <row r="93" spans="1:25" s="7" customFormat="1" ht="21" customHeight="1" x14ac:dyDescent="0.2">
      <c r="A93" s="1070" t="s">
        <v>340</v>
      </c>
      <c r="B93" s="1071"/>
      <c r="C93" s="1072"/>
      <c r="D93" s="329">
        <f>C95/C94</f>
        <v>13.75</v>
      </c>
      <c r="E93" s="951"/>
      <c r="F93" s="12"/>
    </row>
    <row r="94" spans="1:25" s="7" customFormat="1" ht="15.75" customHeight="1" x14ac:dyDescent="0.2">
      <c r="A94" s="1057" t="s">
        <v>402</v>
      </c>
      <c r="B94" s="1058"/>
      <c r="C94" s="162">
        <v>8</v>
      </c>
      <c r="D94" s="528"/>
      <c r="E94" s="951"/>
      <c r="F94" s="12"/>
    </row>
    <row r="95" spans="1:25" s="7" customFormat="1" ht="15.75" customHeight="1" x14ac:dyDescent="0.2">
      <c r="A95" s="930" t="s">
        <v>403</v>
      </c>
      <c r="B95" s="931"/>
      <c r="C95" s="294">
        <f>'Referencia de datos'!F125</f>
        <v>110</v>
      </c>
      <c r="D95" s="528"/>
      <c r="E95" s="951"/>
      <c r="F95" s="12"/>
    </row>
    <row r="96" spans="1:25" s="7" customFormat="1" ht="15.75" customHeight="1" thickBot="1" x14ac:dyDescent="0.25">
      <c r="A96" s="1064"/>
      <c r="B96" s="1065"/>
      <c r="C96" s="1065"/>
      <c r="D96" s="1066"/>
      <c r="E96" s="951"/>
      <c r="F96" s="12"/>
    </row>
    <row r="97" spans="1:25" s="7" customFormat="1" ht="25.5" customHeight="1" thickBot="1" x14ac:dyDescent="0.25">
      <c r="A97" s="1158" t="s">
        <v>425</v>
      </c>
      <c r="B97" s="1159"/>
      <c r="C97" s="1159"/>
      <c r="D97" s="477">
        <f>D89+D93</f>
        <v>65.75</v>
      </c>
      <c r="E97" s="951"/>
      <c r="F97" s="12"/>
    </row>
    <row r="98" spans="1:25" s="7" customFormat="1" ht="40.5" customHeight="1" thickBot="1" x14ac:dyDescent="0.25">
      <c r="A98" s="1091"/>
      <c r="B98" s="1092"/>
      <c r="C98" s="1092"/>
      <c r="D98" s="1092"/>
      <c r="E98" s="951"/>
      <c r="F98" s="12"/>
    </row>
    <row r="99" spans="1:25" s="7" customFormat="1" ht="40.5" customHeight="1" thickBot="1" x14ac:dyDescent="0.25">
      <c r="A99" s="1162" t="s">
        <v>426</v>
      </c>
      <c r="B99" s="1163"/>
      <c r="C99" s="1164"/>
      <c r="D99" s="477">
        <f>D86+D97</f>
        <v>197.47908772016638</v>
      </c>
      <c r="E99" s="951"/>
      <c r="F99" s="12"/>
    </row>
    <row r="100" spans="1:25" s="7" customFormat="1" ht="45.75" customHeight="1" thickBot="1" x14ac:dyDescent="0.25">
      <c r="A100" s="325"/>
      <c r="B100" s="326"/>
      <c r="C100" s="328"/>
      <c r="D100" s="327"/>
      <c r="E100" s="951"/>
      <c r="F100" s="12"/>
    </row>
    <row r="101" spans="1:25" ht="33" customHeight="1" thickBot="1" x14ac:dyDescent="0.25">
      <c r="A101" s="1017" t="s">
        <v>103</v>
      </c>
      <c r="B101" s="1018"/>
      <c r="C101" s="1019"/>
      <c r="D101" s="531" t="s">
        <v>101</v>
      </c>
      <c r="E101" s="951"/>
      <c r="F101" s="12"/>
      <c r="R101" s="7"/>
      <c r="S101" s="7"/>
      <c r="T101" s="7"/>
      <c r="U101" s="7"/>
      <c r="V101" s="7"/>
      <c r="W101" s="7"/>
      <c r="X101" s="7"/>
      <c r="Y101" s="7"/>
    </row>
    <row r="102" spans="1:25" ht="18" customHeight="1" x14ac:dyDescent="0.2">
      <c r="A102" s="983"/>
      <c r="B102" s="983"/>
      <c r="C102" s="983"/>
      <c r="D102" s="983"/>
      <c r="E102" s="951"/>
      <c r="F102" s="12"/>
      <c r="R102" s="7"/>
      <c r="S102" s="7"/>
      <c r="T102" s="7"/>
      <c r="U102" s="7"/>
      <c r="V102" s="7"/>
      <c r="W102" s="7"/>
      <c r="X102" s="7"/>
      <c r="Y102" s="7"/>
    </row>
    <row r="103" spans="1:25" s="7" customFormat="1" ht="40.5" customHeight="1" x14ac:dyDescent="0.2">
      <c r="A103" s="1073" t="s">
        <v>507</v>
      </c>
      <c r="B103" s="1074"/>
      <c r="C103" s="1074"/>
      <c r="D103" s="230">
        <f>C105*C106*C107*C104</f>
        <v>5635.84</v>
      </c>
      <c r="E103" s="951"/>
      <c r="F103" s="12"/>
    </row>
    <row r="104" spans="1:25" s="7" customFormat="1" ht="12.75" customHeight="1" x14ac:dyDescent="0.2">
      <c r="A104" s="930" t="s">
        <v>404</v>
      </c>
      <c r="B104" s="931"/>
      <c r="C104" s="287">
        <v>103.6</v>
      </c>
      <c r="D104" s="528"/>
      <c r="E104" s="951"/>
      <c r="F104" s="12"/>
    </row>
    <row r="105" spans="1:25" s="7" customFormat="1" ht="12.75" customHeight="1" x14ac:dyDescent="0.2">
      <c r="A105" s="930" t="s">
        <v>405</v>
      </c>
      <c r="B105" s="931"/>
      <c r="C105" s="293">
        <f>'Referencia de datos'!C137</f>
        <v>10</v>
      </c>
      <c r="D105" s="528"/>
      <c r="E105" s="951"/>
      <c r="F105" s="12"/>
    </row>
    <row r="106" spans="1:25" s="7" customFormat="1" ht="18" customHeight="1" x14ac:dyDescent="0.2">
      <c r="A106" s="930" t="s">
        <v>406</v>
      </c>
      <c r="B106" s="931"/>
      <c r="C106" s="162">
        <v>80</v>
      </c>
      <c r="D106" s="528"/>
      <c r="E106" s="951"/>
      <c r="F106" s="12"/>
    </row>
    <row r="107" spans="1:25" s="7" customFormat="1" ht="12" customHeight="1" x14ac:dyDescent="0.2">
      <c r="A107" s="930" t="s">
        <v>407</v>
      </c>
      <c r="B107" s="931"/>
      <c r="C107" s="225">
        <f>'Referencia de datos'!H138</f>
        <v>6.8000000000000005E-2</v>
      </c>
      <c r="D107" s="528"/>
      <c r="E107" s="951"/>
      <c r="F107" s="12"/>
    </row>
    <row r="108" spans="1:25" s="7" customFormat="1" ht="6" hidden="1" customHeight="1" x14ac:dyDescent="0.2">
      <c r="A108" s="1181"/>
      <c r="B108" s="1182"/>
      <c r="C108" s="546"/>
      <c r="D108" s="528"/>
      <c r="E108" s="951"/>
      <c r="F108" s="12"/>
    </row>
    <row r="109" spans="1:25" s="7" customFormat="1" ht="30.75" customHeight="1" x14ac:dyDescent="0.2">
      <c r="A109" s="1022"/>
      <c r="B109" s="1023"/>
      <c r="C109" s="1023"/>
      <c r="D109" s="1024"/>
      <c r="E109" s="951"/>
      <c r="F109" s="12"/>
    </row>
    <row r="110" spans="1:25" s="7" customFormat="1" ht="0.75" hidden="1" customHeight="1" x14ac:dyDescent="0.2">
      <c r="A110" s="542"/>
      <c r="B110" s="543"/>
      <c r="C110" s="543"/>
      <c r="D110" s="544"/>
      <c r="E110" s="951"/>
      <c r="F110" s="12"/>
    </row>
    <row r="111" spans="1:25" s="7" customFormat="1" ht="39.75" customHeight="1" x14ac:dyDescent="0.2">
      <c r="A111" s="1178" t="s">
        <v>485</v>
      </c>
      <c r="B111" s="1179"/>
      <c r="C111" s="1180"/>
      <c r="D111" s="169">
        <f>'Amortizaciones y monotributo'!G31/C112</f>
        <v>6000</v>
      </c>
      <c r="E111" s="951"/>
      <c r="F111" s="12"/>
    </row>
    <row r="112" spans="1:25" s="7" customFormat="1" ht="35.25" customHeight="1" x14ac:dyDescent="0.2">
      <c r="A112" s="1172" t="s">
        <v>102</v>
      </c>
      <c r="B112" s="1173"/>
      <c r="C112" s="228">
        <v>2</v>
      </c>
      <c r="D112" s="226"/>
      <c r="E112" s="951"/>
      <c r="F112" s="12"/>
    </row>
    <row r="113" spans="1:25" s="7" customFormat="1" ht="30.75" customHeight="1" x14ac:dyDescent="0.2">
      <c r="A113" s="1108"/>
      <c r="B113" s="1109"/>
      <c r="C113" s="1109"/>
      <c r="D113" s="1174"/>
      <c r="E113" s="951"/>
      <c r="F113" s="12"/>
    </row>
    <row r="114" spans="1:25" s="7" customFormat="1" ht="51.75" customHeight="1" x14ac:dyDescent="0.2">
      <c r="A114" s="1059" t="s">
        <v>521</v>
      </c>
      <c r="B114" s="1060"/>
      <c r="C114" s="1060"/>
      <c r="D114" s="540">
        <f>D116*D121</f>
        <v>34852.3469047619</v>
      </c>
      <c r="E114" s="951"/>
      <c r="F114" s="12"/>
    </row>
    <row r="115" spans="1:25" s="7" customFormat="1" ht="16.5" customHeight="1" x14ac:dyDescent="0.2">
      <c r="A115" s="966"/>
      <c r="B115" s="967"/>
      <c r="C115" s="967"/>
      <c r="D115" s="968"/>
      <c r="E115" s="951"/>
      <c r="F115" s="12"/>
    </row>
    <row r="116" spans="1:25" s="7" customFormat="1" ht="28.5" customHeight="1" x14ac:dyDescent="0.2">
      <c r="A116" s="964" t="s">
        <v>525</v>
      </c>
      <c r="B116" s="965"/>
      <c r="C116" s="965"/>
      <c r="D116" s="469">
        <f>C119</f>
        <v>40</v>
      </c>
      <c r="E116" s="951"/>
      <c r="F116" s="12"/>
    </row>
    <row r="117" spans="1:25" s="7" customFormat="1" ht="15" customHeight="1" x14ac:dyDescent="0.2">
      <c r="A117" s="962"/>
      <c r="B117" s="963"/>
      <c r="C117" s="963"/>
      <c r="D117" s="1143"/>
      <c r="E117" s="951"/>
      <c r="F117" s="12"/>
    </row>
    <row r="118" spans="1:25" s="7" customFormat="1" ht="21" customHeight="1" x14ac:dyDescent="0.2">
      <c r="A118" s="962" t="s">
        <v>522</v>
      </c>
      <c r="B118" s="963"/>
      <c r="C118" s="537">
        <f>'Referencia de datos'!C143</f>
        <v>4</v>
      </c>
      <c r="D118" s="1144"/>
      <c r="E118" s="951"/>
      <c r="F118" s="12"/>
    </row>
    <row r="119" spans="1:25" s="7" customFormat="1" ht="23.25" customHeight="1" x14ac:dyDescent="0.2">
      <c r="A119" s="962" t="s">
        <v>524</v>
      </c>
      <c r="B119" s="963"/>
      <c r="C119" s="537">
        <f>'Referencia de datos'!C142</f>
        <v>40</v>
      </c>
      <c r="D119" s="1144"/>
      <c r="E119" s="951"/>
      <c r="F119" s="12"/>
      <c r="G119" s="467"/>
    </row>
    <row r="120" spans="1:25" s="7" customFormat="1" ht="15.75" customHeight="1" x14ac:dyDescent="0.2">
      <c r="A120" s="932"/>
      <c r="B120" s="933"/>
      <c r="C120" s="933"/>
      <c r="D120" s="934"/>
      <c r="E120" s="951"/>
      <c r="F120" s="12"/>
    </row>
    <row r="121" spans="1:25" s="7" customFormat="1" ht="49.5" customHeight="1" x14ac:dyDescent="0.2">
      <c r="A121" s="1145" t="s">
        <v>519</v>
      </c>
      <c r="B121" s="1146"/>
      <c r="C121" s="1147"/>
      <c r="D121" s="433">
        <f>D33</f>
        <v>871.30867261904746</v>
      </c>
      <c r="E121" s="951"/>
      <c r="F121" s="12"/>
    </row>
    <row r="122" spans="1:25" s="7" customFormat="1" ht="52.5" customHeight="1" x14ac:dyDescent="0.2">
      <c r="A122" s="1148" t="s">
        <v>394</v>
      </c>
      <c r="B122" s="1149"/>
      <c r="C122" s="1150"/>
      <c r="D122" s="521"/>
      <c r="E122" s="951"/>
      <c r="F122" s="12"/>
    </row>
    <row r="123" spans="1:25" s="7" customFormat="1" ht="47.25" customHeight="1" x14ac:dyDescent="0.2">
      <c r="A123" s="930" t="s">
        <v>488</v>
      </c>
      <c r="B123" s="931"/>
      <c r="C123" s="931"/>
      <c r="D123" s="541"/>
      <c r="E123" s="951"/>
      <c r="F123" s="12"/>
    </row>
    <row r="124" spans="1:25" s="7" customFormat="1" ht="15.75" customHeight="1" x14ac:dyDescent="0.2">
      <c r="A124" s="940"/>
      <c r="B124" s="941"/>
      <c r="C124" s="941"/>
      <c r="D124" s="942"/>
      <c r="E124" s="951"/>
      <c r="F124" s="12"/>
    </row>
    <row r="125" spans="1:25" ht="19.5" hidden="1" customHeight="1" x14ac:dyDescent="0.2">
      <c r="A125" s="1042"/>
      <c r="B125" s="1007"/>
      <c r="C125" s="1007"/>
      <c r="D125" s="553"/>
      <c r="E125" s="951"/>
      <c r="F125" s="12"/>
      <c r="S125" s="7"/>
      <c r="T125" s="7"/>
      <c r="U125" s="7"/>
      <c r="V125" s="7"/>
      <c r="W125" s="7"/>
      <c r="X125" s="7"/>
      <c r="Y125" s="7"/>
    </row>
    <row r="126" spans="1:25" ht="40.5" customHeight="1" x14ac:dyDescent="0.2">
      <c r="A126" s="1036"/>
      <c r="B126" s="1037"/>
      <c r="C126" s="1037"/>
      <c r="D126" s="1038"/>
      <c r="E126" s="951"/>
      <c r="F126" s="12"/>
      <c r="R126" s="7"/>
      <c r="S126" s="7"/>
      <c r="T126" s="7"/>
      <c r="U126" s="7"/>
      <c r="V126" s="7"/>
      <c r="W126" s="7"/>
      <c r="X126" s="7"/>
      <c r="Y126" s="7"/>
    </row>
    <row r="127" spans="1:25" ht="48" customHeight="1" x14ac:dyDescent="0.2">
      <c r="A127" s="1043" t="s">
        <v>486</v>
      </c>
      <c r="B127" s="1044"/>
      <c r="C127" s="1044"/>
      <c r="D127" s="230">
        <f>D103+D111+D114</f>
        <v>46488.186904761897</v>
      </c>
      <c r="E127" s="951"/>
      <c r="F127" s="12"/>
      <c r="R127" s="7"/>
      <c r="S127" s="7"/>
      <c r="T127" s="7"/>
      <c r="U127" s="7"/>
      <c r="V127" s="7"/>
      <c r="W127" s="7"/>
      <c r="X127" s="7"/>
      <c r="Y127" s="7"/>
    </row>
    <row r="128" spans="1:25" s="7" customFormat="1" ht="15" customHeight="1" x14ac:dyDescent="0.2">
      <c r="A128" s="1028"/>
      <c r="B128" s="1029"/>
      <c r="C128" s="1029"/>
      <c r="D128" s="1030"/>
      <c r="E128" s="951"/>
      <c r="F128" s="12"/>
    </row>
    <row r="129" spans="1:25" s="7" customFormat="1" ht="19.5" customHeight="1" x14ac:dyDescent="0.2">
      <c r="A129" s="978" t="s">
        <v>502</v>
      </c>
      <c r="B129" s="979"/>
      <c r="C129" s="979"/>
      <c r="D129" s="282">
        <f>'Referencia de datos'!D26</f>
        <v>1162</v>
      </c>
      <c r="E129" s="951"/>
      <c r="F129" s="12"/>
    </row>
    <row r="130" spans="1:25" s="7" customFormat="1" ht="14.25" customHeight="1" x14ac:dyDescent="0.2">
      <c r="A130" s="1031"/>
      <c r="B130" s="1032"/>
      <c r="C130" s="1032"/>
      <c r="D130" s="1033"/>
      <c r="E130" s="951"/>
      <c r="F130" s="12"/>
    </row>
    <row r="131" spans="1:25" s="7" customFormat="1" ht="14.25" customHeight="1" x14ac:dyDescent="0.2">
      <c r="A131" s="1034" t="s">
        <v>489</v>
      </c>
      <c r="B131" s="1035"/>
      <c r="C131" s="1035"/>
      <c r="D131" s="205">
        <f>D9</f>
        <v>200</v>
      </c>
      <c r="E131" s="951"/>
      <c r="F131" s="12"/>
    </row>
    <row r="132" spans="1:25" s="7" customFormat="1" ht="14.25" customHeight="1" x14ac:dyDescent="0.2">
      <c r="A132" s="924"/>
      <c r="B132" s="925"/>
      <c r="C132" s="925"/>
      <c r="D132" s="926"/>
      <c r="E132" s="951"/>
      <c r="F132" s="12"/>
    </row>
    <row r="133" spans="1:25" s="7" customFormat="1" ht="30" customHeight="1" x14ac:dyDescent="0.2">
      <c r="A133" s="978" t="s">
        <v>511</v>
      </c>
      <c r="B133" s="979"/>
      <c r="C133" s="979"/>
      <c r="D133" s="169">
        <f>D135*D131</f>
        <v>8001.409105810998</v>
      </c>
      <c r="E133" s="951"/>
      <c r="F133" s="12"/>
    </row>
    <row r="134" spans="1:25" s="7" customFormat="1" ht="16.5" customHeight="1" x14ac:dyDescent="0.2">
      <c r="A134" s="924"/>
      <c r="B134" s="925"/>
      <c r="C134" s="925"/>
      <c r="D134" s="926"/>
      <c r="E134" s="951"/>
      <c r="F134" s="12"/>
    </row>
    <row r="135" spans="1:25" s="7" customFormat="1" ht="30" customHeight="1" thickBot="1" x14ac:dyDescent="0.25">
      <c r="A135" s="1047" t="s">
        <v>508</v>
      </c>
      <c r="B135" s="1048"/>
      <c r="C135" s="1048"/>
      <c r="D135" s="229">
        <f>D127/D129</f>
        <v>40.007045529054992</v>
      </c>
      <c r="E135" s="951"/>
      <c r="F135" s="12"/>
    </row>
    <row r="136" spans="1:25" s="7" customFormat="1" ht="40.5" customHeight="1" thickBot="1" x14ac:dyDescent="0.25">
      <c r="A136" s="1020"/>
      <c r="B136" s="1021"/>
      <c r="C136" s="1021"/>
      <c r="D136" s="1021"/>
      <c r="E136" s="951"/>
      <c r="F136" s="12"/>
    </row>
    <row r="137" spans="1:25" s="7" customFormat="1" ht="48" customHeight="1" thickBot="1" x14ac:dyDescent="0.25">
      <c r="A137" s="1045" t="s">
        <v>510</v>
      </c>
      <c r="B137" s="1046"/>
      <c r="C137" s="1046"/>
      <c r="D137" s="181">
        <f>D99+D135</f>
        <v>237.48613324922138</v>
      </c>
      <c r="E137" s="1177"/>
      <c r="F137" s="12"/>
    </row>
    <row r="138" spans="1:25" s="7" customFormat="1" ht="78.75" customHeight="1" x14ac:dyDescent="0.2">
      <c r="A138" s="1175"/>
      <c r="B138" s="1176"/>
      <c r="C138" s="1176"/>
      <c r="D138" s="1176"/>
      <c r="E138" s="1177"/>
      <c r="F138" s="12"/>
    </row>
    <row r="139" spans="1:25" ht="35.25" customHeight="1" thickBot="1" x14ac:dyDescent="0.25">
      <c r="A139" s="1190" t="s">
        <v>105</v>
      </c>
      <c r="B139" s="1191"/>
      <c r="C139" s="1192"/>
      <c r="D139" s="538" t="s">
        <v>106</v>
      </c>
      <c r="E139" s="539" t="s">
        <v>107</v>
      </c>
      <c r="F139" s="12"/>
      <c r="R139" s="7"/>
      <c r="S139" s="7"/>
      <c r="T139" s="7"/>
      <c r="U139" s="7"/>
      <c r="V139" s="7"/>
      <c r="W139" s="7"/>
      <c r="X139" s="7"/>
      <c r="Y139" s="7"/>
    </row>
    <row r="140" spans="1:25" ht="14.25" x14ac:dyDescent="0.2">
      <c r="A140" s="173" t="s">
        <v>108</v>
      </c>
      <c r="B140" s="1193">
        <f>D22</f>
        <v>19.920000000000002</v>
      </c>
      <c r="C140" s="1194"/>
      <c r="D140" s="174">
        <f>D9</f>
        <v>200</v>
      </c>
      <c r="E140" s="161">
        <f>B140*D140</f>
        <v>3984.0000000000005</v>
      </c>
      <c r="F140" s="12"/>
      <c r="R140" s="7"/>
      <c r="S140" s="7"/>
      <c r="T140" s="7"/>
      <c r="U140" s="7"/>
      <c r="V140" s="7"/>
      <c r="W140" s="7"/>
      <c r="X140" s="7"/>
      <c r="Y140" s="7"/>
    </row>
    <row r="141" spans="1:25" ht="28.5" x14ac:dyDescent="0.2">
      <c r="A141" s="175" t="s">
        <v>109</v>
      </c>
      <c r="B141" s="1195">
        <f>D44</f>
        <v>60.991607083333328</v>
      </c>
      <c r="C141" s="1196"/>
      <c r="D141" s="176">
        <f>D9</f>
        <v>200</v>
      </c>
      <c r="E141" s="168">
        <f>B141*D141</f>
        <v>12198.321416666666</v>
      </c>
      <c r="F141" s="12"/>
      <c r="R141" s="7"/>
      <c r="S141" s="7"/>
      <c r="T141" s="7"/>
      <c r="U141" s="7"/>
      <c r="V141" s="7"/>
      <c r="W141" s="7"/>
      <c r="X141" s="7"/>
      <c r="Y141" s="7"/>
    </row>
    <row r="142" spans="1:25" ht="29.25" thickBot="1" x14ac:dyDescent="0.25">
      <c r="A142" s="177" t="s">
        <v>110</v>
      </c>
      <c r="B142" s="1197">
        <f>D84</f>
        <v>50.817480636833047</v>
      </c>
      <c r="C142" s="1198"/>
      <c r="D142" s="178">
        <f>D9</f>
        <v>200</v>
      </c>
      <c r="E142" s="163">
        <f>B142*D142</f>
        <v>10163.496127366609</v>
      </c>
      <c r="F142" s="12"/>
      <c r="R142" s="7"/>
      <c r="S142" s="7"/>
      <c r="T142" s="7"/>
      <c r="U142" s="7"/>
      <c r="V142" s="7"/>
      <c r="W142" s="7"/>
      <c r="X142" s="7"/>
      <c r="Y142" s="7"/>
    </row>
    <row r="143" spans="1:25" ht="15" thickBot="1" x14ac:dyDescent="0.25">
      <c r="A143" s="1078"/>
      <c r="B143" s="1079"/>
      <c r="C143" s="1079"/>
      <c r="D143" s="1079"/>
      <c r="E143" s="1080"/>
      <c r="F143" s="12"/>
      <c r="R143" s="7"/>
      <c r="S143" s="7"/>
      <c r="T143" s="7"/>
      <c r="U143" s="7"/>
      <c r="V143" s="7"/>
      <c r="W143" s="7"/>
      <c r="X143" s="7"/>
      <c r="Y143" s="7"/>
    </row>
    <row r="144" spans="1:25" ht="33.75" customHeight="1" thickBot="1" x14ac:dyDescent="0.25">
      <c r="A144" s="179" t="s">
        <v>111</v>
      </c>
      <c r="B144" s="1199">
        <f>B140+B141+B142</f>
        <v>131.72908772016638</v>
      </c>
      <c r="C144" s="1200"/>
      <c r="D144" s="1010"/>
      <c r="E144" s="1011"/>
      <c r="F144" s="12"/>
      <c r="R144" s="7"/>
      <c r="S144" s="7"/>
      <c r="T144" s="7"/>
      <c r="U144" s="7"/>
      <c r="V144" s="7"/>
      <c r="W144" s="7"/>
      <c r="X144" s="7"/>
      <c r="Y144" s="7"/>
    </row>
    <row r="145" spans="1:25" ht="14.25" customHeight="1" x14ac:dyDescent="0.2">
      <c r="A145" s="1183"/>
      <c r="B145" s="1184"/>
      <c r="C145" s="1184"/>
      <c r="D145" s="973"/>
      <c r="E145" s="974"/>
      <c r="F145" s="12"/>
      <c r="R145" s="7"/>
      <c r="S145" s="7"/>
      <c r="T145" s="7"/>
      <c r="U145" s="7"/>
      <c r="V145" s="7"/>
      <c r="W145" s="7"/>
      <c r="X145" s="7"/>
      <c r="Y145" s="7"/>
    </row>
    <row r="146" spans="1:25" ht="25.5" customHeight="1" thickBot="1" x14ac:dyDescent="0.25">
      <c r="A146" s="1015" t="s">
        <v>112</v>
      </c>
      <c r="B146" s="1016"/>
      <c r="C146" s="1016"/>
      <c r="D146" s="478">
        <f>D9</f>
        <v>200</v>
      </c>
      <c r="E146" s="229">
        <f>B144*D146</f>
        <v>26345.817544033274</v>
      </c>
      <c r="F146" s="12"/>
      <c r="R146" s="7"/>
      <c r="S146" s="7"/>
      <c r="T146" s="7"/>
      <c r="U146" s="7"/>
      <c r="V146" s="7"/>
      <c r="W146" s="7"/>
      <c r="X146" s="7"/>
      <c r="Y146" s="7"/>
    </row>
    <row r="147" spans="1:25" ht="35.25" customHeight="1" thickBot="1" x14ac:dyDescent="0.25">
      <c r="A147" s="1185"/>
      <c r="B147" s="1186"/>
      <c r="C147" s="1186"/>
      <c r="D147" s="1186"/>
      <c r="E147" s="1187"/>
      <c r="F147" s="12"/>
      <c r="R147" s="7"/>
      <c r="S147" s="7"/>
      <c r="T147" s="7"/>
      <c r="U147" s="7"/>
      <c r="V147" s="7"/>
      <c r="W147" s="7"/>
      <c r="X147" s="7"/>
      <c r="Y147" s="7"/>
    </row>
    <row r="148" spans="1:25" ht="28.5" x14ac:dyDescent="0.2">
      <c r="A148" s="479" t="s">
        <v>427</v>
      </c>
      <c r="B148" s="1052">
        <f>D97</f>
        <v>65.75</v>
      </c>
      <c r="C148" s="1052"/>
      <c r="D148" s="1188"/>
      <c r="E148" s="1189"/>
      <c r="F148" s="12"/>
      <c r="R148" s="7"/>
      <c r="S148" s="7"/>
      <c r="T148" s="7"/>
      <c r="U148" s="7"/>
      <c r="V148" s="7"/>
      <c r="W148" s="7"/>
      <c r="X148" s="7"/>
      <c r="Y148" s="7"/>
    </row>
    <row r="149" spans="1:25" ht="15" customHeight="1" thickBot="1" x14ac:dyDescent="0.25">
      <c r="A149" s="1201"/>
      <c r="B149" s="1202"/>
      <c r="C149" s="1202"/>
      <c r="D149" s="1202"/>
      <c r="E149" s="1203"/>
      <c r="F149" s="12"/>
      <c r="R149" s="7"/>
      <c r="S149" s="7"/>
      <c r="T149" s="7"/>
      <c r="U149" s="7"/>
      <c r="V149" s="7"/>
      <c r="W149" s="7"/>
      <c r="X149" s="7"/>
      <c r="Y149" s="7"/>
    </row>
    <row r="150" spans="1:25" ht="27" customHeight="1" thickBot="1" x14ac:dyDescent="0.25">
      <c r="A150" s="1085" t="s">
        <v>428</v>
      </c>
      <c r="B150" s="1086"/>
      <c r="C150" s="1087"/>
      <c r="D150" s="480">
        <f>D9</f>
        <v>200</v>
      </c>
      <c r="E150" s="481">
        <f>B148*D150</f>
        <v>13150</v>
      </c>
      <c r="F150" s="12"/>
      <c r="R150" s="7"/>
      <c r="S150" s="7"/>
      <c r="T150" s="7"/>
      <c r="U150" s="7"/>
      <c r="V150" s="7"/>
      <c r="W150" s="7"/>
      <c r="X150" s="7"/>
      <c r="Y150" s="7"/>
    </row>
    <row r="151" spans="1:25" ht="35.25" customHeight="1" thickBot="1" x14ac:dyDescent="0.25">
      <c r="A151" s="1169"/>
      <c r="B151" s="1170"/>
      <c r="C151" s="1170"/>
      <c r="D151" s="1170"/>
      <c r="E151" s="1171"/>
      <c r="F151" s="12"/>
      <c r="R151" s="7"/>
      <c r="S151" s="7"/>
      <c r="T151" s="7"/>
      <c r="U151" s="7"/>
      <c r="V151" s="7"/>
      <c r="W151" s="7"/>
      <c r="X151" s="7"/>
      <c r="Y151" s="7"/>
    </row>
    <row r="152" spans="1:25" ht="27" customHeight="1" thickBot="1" x14ac:dyDescent="0.25">
      <c r="A152" s="1088" t="s">
        <v>429</v>
      </c>
      <c r="B152" s="1089"/>
      <c r="C152" s="1090"/>
      <c r="D152" s="482">
        <f>D9</f>
        <v>200</v>
      </c>
      <c r="E152" s="483">
        <f>E146+E150</f>
        <v>39495.817544033271</v>
      </c>
      <c r="F152" s="12"/>
      <c r="R152" s="7"/>
      <c r="S152" s="7"/>
      <c r="T152" s="7"/>
      <c r="U152" s="7"/>
      <c r="V152" s="7"/>
      <c r="W152" s="7"/>
      <c r="X152" s="7"/>
      <c r="Y152" s="7"/>
    </row>
    <row r="153" spans="1:25" ht="35.25" customHeight="1" thickBot="1" x14ac:dyDescent="0.25">
      <c r="A153" s="1185"/>
      <c r="B153" s="1186"/>
      <c r="C153" s="1186"/>
      <c r="D153" s="1186"/>
      <c r="E153" s="1187"/>
      <c r="F153" s="12"/>
      <c r="R153" s="7"/>
      <c r="S153" s="7"/>
      <c r="T153" s="7"/>
      <c r="U153" s="7"/>
      <c r="V153" s="7"/>
      <c r="W153" s="7"/>
      <c r="X153" s="7"/>
      <c r="Y153" s="7"/>
    </row>
    <row r="154" spans="1:25" ht="28.5" x14ac:dyDescent="0.2">
      <c r="A154" s="484" t="s">
        <v>113</v>
      </c>
      <c r="B154" s="1081">
        <f>D125</f>
        <v>0</v>
      </c>
      <c r="C154" s="1081"/>
      <c r="D154" s="1188"/>
      <c r="E154" s="1189"/>
      <c r="F154" s="12"/>
      <c r="R154" s="7"/>
      <c r="S154" s="7"/>
      <c r="T154" s="7"/>
      <c r="U154" s="7"/>
      <c r="V154" s="7"/>
      <c r="W154" s="7"/>
      <c r="X154" s="7"/>
      <c r="Y154" s="7"/>
    </row>
    <row r="155" spans="1:25" ht="14.25" x14ac:dyDescent="0.2">
      <c r="A155" s="972"/>
      <c r="B155" s="973"/>
      <c r="C155" s="973"/>
      <c r="D155" s="973"/>
      <c r="E155" s="974"/>
      <c r="F155" s="7"/>
      <c r="R155" s="7"/>
      <c r="S155" s="7"/>
      <c r="T155" s="7"/>
      <c r="U155" s="7"/>
      <c r="V155" s="7"/>
      <c r="W155" s="7"/>
      <c r="X155" s="7"/>
      <c r="Y155" s="7"/>
    </row>
    <row r="156" spans="1:25" ht="25.5" customHeight="1" thickBot="1" x14ac:dyDescent="0.25">
      <c r="A156" s="1015" t="s">
        <v>114</v>
      </c>
      <c r="B156" s="1016"/>
      <c r="C156" s="1016"/>
      <c r="D156" s="485">
        <f>D9</f>
        <v>200</v>
      </c>
      <c r="E156" s="229">
        <f>B154*D156</f>
        <v>0</v>
      </c>
      <c r="F156" s="7"/>
      <c r="R156" s="7"/>
      <c r="S156" s="7"/>
      <c r="T156" s="7"/>
      <c r="U156" s="7"/>
      <c r="V156" s="7"/>
      <c r="W156" s="7"/>
      <c r="X156" s="7"/>
      <c r="Y156" s="7"/>
    </row>
    <row r="157" spans="1:25" ht="35.25" customHeight="1" thickBot="1" x14ac:dyDescent="0.25">
      <c r="A157" s="1039"/>
      <c r="B157" s="1040"/>
      <c r="C157" s="1040"/>
      <c r="D157" s="1040"/>
      <c r="E157" s="1041"/>
      <c r="F157" s="7"/>
      <c r="R157" s="7"/>
      <c r="S157" s="7"/>
      <c r="T157" s="7"/>
      <c r="U157" s="7"/>
      <c r="V157" s="7"/>
      <c r="W157" s="7"/>
      <c r="X157" s="7"/>
      <c r="Y157" s="7"/>
    </row>
    <row r="158" spans="1:25" ht="40.5" customHeight="1" thickBot="1" x14ac:dyDescent="0.25">
      <c r="A158" s="1111" t="s">
        <v>450</v>
      </c>
      <c r="B158" s="1112"/>
      <c r="C158" s="1112"/>
      <c r="D158" s="180">
        <f>D9</f>
        <v>200</v>
      </c>
      <c r="E158" s="181">
        <f>E152+E156</f>
        <v>39495.817544033271</v>
      </c>
      <c r="F158" s="7"/>
      <c r="R158" s="7"/>
      <c r="S158" s="7"/>
      <c r="T158" s="7"/>
      <c r="U158" s="7"/>
      <c r="V158" s="7"/>
      <c r="W158" s="7"/>
      <c r="X158" s="7"/>
      <c r="Y158" s="7"/>
    </row>
    <row r="159" spans="1:25" ht="45.75" customHeight="1" thickBot="1" x14ac:dyDescent="0.25">
      <c r="A159" s="1094"/>
      <c r="B159" s="1095"/>
      <c r="C159" s="1095"/>
      <c r="D159" s="1095"/>
      <c r="E159" s="1096"/>
      <c r="F159" s="7"/>
      <c r="R159" s="7"/>
      <c r="S159" s="7"/>
      <c r="T159" s="7"/>
      <c r="U159" s="7"/>
      <c r="V159" s="7"/>
      <c r="W159" s="7"/>
      <c r="X159" s="7"/>
      <c r="Y159" s="7"/>
    </row>
    <row r="160" spans="1:25" ht="47.25" customHeight="1" thickBot="1" x14ac:dyDescent="0.25">
      <c r="A160" s="1097" t="s">
        <v>448</v>
      </c>
      <c r="B160" s="1098"/>
      <c r="C160" s="1098"/>
      <c r="D160" s="1099"/>
      <c r="E160" s="182">
        <f>C165*D162+C166*D161</f>
        <v>67000</v>
      </c>
      <c r="F160" s="7"/>
      <c r="R160" s="7"/>
      <c r="S160" s="7"/>
      <c r="T160" s="7"/>
      <c r="U160" s="7"/>
      <c r="V160" s="7"/>
      <c r="W160" s="7"/>
      <c r="X160" s="7"/>
      <c r="Y160" s="7"/>
    </row>
    <row r="161" spans="1:25" ht="33.75" customHeight="1" x14ac:dyDescent="0.2">
      <c r="A161" s="1115" t="s">
        <v>391</v>
      </c>
      <c r="B161" s="1116"/>
      <c r="C161" s="1117"/>
      <c r="D161" s="295">
        <f>'Referencia de datos'!B156</f>
        <v>350</v>
      </c>
      <c r="E161" s="528"/>
      <c r="F161" s="7"/>
      <c r="R161" s="7"/>
      <c r="S161" s="7"/>
      <c r="T161" s="7"/>
      <c r="U161" s="7"/>
      <c r="V161" s="7"/>
      <c r="W161" s="7"/>
      <c r="X161" s="7"/>
      <c r="Y161" s="7"/>
    </row>
    <row r="162" spans="1:25" ht="35.25" customHeight="1" x14ac:dyDescent="0.2">
      <c r="A162" s="1118" t="s">
        <v>392</v>
      </c>
      <c r="B162" s="1119"/>
      <c r="C162" s="1120"/>
      <c r="D162" s="296">
        <f>'Referencia de datos'!C156</f>
        <v>300</v>
      </c>
      <c r="E162" s="528"/>
      <c r="F162" s="7"/>
      <c r="R162" s="7"/>
      <c r="S162" s="7"/>
      <c r="T162" s="7"/>
      <c r="U162" s="7"/>
      <c r="V162" s="7"/>
      <c r="W162" s="7"/>
      <c r="X162" s="7"/>
      <c r="Y162" s="7"/>
    </row>
    <row r="163" spans="1:25" ht="14.25" customHeight="1" x14ac:dyDescent="0.2">
      <c r="A163" s="940"/>
      <c r="B163" s="941"/>
      <c r="C163" s="941"/>
      <c r="D163" s="941"/>
      <c r="E163" s="942"/>
      <c r="F163" s="7"/>
      <c r="R163" s="7"/>
      <c r="S163" s="7"/>
      <c r="T163" s="7"/>
      <c r="U163" s="7"/>
      <c r="V163" s="7"/>
      <c r="W163" s="7"/>
      <c r="X163" s="7"/>
      <c r="Y163" s="7"/>
    </row>
    <row r="164" spans="1:25" ht="48.75" customHeight="1" x14ac:dyDescent="0.2">
      <c r="A164" s="267" t="s">
        <v>115</v>
      </c>
      <c r="B164" s="526" t="s">
        <v>116</v>
      </c>
      <c r="C164" s="1113" t="s">
        <v>117</v>
      </c>
      <c r="D164" s="1113"/>
      <c r="E164" s="926"/>
      <c r="F164" s="7"/>
      <c r="R164" s="7"/>
      <c r="S164" s="7"/>
      <c r="T164" s="7"/>
      <c r="U164" s="7"/>
      <c r="V164" s="7"/>
      <c r="W164" s="7"/>
      <c r="X164" s="7"/>
      <c r="Y164" s="7"/>
    </row>
    <row r="165" spans="1:25" ht="74.25" customHeight="1" x14ac:dyDescent="0.2">
      <c r="A165" s="532" t="s">
        <v>344</v>
      </c>
      <c r="B165" s="183">
        <v>0.3</v>
      </c>
      <c r="C165" s="1114">
        <f>D168*B165</f>
        <v>60</v>
      </c>
      <c r="D165" s="1114"/>
      <c r="E165" s="926"/>
      <c r="F165" s="7"/>
      <c r="R165" s="7"/>
      <c r="S165" s="7"/>
      <c r="T165" s="7"/>
      <c r="U165" s="7"/>
      <c r="V165" s="7"/>
      <c r="W165" s="7"/>
      <c r="X165" s="7"/>
      <c r="Y165" s="7"/>
    </row>
    <row r="166" spans="1:25" ht="68.25" customHeight="1" x14ac:dyDescent="0.2">
      <c r="A166" s="532" t="s">
        <v>345</v>
      </c>
      <c r="B166" s="183">
        <v>0.7</v>
      </c>
      <c r="C166" s="1114">
        <f>D168*B166</f>
        <v>140</v>
      </c>
      <c r="D166" s="1114"/>
      <c r="E166" s="926"/>
      <c r="F166" s="7"/>
      <c r="R166" s="7"/>
      <c r="S166" s="7"/>
      <c r="T166" s="7"/>
      <c r="U166" s="7"/>
      <c r="V166" s="7"/>
      <c r="W166" s="7"/>
      <c r="X166" s="7"/>
      <c r="Y166" s="7"/>
    </row>
    <row r="167" spans="1:25" ht="14.25" x14ac:dyDescent="0.2">
      <c r="A167" s="972"/>
      <c r="B167" s="973"/>
      <c r="C167" s="973"/>
      <c r="D167" s="973"/>
      <c r="E167" s="974"/>
      <c r="F167" s="7"/>
      <c r="R167" s="7"/>
      <c r="S167" s="7"/>
      <c r="T167" s="7"/>
      <c r="U167" s="7"/>
      <c r="V167" s="7"/>
      <c r="W167" s="7"/>
      <c r="X167" s="7"/>
      <c r="Y167" s="7"/>
    </row>
    <row r="168" spans="1:25" ht="30" customHeight="1" x14ac:dyDescent="0.2">
      <c r="A168" s="1108" t="s">
        <v>383</v>
      </c>
      <c r="B168" s="1109"/>
      <c r="C168" s="1110"/>
      <c r="D168" s="183">
        <f>D9</f>
        <v>200</v>
      </c>
      <c r="E168" s="528"/>
      <c r="F168" s="7"/>
      <c r="R168" s="7"/>
      <c r="S168" s="7"/>
      <c r="T168" s="7"/>
      <c r="U168" s="7"/>
      <c r="V168" s="7"/>
      <c r="W168" s="7"/>
      <c r="X168" s="7"/>
      <c r="Y168" s="7"/>
    </row>
    <row r="169" spans="1:25" ht="15" thickBot="1" x14ac:dyDescent="0.25">
      <c r="A169" s="987"/>
      <c r="B169" s="988"/>
      <c r="C169" s="988"/>
      <c r="D169" s="988"/>
      <c r="E169" s="989"/>
      <c r="F169" s="7"/>
      <c r="R169" s="7"/>
      <c r="S169" s="7"/>
      <c r="T169" s="7"/>
      <c r="U169" s="7"/>
      <c r="V169" s="7"/>
      <c r="W169" s="7"/>
      <c r="X169" s="7"/>
      <c r="Y169" s="7"/>
    </row>
    <row r="170" spans="1:25" ht="22.5" customHeight="1" thickBot="1" x14ac:dyDescent="0.25">
      <c r="A170" s="1097" t="s">
        <v>384</v>
      </c>
      <c r="B170" s="1098"/>
      <c r="C170" s="1098"/>
      <c r="D170" s="1099"/>
      <c r="E170" s="468">
        <f>E160-E158</f>
        <v>27504.182455966729</v>
      </c>
      <c r="F170" s="7"/>
      <c r="R170" s="7"/>
      <c r="S170" s="7"/>
      <c r="T170" s="7"/>
      <c r="U170" s="7"/>
      <c r="V170" s="7"/>
      <c r="W170" s="7"/>
      <c r="X170" s="7"/>
      <c r="Y170" s="7"/>
    </row>
    <row r="171" spans="1:25" ht="21.75" customHeight="1" thickBot="1" x14ac:dyDescent="0.25">
      <c r="A171" s="1100" t="s">
        <v>447</v>
      </c>
      <c r="B171" s="1101"/>
      <c r="C171" s="1101"/>
      <c r="D171" s="1102"/>
      <c r="E171" s="515">
        <f>E170/D168</f>
        <v>137.52091227983365</v>
      </c>
      <c r="F171" s="7"/>
      <c r="R171" s="7"/>
      <c r="S171" s="7"/>
      <c r="T171" s="7"/>
      <c r="U171" s="7"/>
      <c r="V171" s="7"/>
      <c r="W171" s="7"/>
      <c r="X171" s="7"/>
      <c r="Y171" s="7"/>
    </row>
    <row r="172" spans="1:25" ht="14.25" x14ac:dyDescent="0.2">
      <c r="A172" s="184"/>
      <c r="B172" s="184"/>
      <c r="C172" s="184"/>
      <c r="D172" s="184"/>
      <c r="E172" s="184"/>
      <c r="F172" s="7"/>
      <c r="R172" s="7"/>
      <c r="S172" s="7"/>
      <c r="T172" s="7"/>
      <c r="U172" s="7"/>
      <c r="V172" s="7"/>
      <c r="W172" s="7"/>
      <c r="X172" s="7"/>
      <c r="Y172" s="7"/>
    </row>
    <row r="173" spans="1:25" ht="15" x14ac:dyDescent="0.2">
      <c r="A173" s="1103"/>
      <c r="B173" s="1103"/>
      <c r="C173" s="1103"/>
      <c r="D173" s="1103"/>
      <c r="E173" s="431"/>
      <c r="F173" s="7"/>
      <c r="R173" s="7"/>
      <c r="S173" s="7"/>
      <c r="T173" s="7"/>
      <c r="U173" s="7"/>
      <c r="V173" s="7"/>
      <c r="W173" s="7"/>
      <c r="X173" s="7"/>
      <c r="Y173" s="7"/>
    </row>
    <row r="174" spans="1:25" ht="14.25" x14ac:dyDescent="0.2">
      <c r="A174" s="431"/>
      <c r="B174" s="431"/>
      <c r="C174" s="431"/>
      <c r="D174" s="186"/>
      <c r="E174" s="431"/>
      <c r="F174" s="7"/>
      <c r="R174" s="7"/>
      <c r="S174" s="7"/>
      <c r="T174" s="7"/>
      <c r="U174" s="7"/>
      <c r="V174" s="7"/>
      <c r="W174" s="7"/>
      <c r="X174" s="7"/>
      <c r="Y174" s="7"/>
    </row>
    <row r="175" spans="1:25" ht="14.25" x14ac:dyDescent="0.2">
      <c r="A175" s="431"/>
      <c r="B175" s="431"/>
      <c r="C175" s="431"/>
      <c r="D175" s="431"/>
      <c r="E175" s="431"/>
      <c r="F175" s="7"/>
      <c r="R175" s="7"/>
      <c r="S175" s="7"/>
      <c r="T175" s="7"/>
      <c r="U175" s="7"/>
      <c r="V175" s="7"/>
      <c r="W175" s="7"/>
      <c r="X175" s="7"/>
      <c r="Y175" s="7"/>
    </row>
    <row r="176" spans="1:25" ht="14.25" x14ac:dyDescent="0.2">
      <c r="A176" s="431"/>
      <c r="B176" s="431"/>
      <c r="C176" s="431"/>
      <c r="D176" s="431"/>
      <c r="E176" s="431"/>
      <c r="F176" s="7"/>
      <c r="R176" s="7"/>
      <c r="S176" s="7"/>
      <c r="T176" s="7"/>
      <c r="U176" s="7"/>
      <c r="V176" s="7"/>
      <c r="W176" s="7"/>
      <c r="X176" s="7"/>
      <c r="Y176" s="7"/>
    </row>
    <row r="177" spans="1:25" ht="14.25" x14ac:dyDescent="0.2">
      <c r="A177" s="431"/>
      <c r="B177" s="431"/>
      <c r="C177" s="431"/>
      <c r="D177" s="431"/>
      <c r="E177" s="470"/>
      <c r="F177" s="7"/>
      <c r="R177" s="7"/>
      <c r="S177" s="7"/>
      <c r="T177" s="7"/>
      <c r="U177" s="7"/>
      <c r="V177" s="7"/>
      <c r="W177" s="7"/>
      <c r="X177" s="7"/>
      <c r="Y177" s="7"/>
    </row>
    <row r="178" spans="1:25" ht="15" x14ac:dyDescent="0.2">
      <c r="A178" s="1104"/>
      <c r="B178" s="1104"/>
      <c r="C178" s="431"/>
      <c r="D178" s="431"/>
      <c r="E178" s="431"/>
      <c r="F178" s="7"/>
      <c r="R178" s="7"/>
      <c r="S178" s="7"/>
      <c r="T178" s="7"/>
      <c r="U178" s="7"/>
      <c r="V178" s="7"/>
      <c r="W178" s="7"/>
      <c r="X178" s="7"/>
      <c r="Y178" s="7"/>
    </row>
    <row r="179" spans="1:25" ht="15" x14ac:dyDescent="0.2">
      <c r="A179" s="431"/>
      <c r="B179" s="423"/>
      <c r="C179" s="431"/>
      <c r="D179" s="431"/>
      <c r="E179" s="431"/>
      <c r="F179" s="7"/>
      <c r="R179" s="7"/>
      <c r="S179" s="7"/>
      <c r="T179" s="7"/>
      <c r="U179" s="7"/>
      <c r="V179" s="7"/>
      <c r="W179" s="7"/>
      <c r="X179" s="7"/>
      <c r="Y179" s="7"/>
    </row>
    <row r="180" spans="1:25" ht="15" x14ac:dyDescent="0.2">
      <c r="A180" s="431"/>
      <c r="B180" s="423"/>
      <c r="C180" s="430"/>
      <c r="D180" s="430"/>
      <c r="E180" s="431"/>
      <c r="F180" s="7"/>
      <c r="R180" s="7"/>
      <c r="S180" s="7"/>
      <c r="T180" s="7"/>
      <c r="U180" s="7"/>
      <c r="V180" s="7"/>
      <c r="W180" s="7"/>
      <c r="X180" s="7"/>
      <c r="Y180" s="7"/>
    </row>
    <row r="181" spans="1:25" ht="14.25" x14ac:dyDescent="0.2">
      <c r="A181" s="431"/>
      <c r="B181" s="430"/>
      <c r="C181" s="430"/>
      <c r="D181" s="430"/>
      <c r="E181" s="431"/>
      <c r="F181" s="7"/>
      <c r="R181" s="7"/>
      <c r="S181" s="7"/>
      <c r="T181" s="7"/>
      <c r="U181" s="7"/>
      <c r="V181" s="7"/>
      <c r="W181" s="7"/>
      <c r="X181" s="7"/>
      <c r="Y181" s="7"/>
    </row>
    <row r="182" spans="1:25" ht="14.25" x14ac:dyDescent="0.2">
      <c r="A182" s="1104"/>
      <c r="B182" s="1103"/>
      <c r="C182" s="1103"/>
      <c r="D182" s="1103"/>
      <c r="E182" s="431"/>
      <c r="F182" s="7"/>
      <c r="R182" s="7"/>
      <c r="S182" s="7"/>
      <c r="T182" s="7"/>
      <c r="U182" s="7"/>
      <c r="V182" s="7"/>
      <c r="W182" s="7"/>
      <c r="X182" s="7"/>
      <c r="Y182" s="7"/>
    </row>
    <row r="183" spans="1:25" ht="14.25" x14ac:dyDescent="0.2">
      <c r="A183" s="1104"/>
      <c r="B183" s="1104"/>
      <c r="C183" s="1104"/>
      <c r="D183" s="1104"/>
      <c r="E183" s="431"/>
      <c r="F183" s="7"/>
      <c r="R183" s="7"/>
      <c r="S183" s="7"/>
      <c r="T183" s="7"/>
      <c r="U183" s="7"/>
      <c r="V183" s="7"/>
      <c r="W183" s="7"/>
      <c r="X183" s="7"/>
      <c r="Y183" s="7"/>
    </row>
    <row r="184" spans="1:25" ht="14.25" x14ac:dyDescent="0.2">
      <c r="A184" s="431"/>
      <c r="B184" s="430"/>
      <c r="C184" s="189"/>
      <c r="D184" s="189"/>
      <c r="E184" s="431"/>
      <c r="F184" s="7"/>
      <c r="R184" s="7"/>
      <c r="S184" s="7"/>
      <c r="T184" s="7"/>
      <c r="U184" s="7"/>
      <c r="V184" s="7"/>
      <c r="W184" s="7"/>
      <c r="X184" s="7"/>
      <c r="Y184" s="7"/>
    </row>
    <row r="185" spans="1:25" ht="14.25" x14ac:dyDescent="0.2">
      <c r="A185" s="431"/>
      <c r="B185" s="430"/>
      <c r="C185" s="189"/>
      <c r="D185" s="189"/>
      <c r="E185" s="431"/>
      <c r="F185" s="7"/>
      <c r="R185" s="7"/>
      <c r="S185" s="7"/>
      <c r="T185" s="7"/>
      <c r="U185" s="7"/>
      <c r="V185" s="7"/>
      <c r="W185" s="7"/>
      <c r="X185" s="7"/>
      <c r="Y185" s="7"/>
    </row>
    <row r="186" spans="1:25" ht="14.25" x14ac:dyDescent="0.2">
      <c r="A186" s="415"/>
      <c r="B186" s="419"/>
      <c r="C186" s="414"/>
      <c r="D186" s="414"/>
      <c r="E186" s="415"/>
      <c r="F186" s="7"/>
      <c r="R186" s="7"/>
      <c r="S186" s="7"/>
      <c r="T186" s="7"/>
      <c r="U186" s="7"/>
      <c r="V186" s="7"/>
      <c r="W186" s="7"/>
      <c r="X186" s="7"/>
      <c r="Y186" s="7"/>
    </row>
    <row r="187" spans="1:25" ht="14.25" x14ac:dyDescent="0.2">
      <c r="A187" s="415"/>
      <c r="B187" s="419"/>
      <c r="C187" s="414"/>
      <c r="D187" s="414"/>
      <c r="E187" s="415"/>
      <c r="F187" s="7"/>
      <c r="R187" s="7"/>
      <c r="S187" s="7"/>
      <c r="T187" s="7"/>
      <c r="U187" s="7"/>
      <c r="V187" s="7"/>
      <c r="W187" s="7"/>
      <c r="X187" s="7"/>
      <c r="Y187" s="7"/>
    </row>
    <row r="188" spans="1:25" ht="14.25" x14ac:dyDescent="0.2">
      <c r="A188" s="415"/>
      <c r="B188" s="419"/>
      <c r="C188" s="414"/>
      <c r="D188" s="414"/>
      <c r="E188" s="415"/>
      <c r="F188" s="7"/>
      <c r="R188" s="7"/>
      <c r="S188" s="7"/>
      <c r="T188" s="7"/>
      <c r="U188" s="7"/>
      <c r="V188" s="7"/>
      <c r="W188" s="7"/>
      <c r="X188" s="7"/>
      <c r="Y188" s="7"/>
    </row>
    <row r="189" spans="1:25" ht="14.25" x14ac:dyDescent="0.2">
      <c r="A189" s="415"/>
      <c r="B189" s="419"/>
      <c r="C189" s="414"/>
      <c r="D189" s="414"/>
      <c r="E189" s="415"/>
      <c r="F189" s="7"/>
      <c r="R189" s="7"/>
      <c r="S189" s="7"/>
      <c r="T189" s="7"/>
      <c r="U189" s="7"/>
      <c r="V189" s="7"/>
      <c r="W189" s="7"/>
      <c r="X189" s="7"/>
      <c r="Y189" s="7"/>
    </row>
    <row r="190" spans="1:25" ht="15" x14ac:dyDescent="0.25">
      <c r="A190" s="415"/>
      <c r="B190" s="416"/>
      <c r="C190" s="416"/>
      <c r="D190" s="414"/>
      <c r="E190" s="415"/>
      <c r="F190" s="7"/>
      <c r="R190" s="7"/>
      <c r="S190" s="7"/>
      <c r="T190" s="7"/>
      <c r="U190" s="7"/>
      <c r="V190" s="7"/>
      <c r="W190" s="7"/>
      <c r="X190" s="7"/>
      <c r="Y190" s="7"/>
    </row>
    <row r="191" spans="1:25" ht="15" x14ac:dyDescent="0.25">
      <c r="A191" s="1121"/>
      <c r="B191" s="1121"/>
      <c r="C191" s="1121"/>
      <c r="D191" s="194"/>
      <c r="E191" s="415"/>
      <c r="F191" s="7"/>
      <c r="R191" s="7"/>
      <c r="S191" s="7"/>
      <c r="T191" s="7"/>
      <c r="U191" s="7"/>
      <c r="V191" s="7"/>
      <c r="W191" s="7"/>
      <c r="X191" s="7"/>
      <c r="Y191" s="7"/>
    </row>
    <row r="192" spans="1:25" ht="14.25" x14ac:dyDescent="0.2">
      <c r="A192" s="1122"/>
      <c r="B192" s="1122"/>
      <c r="C192" s="1122"/>
      <c r="D192" s="1122"/>
      <c r="E192" s="415"/>
      <c r="F192" s="7"/>
      <c r="R192" s="7"/>
      <c r="S192" s="7"/>
      <c r="T192" s="7"/>
      <c r="U192" s="7"/>
      <c r="V192" s="7"/>
      <c r="W192" s="7"/>
      <c r="X192" s="7"/>
      <c r="Y192" s="7"/>
    </row>
    <row r="193" spans="1:25" ht="15" x14ac:dyDescent="0.25">
      <c r="A193" s="416"/>
      <c r="B193" s="420"/>
      <c r="C193" s="420"/>
      <c r="D193" s="194"/>
      <c r="E193" s="415"/>
      <c r="F193" s="7"/>
      <c r="R193" s="7"/>
      <c r="S193" s="7"/>
      <c r="T193" s="7"/>
      <c r="U193" s="7"/>
      <c r="V193" s="7"/>
      <c r="W193" s="7"/>
      <c r="X193" s="7"/>
      <c r="Y193" s="7"/>
    </row>
    <row r="194" spans="1:25" ht="14.25" x14ac:dyDescent="0.2">
      <c r="A194" s="415"/>
      <c r="B194" s="415"/>
      <c r="C194" s="415"/>
      <c r="D194" s="415"/>
      <c r="E194" s="415"/>
      <c r="F194" s="7"/>
      <c r="R194" s="7"/>
      <c r="S194" s="7"/>
      <c r="T194" s="7"/>
      <c r="U194" s="7"/>
      <c r="V194" s="7"/>
      <c r="W194" s="7"/>
      <c r="X194" s="7"/>
      <c r="Y194" s="7"/>
    </row>
    <row r="195" spans="1:25" ht="14.25" x14ac:dyDescent="0.2">
      <c r="A195" s="415"/>
      <c r="B195" s="415"/>
      <c r="C195" s="415"/>
      <c r="D195" s="415"/>
      <c r="E195" s="415"/>
      <c r="F195" s="7"/>
      <c r="R195" s="7"/>
      <c r="S195" s="7"/>
      <c r="T195" s="7"/>
      <c r="U195" s="7"/>
      <c r="V195" s="7"/>
      <c r="W195" s="7"/>
      <c r="X195" s="7"/>
      <c r="Y195" s="7"/>
    </row>
    <row r="196" spans="1:25" ht="15" x14ac:dyDescent="0.25">
      <c r="A196" s="416"/>
      <c r="B196" s="417"/>
      <c r="C196" s="417"/>
      <c r="D196" s="417"/>
      <c r="E196" s="415"/>
      <c r="F196" s="7"/>
      <c r="R196" s="7"/>
      <c r="S196" s="7"/>
      <c r="T196" s="7"/>
      <c r="U196" s="7"/>
      <c r="V196" s="7"/>
      <c r="W196" s="7"/>
      <c r="X196" s="7"/>
      <c r="Y196" s="7"/>
    </row>
    <row r="197" spans="1:25" ht="15" x14ac:dyDescent="0.2">
      <c r="A197" s="1123"/>
      <c r="B197" s="1124"/>
      <c r="C197" s="1125"/>
      <c r="D197" s="1125"/>
      <c r="E197" s="424"/>
      <c r="F197" s="7"/>
      <c r="R197" s="7"/>
      <c r="S197" s="7"/>
      <c r="T197" s="7"/>
      <c r="U197" s="7"/>
      <c r="V197" s="7"/>
      <c r="W197" s="7"/>
      <c r="X197" s="7"/>
      <c r="Y197" s="7"/>
    </row>
    <row r="198" spans="1:25" ht="15" x14ac:dyDescent="0.2">
      <c r="A198" s="1123"/>
      <c r="B198" s="1123"/>
      <c r="C198" s="1123"/>
      <c r="D198" s="1123"/>
      <c r="E198" s="424"/>
      <c r="F198" s="7"/>
      <c r="R198" s="7"/>
      <c r="S198" s="7"/>
      <c r="T198" s="7"/>
      <c r="U198" s="7"/>
      <c r="V198" s="7"/>
      <c r="W198" s="7"/>
      <c r="X198" s="7"/>
      <c r="Y198" s="7"/>
    </row>
    <row r="199" spans="1:25" ht="15" x14ac:dyDescent="0.25">
      <c r="A199" s="1121"/>
      <c r="B199" s="1121"/>
      <c r="C199" s="1121"/>
      <c r="D199" s="194"/>
      <c r="E199" s="415"/>
      <c r="F199" s="7"/>
      <c r="R199" s="7"/>
      <c r="S199" s="7"/>
      <c r="T199" s="7"/>
      <c r="U199" s="7"/>
      <c r="V199" s="7"/>
      <c r="W199" s="7"/>
      <c r="X199" s="7"/>
      <c r="Y199" s="7"/>
    </row>
    <row r="200" spans="1:25" ht="14.25" x14ac:dyDescent="0.2">
      <c r="A200" s="1122"/>
      <c r="B200" s="1122"/>
      <c r="C200" s="1122"/>
      <c r="D200" s="1122"/>
      <c r="E200" s="415"/>
      <c r="F200" s="7"/>
      <c r="R200" s="7"/>
      <c r="S200" s="7"/>
      <c r="T200" s="7"/>
      <c r="U200" s="7"/>
      <c r="V200" s="7"/>
      <c r="W200" s="7"/>
      <c r="X200" s="7"/>
      <c r="Y200" s="7"/>
    </row>
    <row r="201" spans="1:25" ht="15" x14ac:dyDescent="0.25">
      <c r="A201" s="1121"/>
      <c r="B201" s="1121"/>
      <c r="C201" s="1121"/>
      <c r="D201" s="194"/>
      <c r="E201" s="415"/>
      <c r="F201" s="7"/>
      <c r="R201" s="7"/>
      <c r="S201" s="7"/>
      <c r="T201" s="7"/>
      <c r="U201" s="7"/>
      <c r="V201" s="7"/>
      <c r="W201" s="7"/>
      <c r="X201" s="7"/>
      <c r="Y201" s="7"/>
    </row>
    <row r="202" spans="1:25" ht="14.25" x14ac:dyDescent="0.2">
      <c r="A202" s="415"/>
      <c r="B202" s="415"/>
      <c r="C202" s="415"/>
      <c r="D202" s="415"/>
      <c r="E202" s="415"/>
      <c r="F202" s="7"/>
      <c r="R202" s="7"/>
      <c r="S202" s="7"/>
      <c r="T202" s="7"/>
      <c r="U202" s="7"/>
      <c r="V202" s="7"/>
      <c r="W202" s="7"/>
      <c r="X202" s="7"/>
      <c r="Y202" s="7"/>
    </row>
    <row r="203" spans="1:25" ht="14.25" x14ac:dyDescent="0.2">
      <c r="A203" s="415"/>
      <c r="B203" s="415"/>
      <c r="C203" s="415"/>
      <c r="D203" s="415"/>
      <c r="E203" s="415"/>
      <c r="F203" s="7"/>
      <c r="R203" s="7"/>
      <c r="S203" s="7"/>
      <c r="T203" s="7"/>
      <c r="U203" s="7"/>
      <c r="V203" s="7"/>
      <c r="W203" s="7"/>
      <c r="X203" s="7"/>
      <c r="Y203" s="7"/>
    </row>
    <row r="204" spans="1:25" ht="15" x14ac:dyDescent="0.25">
      <c r="A204" s="1121"/>
      <c r="B204" s="1121"/>
      <c r="C204" s="1126"/>
      <c r="D204" s="1126"/>
      <c r="E204" s="415"/>
      <c r="F204" s="7"/>
      <c r="R204" s="7"/>
      <c r="S204" s="7"/>
      <c r="T204" s="7"/>
      <c r="U204" s="7"/>
      <c r="V204" s="7"/>
      <c r="W204" s="7"/>
      <c r="X204" s="7"/>
      <c r="Y204" s="7"/>
    </row>
    <row r="205" spans="1:25" ht="14.25" x14ac:dyDescent="0.2">
      <c r="A205" s="415"/>
      <c r="B205" s="415"/>
      <c r="C205" s="415"/>
      <c r="D205" s="415"/>
      <c r="E205" s="415"/>
      <c r="F205" s="7"/>
      <c r="R205" s="7"/>
      <c r="S205" s="7"/>
      <c r="T205" s="7"/>
      <c r="U205" s="7"/>
      <c r="V205" s="7"/>
      <c r="W205" s="7"/>
      <c r="X205" s="7"/>
      <c r="Y205" s="7"/>
    </row>
    <row r="206" spans="1:25" ht="14.25" x14ac:dyDescent="0.2">
      <c r="A206" s="1127"/>
      <c r="B206" s="1127"/>
      <c r="C206" s="1128"/>
      <c r="D206" s="1128"/>
      <c r="E206" s="415"/>
      <c r="F206" s="7"/>
      <c r="R206" s="7"/>
      <c r="S206" s="7"/>
      <c r="T206" s="7"/>
      <c r="U206" s="7"/>
      <c r="V206" s="7"/>
      <c r="W206" s="7"/>
      <c r="X206" s="7"/>
      <c r="Y206" s="7"/>
    </row>
    <row r="207" spans="1:25" ht="14.25" x14ac:dyDescent="0.2">
      <c r="A207" s="1127"/>
      <c r="B207" s="1127"/>
      <c r="C207" s="1128"/>
      <c r="D207" s="1128"/>
      <c r="E207" s="415"/>
      <c r="F207" s="7"/>
      <c r="R207" s="7"/>
      <c r="S207" s="7"/>
      <c r="T207" s="7"/>
      <c r="U207" s="7"/>
      <c r="V207" s="7"/>
      <c r="W207" s="7"/>
      <c r="X207" s="7"/>
      <c r="Y207" s="7"/>
    </row>
    <row r="208" spans="1:25" ht="14.25" x14ac:dyDescent="0.2">
      <c r="A208" s="415"/>
      <c r="B208" s="419"/>
      <c r="C208" s="1128"/>
      <c r="D208" s="1128"/>
      <c r="E208" s="415"/>
      <c r="F208" s="7"/>
      <c r="R208" s="7"/>
      <c r="S208" s="7"/>
      <c r="T208" s="7"/>
      <c r="U208" s="7"/>
      <c r="V208" s="7"/>
      <c r="W208" s="7"/>
      <c r="X208" s="7"/>
      <c r="Y208" s="7"/>
    </row>
    <row r="209" spans="1:25" ht="14.25" x14ac:dyDescent="0.2">
      <c r="A209" s="415"/>
      <c r="B209" s="419"/>
      <c r="C209" s="1128"/>
      <c r="D209" s="1128"/>
      <c r="E209" s="415"/>
      <c r="F209" s="7"/>
      <c r="R209" s="7"/>
      <c r="S209" s="7"/>
      <c r="T209" s="7"/>
      <c r="U209" s="7"/>
      <c r="V209" s="7"/>
      <c r="W209" s="7"/>
      <c r="X209" s="7"/>
      <c r="Y209" s="7"/>
    </row>
    <row r="210" spans="1:25" ht="14.25" x14ac:dyDescent="0.2">
      <c r="A210" s="1127"/>
      <c r="B210" s="1127"/>
      <c r="C210" s="1128"/>
      <c r="D210" s="1128"/>
      <c r="E210" s="415"/>
      <c r="F210" s="7"/>
      <c r="R210" s="7"/>
      <c r="S210" s="7"/>
      <c r="T210" s="7"/>
      <c r="U210" s="7"/>
      <c r="V210" s="7"/>
      <c r="W210" s="7"/>
      <c r="X210" s="7"/>
      <c r="Y210" s="7"/>
    </row>
    <row r="211" spans="1:25" ht="14.25" x14ac:dyDescent="0.2">
      <c r="A211" s="1127"/>
      <c r="B211" s="1127"/>
      <c r="C211" s="1128"/>
      <c r="D211" s="1128"/>
      <c r="E211" s="415"/>
      <c r="F211" s="7"/>
      <c r="R211" s="7"/>
      <c r="S211" s="7"/>
      <c r="T211" s="7"/>
      <c r="U211" s="7"/>
      <c r="V211" s="7"/>
      <c r="W211" s="7"/>
      <c r="X211" s="7"/>
      <c r="Y211" s="7"/>
    </row>
    <row r="212" spans="1:25" ht="14.25" x14ac:dyDescent="0.2">
      <c r="A212" s="1127"/>
      <c r="B212" s="1127"/>
      <c r="C212" s="1128"/>
      <c r="D212" s="1128"/>
      <c r="E212" s="415"/>
      <c r="F212" s="7"/>
      <c r="R212" s="7"/>
      <c r="S212" s="7"/>
      <c r="T212" s="7"/>
      <c r="U212" s="7"/>
      <c r="V212" s="7"/>
      <c r="W212" s="7"/>
      <c r="X212" s="7"/>
      <c r="Y212" s="7"/>
    </row>
    <row r="213" spans="1:25" ht="14.25" x14ac:dyDescent="0.2">
      <c r="A213" s="1127"/>
      <c r="B213" s="1127"/>
      <c r="C213" s="1128"/>
      <c r="D213" s="1128"/>
      <c r="E213" s="415"/>
      <c r="F213" s="7"/>
      <c r="R213" s="7"/>
      <c r="S213" s="7"/>
      <c r="T213" s="7"/>
      <c r="U213" s="7"/>
      <c r="V213" s="7"/>
      <c r="W213" s="7"/>
      <c r="X213" s="7"/>
      <c r="Y213" s="7"/>
    </row>
    <row r="214" spans="1:25" ht="14.25" x14ac:dyDescent="0.2">
      <c r="A214" s="1127"/>
      <c r="B214" s="1127"/>
      <c r="C214" s="1128"/>
      <c r="D214" s="1128"/>
      <c r="E214" s="415"/>
      <c r="F214" s="7"/>
      <c r="R214" s="7"/>
      <c r="S214" s="7"/>
      <c r="T214" s="7"/>
      <c r="U214" s="7"/>
      <c r="V214" s="7"/>
      <c r="W214" s="7"/>
      <c r="X214" s="7"/>
      <c r="Y214" s="7"/>
    </row>
    <row r="215" spans="1:25" ht="14.25" x14ac:dyDescent="0.2">
      <c r="A215" s="1127"/>
      <c r="B215" s="1127"/>
      <c r="C215" s="1127"/>
      <c r="D215" s="1127"/>
      <c r="E215" s="415"/>
      <c r="F215" s="7"/>
      <c r="R215" s="7"/>
      <c r="S215" s="7"/>
      <c r="T215" s="7"/>
      <c r="U215" s="7"/>
      <c r="V215" s="7"/>
      <c r="W215" s="7"/>
      <c r="X215" s="7"/>
      <c r="Y215" s="7"/>
    </row>
    <row r="216" spans="1:25" ht="14.25" x14ac:dyDescent="0.2">
      <c r="A216" s="1127"/>
      <c r="B216" s="1127"/>
      <c r="C216" s="1127"/>
      <c r="D216" s="1127"/>
      <c r="E216" s="415"/>
      <c r="F216" s="7"/>
      <c r="R216" s="7"/>
      <c r="S216" s="7"/>
      <c r="T216" s="7"/>
      <c r="U216" s="7"/>
      <c r="V216" s="7"/>
      <c r="W216" s="7"/>
      <c r="X216" s="7"/>
      <c r="Y216" s="7"/>
    </row>
    <row r="217" spans="1:25" ht="14.25" x14ac:dyDescent="0.2">
      <c r="A217" s="1127"/>
      <c r="B217" s="1127"/>
      <c r="C217" s="1127"/>
      <c r="D217" s="1127"/>
      <c r="E217" s="415"/>
      <c r="F217" s="7"/>
      <c r="R217" s="7"/>
      <c r="S217" s="7"/>
      <c r="T217" s="7"/>
      <c r="U217" s="7"/>
      <c r="V217" s="7"/>
      <c r="W217" s="7"/>
      <c r="X217" s="7"/>
      <c r="Y217" s="7"/>
    </row>
    <row r="218" spans="1:25" ht="14.25" x14ac:dyDescent="0.2">
      <c r="A218" s="1127"/>
      <c r="B218" s="1127"/>
      <c r="C218" s="1127"/>
      <c r="D218" s="1127"/>
      <c r="E218" s="415"/>
      <c r="F218" s="7"/>
      <c r="R218" s="7"/>
      <c r="S218" s="7"/>
      <c r="T218" s="7"/>
      <c r="U218" s="7"/>
      <c r="V218" s="7"/>
      <c r="W218" s="7"/>
      <c r="X218" s="7"/>
      <c r="Y218" s="7"/>
    </row>
    <row r="219" spans="1:25" ht="14.25" x14ac:dyDescent="0.2">
      <c r="A219" s="1127"/>
      <c r="B219" s="1127"/>
      <c r="C219" s="1127"/>
      <c r="D219" s="1127"/>
      <c r="E219" s="415"/>
      <c r="F219" s="7"/>
      <c r="R219" s="7"/>
      <c r="S219" s="7"/>
      <c r="T219" s="7"/>
      <c r="U219" s="7"/>
      <c r="V219" s="7"/>
      <c r="W219" s="7"/>
      <c r="X219" s="7"/>
      <c r="Y219" s="7"/>
    </row>
    <row r="220" spans="1:25" ht="15" x14ac:dyDescent="0.25">
      <c r="A220" s="416"/>
      <c r="B220" s="416"/>
      <c r="C220" s="1129"/>
      <c r="D220" s="1129"/>
      <c r="E220" s="415"/>
      <c r="F220" s="7"/>
      <c r="R220" s="7"/>
      <c r="S220" s="7"/>
      <c r="T220" s="7"/>
      <c r="U220" s="7"/>
      <c r="V220" s="7"/>
      <c r="W220" s="7"/>
      <c r="X220" s="7"/>
      <c r="Y220" s="7"/>
    </row>
    <row r="221" spans="1:25" ht="15" x14ac:dyDescent="0.25">
      <c r="A221" s="1121"/>
      <c r="B221" s="1121"/>
      <c r="C221" s="1128"/>
      <c r="D221" s="1128"/>
      <c r="E221" s="415"/>
      <c r="F221" s="7"/>
      <c r="R221" s="7"/>
      <c r="S221" s="7"/>
      <c r="T221" s="7"/>
      <c r="U221" s="7"/>
      <c r="V221" s="7"/>
      <c r="W221" s="7"/>
      <c r="X221" s="7"/>
      <c r="Y221" s="7"/>
    </row>
    <row r="222" spans="1:25" ht="14.25" x14ac:dyDescent="0.2">
      <c r="A222" s="415"/>
      <c r="B222" s="415"/>
      <c r="C222" s="419"/>
      <c r="D222" s="419"/>
      <c r="E222" s="415"/>
      <c r="F222" s="7"/>
      <c r="G222" s="7"/>
      <c r="H222" s="7"/>
      <c r="I222" s="7"/>
      <c r="J222" s="7"/>
      <c r="K222" s="7"/>
      <c r="L222" s="7"/>
      <c r="M222" s="7"/>
      <c r="N222" s="7"/>
      <c r="O222" s="7"/>
      <c r="P222" s="7"/>
      <c r="Q222" s="7"/>
      <c r="R222" s="7"/>
      <c r="S222" s="7"/>
      <c r="T222" s="7"/>
      <c r="U222" s="7"/>
      <c r="V222" s="7"/>
      <c r="W222" s="7"/>
      <c r="X222" s="7"/>
      <c r="Y222" s="7"/>
    </row>
    <row r="223" spans="1:25" ht="15" x14ac:dyDescent="0.25">
      <c r="A223" s="1130"/>
      <c r="B223" s="1130"/>
      <c r="C223" s="1126"/>
      <c r="D223" s="1126"/>
      <c r="E223" s="415"/>
      <c r="F223" s="7"/>
      <c r="G223" s="7"/>
      <c r="H223" s="7"/>
      <c r="I223" s="7"/>
      <c r="J223" s="7"/>
      <c r="K223" s="7"/>
      <c r="L223" s="7"/>
      <c r="M223" s="7"/>
      <c r="N223" s="7"/>
      <c r="O223" s="7"/>
      <c r="P223" s="7"/>
      <c r="Q223" s="7"/>
      <c r="R223" s="7"/>
      <c r="S223" s="7"/>
      <c r="T223" s="7"/>
      <c r="U223" s="7"/>
      <c r="V223" s="7"/>
      <c r="W223" s="7"/>
      <c r="X223" s="7"/>
      <c r="Y223" s="7"/>
    </row>
    <row r="224" spans="1:25" ht="14.25" x14ac:dyDescent="0.2">
      <c r="A224" s="415"/>
      <c r="B224" s="415"/>
      <c r="C224" s="419"/>
      <c r="D224" s="419"/>
      <c r="E224" s="415"/>
      <c r="F224" s="7"/>
      <c r="G224" s="7"/>
      <c r="H224" s="7"/>
      <c r="I224" s="7"/>
      <c r="J224" s="7"/>
      <c r="K224" s="7"/>
      <c r="L224" s="7"/>
      <c r="M224" s="7"/>
      <c r="N224" s="7"/>
      <c r="O224" s="7"/>
      <c r="P224" s="7"/>
      <c r="Q224" s="7"/>
      <c r="R224" s="7"/>
      <c r="S224" s="7"/>
      <c r="T224" s="7"/>
      <c r="U224" s="7"/>
      <c r="V224" s="7"/>
      <c r="W224" s="7"/>
      <c r="X224" s="7"/>
      <c r="Y224" s="7"/>
    </row>
    <row r="225" spans="1:25" ht="15" x14ac:dyDescent="0.25">
      <c r="A225" s="1121"/>
      <c r="B225" s="1121"/>
      <c r="C225" s="1128"/>
      <c r="D225" s="1128"/>
      <c r="E225" s="415"/>
      <c r="F225" s="7"/>
      <c r="G225" s="7"/>
      <c r="H225" s="7"/>
      <c r="I225" s="7"/>
      <c r="J225" s="7"/>
      <c r="K225" s="7"/>
      <c r="L225" s="7"/>
      <c r="M225" s="7"/>
      <c r="N225" s="7"/>
      <c r="O225" s="7"/>
      <c r="P225" s="7"/>
      <c r="Q225" s="7"/>
      <c r="R225" s="7"/>
      <c r="S225" s="7"/>
      <c r="T225" s="7"/>
      <c r="U225" s="7"/>
      <c r="V225" s="7"/>
      <c r="W225" s="7"/>
      <c r="X225" s="7"/>
      <c r="Y225" s="7"/>
    </row>
    <row r="226" spans="1:25" ht="15" x14ac:dyDescent="0.25">
      <c r="A226" s="416"/>
      <c r="B226" s="415"/>
      <c r="C226" s="198"/>
      <c r="D226" s="198"/>
      <c r="E226" s="415"/>
      <c r="F226" s="7"/>
      <c r="G226" s="7"/>
      <c r="H226" s="7"/>
      <c r="I226" s="7"/>
      <c r="J226" s="7"/>
      <c r="K226" s="7"/>
      <c r="L226" s="7"/>
      <c r="M226" s="7"/>
      <c r="N226" s="7"/>
      <c r="O226" s="7"/>
      <c r="P226" s="7"/>
      <c r="Q226" s="7"/>
      <c r="R226" s="7"/>
      <c r="S226" s="7"/>
      <c r="T226" s="7"/>
      <c r="U226" s="7"/>
      <c r="V226" s="7"/>
      <c r="W226" s="7"/>
      <c r="X226" s="7"/>
      <c r="Y226" s="7"/>
    </row>
    <row r="227" spans="1:25" ht="15" x14ac:dyDescent="0.25">
      <c r="A227" s="1121"/>
      <c r="B227" s="1121"/>
      <c r="C227" s="1128"/>
      <c r="D227" s="1128"/>
      <c r="E227" s="415"/>
      <c r="F227" s="7"/>
      <c r="G227" s="7"/>
      <c r="H227" s="7"/>
      <c r="I227" s="7"/>
      <c r="J227" s="7"/>
      <c r="K227" s="7"/>
      <c r="L227" s="7"/>
      <c r="M227" s="7"/>
      <c r="N227" s="7"/>
      <c r="O227" s="7"/>
      <c r="P227" s="7"/>
      <c r="Q227" s="7"/>
      <c r="R227" s="7"/>
      <c r="S227" s="7"/>
      <c r="T227" s="7"/>
      <c r="U227" s="7"/>
      <c r="V227" s="7"/>
      <c r="W227" s="7"/>
      <c r="X227" s="7"/>
      <c r="Y227" s="7"/>
    </row>
    <row r="228" spans="1:25" ht="14.25" x14ac:dyDescent="0.2">
      <c r="A228" s="415"/>
      <c r="B228" s="198"/>
      <c r="C228" s="415"/>
      <c r="D228" s="198"/>
      <c r="E228" s="198"/>
      <c r="F228" s="7"/>
      <c r="G228" s="7"/>
      <c r="H228" s="7"/>
      <c r="I228" s="7"/>
      <c r="J228" s="7"/>
      <c r="K228" s="7"/>
      <c r="L228" s="7"/>
      <c r="M228" s="7"/>
      <c r="N228" s="7"/>
      <c r="O228" s="7"/>
      <c r="P228" s="7"/>
      <c r="Q228" s="7"/>
      <c r="R228" s="7"/>
      <c r="S228" s="7"/>
      <c r="T228" s="7"/>
      <c r="U228" s="7"/>
      <c r="V228" s="7"/>
      <c r="W228" s="7"/>
      <c r="X228" s="7"/>
      <c r="Y228" s="7"/>
    </row>
    <row r="229" spans="1:25" ht="15" x14ac:dyDescent="0.25">
      <c r="A229" s="1121"/>
      <c r="B229" s="1121"/>
      <c r="C229" s="1126"/>
      <c r="D229" s="1126"/>
      <c r="E229" s="415"/>
      <c r="F229" s="7"/>
      <c r="G229" s="7"/>
      <c r="H229" s="7"/>
      <c r="I229" s="7"/>
      <c r="J229" s="7"/>
      <c r="K229" s="7"/>
      <c r="L229" s="7"/>
      <c r="M229" s="7"/>
      <c r="N229" s="7"/>
      <c r="O229" s="7"/>
      <c r="P229" s="7"/>
      <c r="Q229" s="7"/>
      <c r="R229" s="7"/>
      <c r="S229" s="7"/>
      <c r="T229" s="7"/>
      <c r="U229" s="7"/>
      <c r="V229" s="7"/>
      <c r="W229" s="7"/>
      <c r="X229" s="7"/>
      <c r="Y229" s="7"/>
    </row>
    <row r="230" spans="1:25" ht="14.25" x14ac:dyDescent="0.2">
      <c r="A230" s="415"/>
      <c r="B230" s="415"/>
      <c r="C230" s="415"/>
      <c r="D230" s="415"/>
      <c r="E230" s="415"/>
      <c r="F230" s="7"/>
      <c r="G230" s="7"/>
      <c r="H230" s="7"/>
      <c r="I230" s="7"/>
      <c r="J230" s="7"/>
      <c r="K230" s="7"/>
      <c r="L230" s="7"/>
      <c r="M230" s="7"/>
      <c r="N230" s="7"/>
      <c r="O230" s="7"/>
      <c r="P230" s="7"/>
      <c r="Q230" s="7"/>
      <c r="R230" s="7"/>
      <c r="S230" s="7"/>
      <c r="T230" s="7"/>
      <c r="U230" s="7"/>
      <c r="V230" s="7"/>
      <c r="W230" s="7"/>
      <c r="X230" s="7"/>
      <c r="Y230" s="7"/>
    </row>
    <row r="231" spans="1:25" ht="14.25" x14ac:dyDescent="0.2">
      <c r="A231" s="1127"/>
      <c r="B231" s="1127"/>
      <c r="C231" s="1128"/>
      <c r="D231" s="1128"/>
      <c r="E231" s="415"/>
      <c r="F231" s="7"/>
      <c r="G231" s="7"/>
      <c r="H231" s="7"/>
      <c r="I231" s="7"/>
      <c r="J231" s="7"/>
      <c r="K231" s="7"/>
      <c r="L231" s="7"/>
      <c r="M231" s="7"/>
      <c r="N231" s="7"/>
      <c r="O231" s="7"/>
      <c r="P231" s="7"/>
      <c r="Q231" s="7"/>
      <c r="R231" s="7"/>
      <c r="S231" s="7"/>
      <c r="T231" s="7"/>
      <c r="U231" s="7"/>
      <c r="V231" s="7"/>
      <c r="W231" s="7"/>
      <c r="X231" s="7"/>
      <c r="Y231" s="7"/>
    </row>
    <row r="232" spans="1:25" ht="14.25" x14ac:dyDescent="0.2">
      <c r="A232" s="1127"/>
      <c r="B232" s="1127"/>
      <c r="C232" s="1128"/>
      <c r="D232" s="1128"/>
      <c r="E232" s="415"/>
      <c r="F232" s="7"/>
      <c r="G232" s="7"/>
      <c r="H232" s="7"/>
      <c r="I232" s="7"/>
      <c r="J232" s="7"/>
      <c r="K232" s="7"/>
      <c r="L232" s="7"/>
      <c r="M232" s="7"/>
      <c r="N232" s="7"/>
      <c r="O232" s="7"/>
      <c r="P232" s="7"/>
      <c r="Q232" s="7"/>
      <c r="R232" s="7"/>
      <c r="S232" s="7"/>
      <c r="T232" s="7"/>
      <c r="U232" s="7"/>
      <c r="V232" s="7"/>
      <c r="W232" s="7"/>
      <c r="X232" s="7"/>
      <c r="Y232" s="7"/>
    </row>
    <row r="233" spans="1:25" ht="15" x14ac:dyDescent="0.25">
      <c r="A233" s="416"/>
      <c r="B233" s="415"/>
      <c r="C233" s="414"/>
      <c r="D233" s="414"/>
      <c r="E233" s="415"/>
      <c r="F233" s="7"/>
      <c r="G233" s="7"/>
      <c r="H233" s="7"/>
      <c r="I233" s="7"/>
      <c r="J233" s="7"/>
      <c r="K233" s="7"/>
      <c r="L233" s="7"/>
      <c r="M233" s="7"/>
      <c r="N233" s="7"/>
      <c r="O233" s="7"/>
      <c r="P233" s="7"/>
      <c r="Q233" s="7"/>
      <c r="R233" s="7"/>
      <c r="S233" s="7"/>
      <c r="T233" s="7"/>
      <c r="U233" s="7"/>
      <c r="V233" s="7"/>
      <c r="W233" s="7"/>
      <c r="X233" s="7"/>
      <c r="Y233" s="7"/>
    </row>
    <row r="234" spans="1:25" ht="15" x14ac:dyDescent="0.25">
      <c r="A234" s="416"/>
      <c r="B234" s="415"/>
      <c r="C234" s="1128"/>
      <c r="D234" s="1128"/>
      <c r="E234" s="415"/>
      <c r="F234" s="7"/>
      <c r="G234" s="7"/>
      <c r="H234" s="7"/>
      <c r="I234" s="7"/>
      <c r="J234" s="7"/>
      <c r="K234" s="7"/>
      <c r="L234" s="7"/>
      <c r="M234" s="7"/>
      <c r="N234" s="7"/>
      <c r="O234" s="7"/>
      <c r="P234" s="7"/>
      <c r="Q234" s="7"/>
      <c r="R234" s="7"/>
      <c r="S234" s="7"/>
      <c r="T234" s="7"/>
      <c r="U234" s="7"/>
      <c r="V234" s="7"/>
      <c r="W234" s="7"/>
      <c r="X234" s="7"/>
      <c r="Y234" s="7"/>
    </row>
    <row r="235" spans="1:25" ht="14.25" x14ac:dyDescent="0.2">
      <c r="A235" s="415"/>
      <c r="B235" s="415"/>
      <c r="C235" s="415"/>
      <c r="D235" s="415"/>
      <c r="E235" s="415"/>
      <c r="F235" s="7"/>
      <c r="G235" s="7"/>
      <c r="H235" s="7"/>
      <c r="I235" s="7"/>
      <c r="J235" s="7"/>
      <c r="K235" s="7"/>
      <c r="L235" s="7"/>
      <c r="M235" s="7"/>
      <c r="N235" s="7"/>
      <c r="O235" s="7"/>
      <c r="P235" s="7"/>
      <c r="Q235" s="7"/>
      <c r="R235" s="7"/>
      <c r="S235" s="7"/>
      <c r="T235" s="7"/>
      <c r="U235" s="7"/>
      <c r="V235" s="7"/>
      <c r="W235" s="7"/>
      <c r="X235" s="7"/>
      <c r="Y235" s="7"/>
    </row>
    <row r="236" spans="1:25" ht="15" x14ac:dyDescent="0.25">
      <c r="A236" s="416"/>
      <c r="B236" s="420"/>
      <c r="C236" s="1128"/>
      <c r="D236" s="1128"/>
      <c r="E236" s="415"/>
      <c r="F236" s="7"/>
      <c r="G236" s="7"/>
      <c r="H236" s="7"/>
      <c r="I236" s="7"/>
      <c r="J236" s="7"/>
      <c r="K236" s="7"/>
      <c r="L236" s="7"/>
      <c r="M236" s="7"/>
      <c r="N236" s="7"/>
      <c r="O236" s="7"/>
      <c r="P236" s="7"/>
      <c r="Q236" s="7"/>
      <c r="R236" s="7"/>
      <c r="S236" s="7"/>
      <c r="T236" s="7"/>
      <c r="U236" s="7"/>
      <c r="V236" s="7"/>
      <c r="W236" s="7"/>
      <c r="X236" s="7"/>
      <c r="Y236" s="7"/>
    </row>
    <row r="237" spans="1:25" ht="14.25" x14ac:dyDescent="0.2">
      <c r="A237" s="415"/>
      <c r="B237" s="415"/>
      <c r="C237" s="415"/>
      <c r="D237" s="415"/>
      <c r="E237" s="415"/>
      <c r="F237" s="7"/>
      <c r="G237" s="7"/>
      <c r="H237" s="7"/>
      <c r="I237" s="7"/>
      <c r="J237" s="7"/>
      <c r="K237" s="7"/>
      <c r="L237" s="7"/>
      <c r="M237" s="7"/>
      <c r="N237" s="7"/>
      <c r="O237" s="7"/>
      <c r="P237" s="7"/>
      <c r="Q237" s="7"/>
      <c r="R237" s="7"/>
      <c r="S237" s="7"/>
      <c r="T237" s="7"/>
      <c r="U237" s="7"/>
      <c r="V237" s="7"/>
      <c r="W237" s="7"/>
      <c r="X237" s="7"/>
      <c r="Y237" s="7"/>
    </row>
    <row r="238" spans="1:25" ht="14.25" x14ac:dyDescent="0.2">
      <c r="A238" s="199"/>
      <c r="B238" s="1129"/>
      <c r="C238" s="1129"/>
      <c r="D238" s="419"/>
      <c r="E238" s="419"/>
      <c r="F238" s="7"/>
      <c r="G238" s="7"/>
      <c r="H238" s="7"/>
      <c r="I238" s="7"/>
      <c r="J238" s="7"/>
      <c r="K238" s="7"/>
      <c r="L238" s="7"/>
      <c r="M238" s="7"/>
      <c r="N238" s="7"/>
      <c r="O238" s="7"/>
      <c r="P238" s="7"/>
      <c r="Q238" s="7"/>
      <c r="R238" s="7"/>
      <c r="S238" s="7"/>
      <c r="T238" s="7"/>
      <c r="U238" s="7"/>
      <c r="V238" s="7"/>
      <c r="W238" s="7"/>
      <c r="X238" s="7"/>
      <c r="Y238" s="7"/>
    </row>
    <row r="239" spans="1:25" ht="14.25" x14ac:dyDescent="0.2">
      <c r="A239" s="199"/>
      <c r="B239" s="1128"/>
      <c r="C239" s="1128"/>
      <c r="D239" s="200"/>
      <c r="E239" s="414"/>
      <c r="F239" s="7"/>
      <c r="G239" s="7"/>
      <c r="H239" s="7"/>
      <c r="I239" s="7"/>
      <c r="J239" s="7"/>
      <c r="K239" s="7"/>
      <c r="L239" s="7"/>
      <c r="M239" s="7"/>
      <c r="N239" s="7"/>
      <c r="O239" s="7"/>
      <c r="P239" s="7"/>
      <c r="Q239" s="7"/>
      <c r="R239" s="7"/>
      <c r="S239" s="7"/>
      <c r="T239" s="7"/>
      <c r="U239" s="7"/>
      <c r="V239" s="7"/>
      <c r="W239" s="7"/>
      <c r="X239" s="7"/>
      <c r="Y239" s="7"/>
    </row>
    <row r="240" spans="1:25" ht="14.25" x14ac:dyDescent="0.2">
      <c r="A240" s="199"/>
      <c r="B240" s="1128"/>
      <c r="C240" s="1128"/>
      <c r="D240" s="200"/>
      <c r="E240" s="414"/>
      <c r="F240" s="7"/>
      <c r="G240" s="7"/>
      <c r="H240" s="7"/>
      <c r="I240" s="7"/>
      <c r="J240" s="7"/>
      <c r="K240" s="7"/>
      <c r="L240" s="7"/>
      <c r="M240" s="7"/>
      <c r="N240" s="7"/>
      <c r="O240" s="7"/>
      <c r="P240" s="7"/>
      <c r="Q240" s="7"/>
      <c r="R240" s="7"/>
      <c r="S240" s="7"/>
      <c r="T240" s="7"/>
      <c r="U240" s="7"/>
      <c r="V240" s="7"/>
      <c r="W240" s="7"/>
      <c r="X240" s="7"/>
      <c r="Y240" s="7"/>
    </row>
    <row r="241" spans="1:25" ht="14.25" x14ac:dyDescent="0.2">
      <c r="A241" s="199"/>
      <c r="B241" s="1128"/>
      <c r="C241" s="1128"/>
      <c r="D241" s="200"/>
      <c r="E241" s="414"/>
      <c r="F241" s="7"/>
      <c r="G241" s="7"/>
      <c r="H241" s="7"/>
      <c r="I241" s="7"/>
      <c r="J241" s="7"/>
      <c r="K241" s="7"/>
      <c r="L241" s="7"/>
      <c r="M241" s="7"/>
      <c r="N241" s="7"/>
      <c r="O241" s="7"/>
      <c r="P241" s="7"/>
      <c r="Q241" s="7"/>
      <c r="R241" s="7"/>
      <c r="S241" s="7"/>
      <c r="T241" s="7"/>
      <c r="U241" s="7"/>
      <c r="V241" s="7"/>
      <c r="W241" s="7"/>
      <c r="X241" s="7"/>
      <c r="Y241" s="7"/>
    </row>
    <row r="242" spans="1:25" ht="14.25" x14ac:dyDescent="0.2">
      <c r="A242" s="199"/>
      <c r="B242" s="1129"/>
      <c r="C242" s="1129"/>
      <c r="D242" s="414"/>
      <c r="E242" s="414"/>
      <c r="F242" s="7"/>
      <c r="G242" s="7"/>
      <c r="H242" s="7"/>
      <c r="I242" s="7"/>
      <c r="J242" s="7"/>
      <c r="K242" s="7"/>
      <c r="L242" s="7"/>
      <c r="M242" s="7"/>
      <c r="N242" s="7"/>
      <c r="O242" s="7"/>
      <c r="P242" s="7"/>
      <c r="Q242" s="7"/>
      <c r="R242" s="7"/>
      <c r="S242" s="7"/>
      <c r="T242" s="7"/>
      <c r="U242" s="7"/>
      <c r="V242" s="7"/>
      <c r="W242" s="7"/>
      <c r="X242" s="7"/>
      <c r="Y242" s="7"/>
    </row>
    <row r="243" spans="1:25" ht="14.25" x14ac:dyDescent="0.2">
      <c r="A243" s="199"/>
      <c r="B243" s="1128"/>
      <c r="C243" s="1128"/>
      <c r="D243" s="415"/>
      <c r="E243" s="415"/>
      <c r="F243" s="7"/>
      <c r="G243" s="7"/>
      <c r="H243" s="7"/>
      <c r="I243" s="7"/>
      <c r="J243" s="7"/>
      <c r="K243" s="7"/>
      <c r="L243" s="7"/>
      <c r="M243" s="7"/>
      <c r="N243" s="7"/>
      <c r="O243" s="7"/>
      <c r="P243" s="7"/>
      <c r="Q243" s="7"/>
      <c r="R243" s="7"/>
      <c r="S243" s="7"/>
      <c r="T243" s="7"/>
      <c r="U243" s="7"/>
      <c r="V243" s="7"/>
      <c r="W243" s="7"/>
      <c r="X243" s="7"/>
      <c r="Y243" s="7"/>
    </row>
    <row r="244" spans="1:25" ht="14.25" x14ac:dyDescent="0.2">
      <c r="A244" s="415"/>
      <c r="B244" s="415"/>
      <c r="C244" s="415"/>
      <c r="D244" s="201"/>
      <c r="E244" s="201"/>
      <c r="F244" s="7"/>
      <c r="G244" s="7"/>
      <c r="H244" s="7"/>
      <c r="I244" s="7"/>
      <c r="J244" s="7"/>
      <c r="K244" s="7"/>
      <c r="L244" s="7"/>
      <c r="M244" s="7"/>
      <c r="N244" s="7"/>
      <c r="O244" s="7"/>
      <c r="P244" s="7"/>
      <c r="Q244" s="7"/>
      <c r="R244" s="7"/>
      <c r="S244" s="7"/>
      <c r="T244" s="7"/>
      <c r="U244" s="7"/>
      <c r="V244" s="7"/>
      <c r="W244" s="7"/>
      <c r="X244" s="7"/>
      <c r="Y244" s="7"/>
    </row>
    <row r="245" spans="1:25" ht="14.25" x14ac:dyDescent="0.2">
      <c r="A245" s="1127"/>
      <c r="B245" s="1127"/>
      <c r="C245" s="1127"/>
      <c r="D245" s="200"/>
      <c r="E245" s="414"/>
      <c r="F245" s="7"/>
      <c r="G245" s="7"/>
      <c r="H245" s="7"/>
      <c r="I245" s="7"/>
      <c r="J245" s="7"/>
      <c r="K245" s="7"/>
      <c r="L245" s="7"/>
      <c r="M245" s="7"/>
      <c r="N245" s="7"/>
      <c r="O245" s="7"/>
      <c r="P245" s="7"/>
      <c r="Q245" s="7"/>
      <c r="R245" s="7"/>
      <c r="S245" s="7"/>
      <c r="T245" s="7"/>
      <c r="U245" s="7"/>
      <c r="V245" s="7"/>
      <c r="W245" s="7"/>
      <c r="X245" s="7"/>
      <c r="Y245" s="7"/>
    </row>
    <row r="246" spans="1:25" ht="14.25" x14ac:dyDescent="0.2">
      <c r="A246" s="415"/>
      <c r="B246" s="415"/>
      <c r="C246" s="415"/>
      <c r="D246" s="415"/>
      <c r="E246" s="415"/>
      <c r="F246" s="7"/>
      <c r="G246" s="7"/>
      <c r="H246" s="7"/>
      <c r="I246" s="7"/>
      <c r="J246" s="7"/>
      <c r="K246" s="7"/>
      <c r="L246" s="7"/>
      <c r="M246" s="7"/>
      <c r="N246" s="7"/>
      <c r="O246" s="7"/>
      <c r="P246" s="7"/>
      <c r="Q246" s="7"/>
      <c r="R246" s="7"/>
      <c r="S246" s="7"/>
      <c r="T246" s="7"/>
      <c r="U246" s="7"/>
      <c r="V246" s="7"/>
      <c r="W246" s="7"/>
      <c r="X246" s="7"/>
      <c r="Y246" s="7"/>
    </row>
    <row r="247" spans="1:25" ht="14.25" x14ac:dyDescent="0.2">
      <c r="A247" s="415"/>
      <c r="B247" s="1128"/>
      <c r="C247" s="1128"/>
      <c r="D247" s="415"/>
      <c r="E247" s="415"/>
      <c r="F247" s="7"/>
      <c r="G247" s="7"/>
      <c r="H247" s="7"/>
      <c r="I247" s="7"/>
      <c r="J247" s="7"/>
      <c r="K247" s="7"/>
      <c r="L247" s="7"/>
      <c r="M247" s="7"/>
      <c r="N247" s="7"/>
      <c r="O247" s="7"/>
      <c r="P247" s="7"/>
      <c r="Q247" s="7"/>
      <c r="R247" s="7"/>
      <c r="S247" s="7"/>
      <c r="T247" s="7"/>
      <c r="U247" s="7"/>
      <c r="V247" s="7"/>
      <c r="W247" s="7"/>
      <c r="X247" s="7"/>
      <c r="Y247" s="7"/>
    </row>
    <row r="248" spans="1:25" ht="14.25" x14ac:dyDescent="0.2">
      <c r="A248" s="415"/>
      <c r="B248" s="415"/>
      <c r="C248" s="415"/>
      <c r="D248" s="415"/>
      <c r="E248" s="415"/>
      <c r="F248" s="7"/>
      <c r="G248" s="7"/>
      <c r="H248" s="7"/>
      <c r="I248" s="7"/>
      <c r="J248" s="7"/>
      <c r="K248" s="7"/>
      <c r="L248" s="7"/>
      <c r="M248" s="7"/>
      <c r="N248" s="7"/>
      <c r="O248" s="7"/>
      <c r="P248" s="7"/>
      <c r="Q248" s="7"/>
      <c r="R248" s="7"/>
      <c r="S248" s="7"/>
      <c r="T248" s="7"/>
      <c r="U248" s="7"/>
      <c r="V248" s="7"/>
      <c r="W248" s="7"/>
      <c r="X248" s="7"/>
      <c r="Y248" s="7"/>
    </row>
    <row r="249" spans="1:25" ht="14.25" x14ac:dyDescent="0.2">
      <c r="A249" s="1127"/>
      <c r="B249" s="1127"/>
      <c r="C249" s="1127"/>
      <c r="D249" s="419"/>
      <c r="E249" s="414"/>
      <c r="F249" s="7"/>
      <c r="G249" s="7"/>
      <c r="H249" s="7"/>
      <c r="I249" s="7"/>
      <c r="J249" s="7"/>
      <c r="K249" s="7"/>
      <c r="L249" s="7"/>
      <c r="M249" s="7"/>
      <c r="N249" s="7"/>
      <c r="O249" s="7"/>
      <c r="P249" s="7"/>
      <c r="Q249" s="7"/>
      <c r="R249" s="7"/>
      <c r="S249" s="7"/>
      <c r="T249" s="7"/>
      <c r="U249" s="7"/>
      <c r="V249" s="7"/>
      <c r="W249" s="7"/>
      <c r="X249" s="7"/>
      <c r="Y249" s="7"/>
    </row>
    <row r="250" spans="1:25" ht="14.25" x14ac:dyDescent="0.2">
      <c r="A250" s="415"/>
      <c r="B250" s="415"/>
      <c r="C250" s="415"/>
      <c r="D250" s="415"/>
      <c r="E250" s="415"/>
      <c r="F250" s="7"/>
      <c r="G250" s="7"/>
      <c r="H250" s="7"/>
      <c r="I250" s="7"/>
      <c r="J250" s="7"/>
      <c r="K250" s="7"/>
      <c r="L250" s="7"/>
      <c r="M250" s="7"/>
      <c r="N250" s="7"/>
      <c r="O250" s="7"/>
      <c r="P250" s="7"/>
      <c r="Q250" s="7"/>
      <c r="R250" s="7"/>
      <c r="S250" s="7"/>
      <c r="T250" s="7"/>
      <c r="U250" s="7"/>
      <c r="V250" s="7"/>
      <c r="W250" s="7"/>
      <c r="X250" s="7"/>
      <c r="Y250" s="7"/>
    </row>
    <row r="251" spans="1:25" ht="15" x14ac:dyDescent="0.25">
      <c r="A251" s="1121"/>
      <c r="B251" s="1121"/>
      <c r="C251" s="1121"/>
      <c r="D251" s="419"/>
      <c r="E251" s="194"/>
      <c r="F251" s="7"/>
      <c r="G251" s="7"/>
      <c r="H251" s="7"/>
      <c r="I251" s="7"/>
      <c r="J251" s="7"/>
      <c r="K251" s="7"/>
      <c r="L251" s="7"/>
      <c r="M251" s="7"/>
      <c r="N251" s="7"/>
      <c r="O251" s="7"/>
      <c r="P251" s="7"/>
      <c r="Q251" s="7"/>
      <c r="R251" s="7"/>
      <c r="S251" s="7"/>
      <c r="T251" s="7"/>
      <c r="U251" s="7"/>
      <c r="V251" s="7"/>
      <c r="W251" s="7"/>
      <c r="X251" s="7"/>
      <c r="Y251" s="7"/>
    </row>
    <row r="252" spans="1:25" ht="14.25" x14ac:dyDescent="0.2">
      <c r="A252" s="415"/>
      <c r="B252" s="415"/>
      <c r="C252" s="415"/>
      <c r="D252" s="415"/>
      <c r="E252" s="415"/>
      <c r="F252" s="7"/>
      <c r="G252" s="7"/>
      <c r="H252" s="7"/>
      <c r="I252" s="7"/>
      <c r="J252" s="7"/>
      <c r="K252" s="7"/>
      <c r="L252" s="7"/>
      <c r="M252" s="7"/>
      <c r="N252" s="7"/>
      <c r="O252" s="7"/>
      <c r="P252" s="7"/>
      <c r="Q252" s="7"/>
      <c r="R252" s="7"/>
      <c r="S252" s="7"/>
      <c r="T252" s="7"/>
      <c r="U252" s="7"/>
      <c r="V252" s="7"/>
      <c r="W252" s="7"/>
      <c r="X252" s="7"/>
      <c r="Y252" s="7"/>
    </row>
    <row r="253" spans="1:25" ht="14.25" x14ac:dyDescent="0.2">
      <c r="A253" s="415"/>
      <c r="B253" s="415"/>
      <c r="C253" s="415"/>
      <c r="D253" s="415"/>
      <c r="E253" s="415"/>
      <c r="F253" s="7"/>
      <c r="G253" s="7"/>
      <c r="H253" s="7"/>
      <c r="I253" s="7"/>
      <c r="J253" s="7"/>
      <c r="K253" s="7"/>
      <c r="L253" s="7"/>
      <c r="M253" s="7"/>
      <c r="N253" s="7"/>
      <c r="O253" s="7"/>
      <c r="P253" s="7"/>
      <c r="Q253" s="7"/>
      <c r="R253" s="7"/>
      <c r="S253" s="7"/>
      <c r="T253" s="7"/>
      <c r="U253" s="7"/>
      <c r="V253" s="7"/>
      <c r="W253" s="7"/>
      <c r="X253" s="7"/>
      <c r="Y253" s="7"/>
    </row>
    <row r="254" spans="1:25" ht="14.25" x14ac:dyDescent="0.2">
      <c r="A254" s="415"/>
      <c r="B254" s="415"/>
      <c r="C254" s="415"/>
      <c r="D254" s="415"/>
      <c r="E254" s="415"/>
      <c r="F254" s="7"/>
      <c r="G254" s="7"/>
      <c r="H254" s="7"/>
      <c r="I254" s="7"/>
      <c r="J254" s="7"/>
      <c r="K254" s="7"/>
      <c r="L254" s="7"/>
      <c r="M254" s="7"/>
      <c r="N254" s="7"/>
      <c r="O254" s="7"/>
      <c r="P254" s="7"/>
      <c r="Q254" s="7"/>
      <c r="R254" s="7"/>
      <c r="S254" s="7"/>
      <c r="T254" s="7"/>
      <c r="U254" s="7"/>
      <c r="V254" s="7"/>
      <c r="W254" s="7"/>
      <c r="X254" s="7"/>
      <c r="Y254" s="7"/>
    </row>
    <row r="255" spans="1:25" ht="14.25" x14ac:dyDescent="0.2">
      <c r="A255" s="415"/>
      <c r="B255" s="415"/>
      <c r="C255" s="415"/>
      <c r="D255" s="415"/>
      <c r="E255" s="415"/>
      <c r="F255" s="7"/>
      <c r="G255" s="7"/>
      <c r="H255" s="7"/>
      <c r="I255" s="7"/>
      <c r="J255" s="7"/>
      <c r="K255" s="7"/>
      <c r="L255" s="7"/>
      <c r="M255" s="7"/>
      <c r="N255" s="7"/>
      <c r="O255" s="7"/>
      <c r="P255" s="7"/>
      <c r="Q255" s="7"/>
      <c r="R255" s="7"/>
      <c r="S255" s="7"/>
      <c r="T255" s="7"/>
      <c r="U255" s="7"/>
      <c r="V255" s="7"/>
      <c r="W255" s="7"/>
      <c r="X255" s="7"/>
      <c r="Y255" s="7"/>
    </row>
    <row r="256" spans="1:25" ht="14.25" x14ac:dyDescent="0.2">
      <c r="A256" s="415"/>
      <c r="B256" s="415"/>
      <c r="C256" s="415"/>
      <c r="D256" s="415"/>
      <c r="E256" s="415"/>
      <c r="F256" s="7"/>
      <c r="G256" s="7"/>
      <c r="H256" s="7"/>
      <c r="I256" s="7"/>
      <c r="J256" s="7"/>
      <c r="K256" s="7"/>
      <c r="L256" s="7"/>
      <c r="M256" s="7"/>
      <c r="N256" s="7"/>
      <c r="O256" s="7"/>
      <c r="P256" s="7"/>
      <c r="Q256" s="7"/>
      <c r="R256" s="7"/>
      <c r="S256" s="7"/>
      <c r="T256" s="7"/>
      <c r="U256" s="7"/>
      <c r="V256" s="7"/>
      <c r="W256" s="7"/>
      <c r="X256" s="7"/>
      <c r="Y256" s="7"/>
    </row>
    <row r="257" spans="1:25" ht="14.25" x14ac:dyDescent="0.2">
      <c r="A257" s="415"/>
      <c r="B257" s="415"/>
      <c r="C257" s="415"/>
      <c r="D257" s="415"/>
      <c r="E257" s="415"/>
      <c r="F257" s="7"/>
      <c r="G257" s="7"/>
      <c r="H257" s="7"/>
      <c r="I257" s="7"/>
      <c r="J257" s="7"/>
      <c r="K257" s="7"/>
      <c r="L257" s="7"/>
      <c r="M257" s="7"/>
      <c r="N257" s="7"/>
      <c r="O257" s="7"/>
      <c r="P257" s="7"/>
      <c r="Q257" s="7"/>
      <c r="R257" s="7"/>
      <c r="S257" s="7"/>
      <c r="T257" s="7"/>
      <c r="U257" s="7"/>
      <c r="V257" s="7"/>
      <c r="W257" s="7"/>
      <c r="X257" s="7"/>
      <c r="Y257" s="7"/>
    </row>
    <row r="258" spans="1:25" ht="14.25" x14ac:dyDescent="0.2">
      <c r="A258" s="202"/>
      <c r="B258" s="202"/>
      <c r="C258" s="202"/>
      <c r="D258" s="202"/>
      <c r="E258" s="202"/>
      <c r="F258" s="7"/>
      <c r="G258" s="7"/>
      <c r="H258" s="7"/>
      <c r="I258" s="7"/>
      <c r="J258" s="7"/>
      <c r="K258" s="7"/>
      <c r="L258" s="7"/>
      <c r="M258" s="7"/>
      <c r="N258" s="7"/>
      <c r="O258" s="7"/>
      <c r="P258" s="7"/>
      <c r="Q258" s="7"/>
      <c r="R258" s="7"/>
      <c r="S258" s="7"/>
      <c r="T258" s="7"/>
      <c r="U258" s="7"/>
      <c r="V258" s="7"/>
      <c r="W258" s="7"/>
      <c r="X258" s="7"/>
      <c r="Y258" s="7"/>
    </row>
    <row r="259" spans="1:25" ht="14.25" x14ac:dyDescent="0.2">
      <c r="A259" s="202"/>
      <c r="B259" s="202"/>
      <c r="C259" s="202"/>
      <c r="D259" s="202"/>
      <c r="E259" s="202"/>
      <c r="F259" s="7"/>
      <c r="G259" s="7"/>
      <c r="H259" s="7"/>
      <c r="I259" s="7"/>
      <c r="J259" s="7"/>
      <c r="K259" s="7"/>
      <c r="L259" s="7"/>
      <c r="M259" s="7"/>
      <c r="N259" s="7"/>
      <c r="O259" s="7"/>
      <c r="P259" s="7"/>
      <c r="Q259" s="7"/>
      <c r="R259" s="7"/>
      <c r="S259" s="7"/>
      <c r="T259" s="7"/>
      <c r="U259" s="7"/>
      <c r="V259" s="7"/>
      <c r="W259" s="7"/>
      <c r="X259" s="7"/>
      <c r="Y259" s="7"/>
    </row>
    <row r="260" spans="1:25" ht="14.25" x14ac:dyDescent="0.2">
      <c r="A260" s="202"/>
      <c r="B260" s="202"/>
      <c r="C260" s="202"/>
      <c r="D260" s="202"/>
      <c r="E260" s="202"/>
      <c r="F260" s="7"/>
      <c r="G260" s="7"/>
      <c r="H260" s="7"/>
      <c r="I260" s="7"/>
      <c r="J260" s="7"/>
      <c r="K260" s="7"/>
      <c r="L260" s="7"/>
      <c r="M260" s="7"/>
      <c r="N260" s="7"/>
      <c r="O260" s="7"/>
      <c r="P260" s="7"/>
      <c r="Q260" s="7"/>
      <c r="R260" s="7"/>
      <c r="S260" s="7"/>
      <c r="T260" s="7"/>
      <c r="U260" s="7"/>
      <c r="V260" s="7"/>
      <c r="W260" s="7"/>
      <c r="X260" s="7"/>
      <c r="Y260" s="7"/>
    </row>
    <row r="261" spans="1:25" ht="14.25" x14ac:dyDescent="0.2">
      <c r="A261" s="202"/>
      <c r="B261" s="202"/>
      <c r="C261" s="202"/>
      <c r="D261" s="202"/>
      <c r="E261" s="202"/>
      <c r="F261" s="7"/>
      <c r="G261" s="7"/>
      <c r="H261" s="7"/>
      <c r="I261" s="7"/>
      <c r="J261" s="7"/>
      <c r="K261" s="7"/>
      <c r="L261" s="7"/>
      <c r="M261" s="7"/>
      <c r="N261" s="7"/>
      <c r="O261" s="7"/>
      <c r="P261" s="7"/>
      <c r="Q261" s="7"/>
      <c r="R261" s="7"/>
      <c r="S261" s="7"/>
      <c r="T261" s="7"/>
      <c r="U261" s="7"/>
      <c r="V261" s="7"/>
      <c r="W261" s="7"/>
      <c r="X261" s="7"/>
      <c r="Y261" s="7"/>
    </row>
    <row r="262" spans="1:25" ht="14.25" x14ac:dyDescent="0.2">
      <c r="A262" s="202"/>
      <c r="B262" s="202"/>
      <c r="C262" s="202"/>
      <c r="D262" s="202"/>
      <c r="E262" s="202"/>
      <c r="F262" s="7"/>
      <c r="G262" s="7"/>
      <c r="H262" s="7"/>
      <c r="I262" s="7"/>
      <c r="J262" s="7"/>
      <c r="K262" s="7"/>
      <c r="L262" s="7"/>
      <c r="M262" s="7"/>
      <c r="N262" s="7"/>
      <c r="O262" s="7"/>
      <c r="P262" s="7"/>
      <c r="Q262" s="7"/>
      <c r="R262" s="7"/>
      <c r="S262" s="7"/>
      <c r="T262" s="7"/>
      <c r="U262" s="7"/>
      <c r="V262" s="7"/>
      <c r="W262" s="7"/>
      <c r="X262" s="7"/>
      <c r="Y262" s="7"/>
    </row>
    <row r="263" spans="1:25" ht="15" x14ac:dyDescent="0.25">
      <c r="A263" s="1126"/>
      <c r="B263" s="1126"/>
      <c r="C263" s="1126"/>
      <c r="D263" s="1126"/>
      <c r="E263" s="415"/>
      <c r="F263" s="7"/>
      <c r="G263" s="7"/>
      <c r="H263" s="7"/>
      <c r="I263" s="7"/>
      <c r="J263" s="7"/>
      <c r="K263" s="7"/>
      <c r="L263" s="7"/>
      <c r="M263" s="7"/>
      <c r="N263" s="7"/>
      <c r="O263" s="7"/>
      <c r="P263" s="7"/>
      <c r="Q263" s="7"/>
      <c r="R263" s="7"/>
      <c r="S263" s="7"/>
      <c r="T263" s="7"/>
      <c r="U263" s="7"/>
      <c r="V263" s="7"/>
      <c r="W263" s="7"/>
      <c r="X263" s="7"/>
      <c r="Y263" s="7"/>
    </row>
    <row r="264" spans="1:25" ht="14.25" x14ac:dyDescent="0.2">
      <c r="A264" s="415"/>
      <c r="B264" s="415"/>
      <c r="C264" s="415"/>
      <c r="D264" s="415"/>
      <c r="E264" s="415"/>
      <c r="F264" s="7"/>
      <c r="G264" s="7"/>
      <c r="H264" s="7"/>
      <c r="I264" s="7"/>
      <c r="J264" s="7"/>
      <c r="K264" s="7"/>
      <c r="L264" s="7"/>
      <c r="M264" s="7"/>
      <c r="N264" s="7"/>
      <c r="O264" s="7"/>
      <c r="P264" s="7"/>
      <c r="Q264" s="7"/>
      <c r="R264" s="7"/>
      <c r="S264" s="7"/>
      <c r="T264" s="7"/>
      <c r="U264" s="7"/>
      <c r="V264" s="7"/>
      <c r="W264" s="7"/>
      <c r="X264" s="7"/>
      <c r="Y264" s="7"/>
    </row>
    <row r="265" spans="1:25" ht="14.25" x14ac:dyDescent="0.2">
      <c r="A265" s="415"/>
      <c r="B265" s="415"/>
      <c r="C265" s="415"/>
      <c r="D265" s="415"/>
      <c r="E265" s="415"/>
      <c r="F265" s="7"/>
      <c r="G265" s="7"/>
      <c r="H265" s="7"/>
      <c r="I265" s="7"/>
      <c r="J265" s="7"/>
      <c r="K265" s="7"/>
      <c r="L265" s="7"/>
      <c r="M265" s="7"/>
      <c r="N265" s="7"/>
      <c r="O265" s="7"/>
      <c r="P265" s="7"/>
      <c r="Q265" s="7"/>
      <c r="R265" s="7"/>
      <c r="S265" s="7"/>
      <c r="T265" s="7"/>
      <c r="U265" s="7"/>
      <c r="V265" s="7"/>
      <c r="W265" s="7"/>
      <c r="X265" s="7"/>
      <c r="Y265" s="7"/>
    </row>
    <row r="266" spans="1:25" ht="14.25" x14ac:dyDescent="0.2">
      <c r="A266" s="415"/>
      <c r="B266" s="415"/>
      <c r="C266" s="415"/>
      <c r="D266" s="415"/>
      <c r="E266" s="415"/>
      <c r="F266" s="7"/>
      <c r="G266" s="7"/>
      <c r="H266" s="7"/>
      <c r="I266" s="7"/>
      <c r="J266" s="7"/>
      <c r="K266" s="7"/>
      <c r="L266" s="7"/>
      <c r="M266" s="7"/>
      <c r="N266" s="7"/>
      <c r="O266" s="7"/>
      <c r="P266" s="7"/>
      <c r="Q266" s="7"/>
      <c r="R266" s="7"/>
      <c r="S266" s="7"/>
      <c r="T266" s="7"/>
      <c r="U266" s="7"/>
      <c r="V266" s="7"/>
      <c r="W266" s="7"/>
      <c r="X266" s="7"/>
      <c r="Y266" s="7"/>
    </row>
    <row r="267" spans="1:25" ht="14.25" x14ac:dyDescent="0.2">
      <c r="A267" s="415"/>
      <c r="B267" s="415"/>
      <c r="C267" s="415"/>
      <c r="D267" s="415"/>
      <c r="E267" s="415"/>
      <c r="F267" s="7"/>
      <c r="G267" s="7"/>
      <c r="H267" s="7"/>
      <c r="I267" s="7"/>
      <c r="J267" s="7"/>
      <c r="K267" s="7"/>
      <c r="L267" s="7"/>
      <c r="M267" s="7"/>
      <c r="N267" s="7"/>
      <c r="O267" s="7"/>
      <c r="P267" s="7"/>
      <c r="Q267" s="7"/>
      <c r="R267" s="7"/>
      <c r="S267" s="7"/>
      <c r="T267" s="7"/>
      <c r="U267" s="7"/>
      <c r="V267" s="7"/>
      <c r="W267" s="7"/>
      <c r="X267" s="7"/>
      <c r="Y267" s="7"/>
    </row>
    <row r="268" spans="1:25" ht="15" x14ac:dyDescent="0.25">
      <c r="A268" s="1121"/>
      <c r="B268" s="1121"/>
      <c r="C268" s="415"/>
      <c r="D268" s="415"/>
      <c r="E268" s="415"/>
      <c r="F268" s="7"/>
      <c r="G268" s="7"/>
      <c r="H268" s="7"/>
      <c r="I268" s="7"/>
      <c r="J268" s="7"/>
      <c r="K268" s="7"/>
      <c r="L268" s="7"/>
      <c r="M268" s="7"/>
      <c r="N268" s="7"/>
      <c r="O268" s="7"/>
      <c r="P268" s="7"/>
      <c r="Q268" s="7"/>
      <c r="R268" s="7"/>
      <c r="S268" s="7"/>
      <c r="T268" s="7"/>
      <c r="U268" s="7"/>
      <c r="V268" s="7"/>
      <c r="W268" s="7"/>
      <c r="X268" s="7"/>
      <c r="Y268" s="7"/>
    </row>
    <row r="269" spans="1:25" ht="15" x14ac:dyDescent="0.25">
      <c r="A269" s="415"/>
      <c r="B269" s="417"/>
      <c r="C269" s="415"/>
      <c r="D269" s="415"/>
      <c r="E269" s="415"/>
      <c r="F269" s="7"/>
      <c r="G269" s="7"/>
      <c r="H269" s="7"/>
      <c r="I269" s="7"/>
      <c r="J269" s="7"/>
      <c r="K269" s="7"/>
      <c r="L269" s="7"/>
      <c r="M269" s="7"/>
      <c r="N269" s="7"/>
      <c r="O269" s="7"/>
      <c r="P269" s="7"/>
      <c r="Q269" s="7"/>
      <c r="R269" s="7"/>
      <c r="S269" s="7"/>
      <c r="T269" s="7"/>
      <c r="U269" s="7"/>
      <c r="V269" s="7"/>
      <c r="W269" s="7"/>
      <c r="X269" s="7"/>
      <c r="Y269" s="7"/>
    </row>
    <row r="270" spans="1:25" ht="15" x14ac:dyDescent="0.25">
      <c r="A270" s="415"/>
      <c r="B270" s="418"/>
      <c r="C270" s="204"/>
      <c r="D270" s="204"/>
      <c r="E270" s="415"/>
      <c r="F270" s="7"/>
      <c r="G270" s="7"/>
      <c r="H270" s="7"/>
      <c r="I270" s="7"/>
      <c r="J270" s="7"/>
      <c r="K270" s="7"/>
      <c r="L270" s="7"/>
      <c r="M270" s="7"/>
      <c r="N270" s="7"/>
      <c r="O270" s="7"/>
      <c r="P270" s="7"/>
      <c r="Q270" s="7"/>
      <c r="R270" s="7"/>
      <c r="S270" s="7"/>
      <c r="T270" s="7"/>
      <c r="U270" s="7"/>
      <c r="V270" s="7"/>
      <c r="W270" s="7"/>
      <c r="X270" s="7"/>
      <c r="Y270" s="7"/>
    </row>
    <row r="271" spans="1:25" ht="14.25" x14ac:dyDescent="0.2">
      <c r="A271" s="415"/>
      <c r="B271" s="204"/>
      <c r="C271" s="204"/>
      <c r="D271" s="204"/>
      <c r="E271" s="415"/>
      <c r="F271" s="7"/>
      <c r="G271" s="7"/>
      <c r="H271" s="7"/>
      <c r="I271" s="7"/>
      <c r="J271" s="7"/>
      <c r="K271" s="7"/>
      <c r="L271" s="7"/>
      <c r="M271" s="7"/>
      <c r="N271" s="7"/>
      <c r="O271" s="7"/>
      <c r="P271" s="7"/>
      <c r="Q271" s="7"/>
      <c r="R271" s="7"/>
      <c r="S271" s="7"/>
      <c r="T271" s="7"/>
      <c r="U271" s="7"/>
      <c r="V271" s="7"/>
      <c r="W271" s="7"/>
      <c r="X271" s="7"/>
      <c r="Y271" s="7"/>
    </row>
    <row r="272" spans="1:25" ht="14.25" x14ac:dyDescent="0.2">
      <c r="A272" s="1121"/>
      <c r="B272" s="1131"/>
      <c r="C272" s="1131"/>
      <c r="D272" s="1131"/>
      <c r="E272" s="415"/>
      <c r="F272" s="7"/>
      <c r="G272" s="7"/>
      <c r="H272" s="7"/>
      <c r="I272" s="7"/>
      <c r="J272" s="7"/>
      <c r="K272" s="7"/>
      <c r="L272" s="7"/>
      <c r="M272" s="7"/>
      <c r="N272" s="7"/>
      <c r="O272" s="7"/>
      <c r="P272" s="7"/>
      <c r="Q272" s="7"/>
      <c r="R272" s="7"/>
      <c r="S272" s="7"/>
      <c r="T272" s="7"/>
      <c r="U272" s="7"/>
      <c r="V272" s="7"/>
      <c r="W272" s="7"/>
      <c r="X272" s="7"/>
      <c r="Y272" s="7"/>
    </row>
    <row r="273" spans="1:25" ht="14.25" x14ac:dyDescent="0.2">
      <c r="A273" s="1121"/>
      <c r="B273" s="1121"/>
      <c r="C273" s="1121"/>
      <c r="D273" s="1121"/>
      <c r="E273" s="415"/>
      <c r="F273" s="7"/>
      <c r="G273" s="7"/>
      <c r="H273" s="7"/>
      <c r="I273" s="7"/>
      <c r="J273" s="7"/>
      <c r="K273" s="7"/>
      <c r="L273" s="7"/>
      <c r="M273" s="7"/>
      <c r="N273" s="7"/>
      <c r="O273" s="7"/>
      <c r="P273" s="7"/>
      <c r="Q273" s="7"/>
      <c r="R273" s="7"/>
      <c r="S273" s="7"/>
      <c r="T273" s="7"/>
      <c r="U273" s="7"/>
      <c r="V273" s="7"/>
      <c r="W273" s="7"/>
      <c r="X273" s="7"/>
      <c r="Y273" s="7"/>
    </row>
    <row r="274" spans="1:25" ht="14.25" x14ac:dyDescent="0.2">
      <c r="A274" s="415"/>
      <c r="B274" s="419"/>
      <c r="C274" s="414"/>
      <c r="D274" s="414"/>
      <c r="E274" s="415"/>
      <c r="F274" s="7"/>
      <c r="G274" s="7"/>
      <c r="H274" s="7"/>
      <c r="I274" s="7"/>
      <c r="J274" s="7"/>
      <c r="K274" s="7"/>
      <c r="L274" s="7"/>
      <c r="M274" s="7"/>
      <c r="N274" s="7"/>
      <c r="O274" s="7"/>
      <c r="P274" s="7"/>
      <c r="Q274" s="7"/>
      <c r="R274" s="7"/>
      <c r="S274" s="7"/>
      <c r="T274" s="7"/>
      <c r="U274" s="7"/>
      <c r="V274" s="7"/>
      <c r="W274" s="7"/>
      <c r="X274" s="7"/>
      <c r="Y274" s="7"/>
    </row>
    <row r="275" spans="1:25" ht="14.25" x14ac:dyDescent="0.2">
      <c r="A275" s="415"/>
      <c r="B275" s="419"/>
      <c r="C275" s="414"/>
      <c r="D275" s="414"/>
      <c r="E275" s="415"/>
      <c r="F275" s="7"/>
      <c r="G275" s="7"/>
      <c r="H275" s="7"/>
      <c r="I275" s="7"/>
      <c r="J275" s="7"/>
      <c r="K275" s="7"/>
      <c r="L275" s="7"/>
      <c r="M275" s="7"/>
      <c r="N275" s="7"/>
      <c r="O275" s="7"/>
      <c r="P275" s="7"/>
      <c r="Q275" s="7"/>
      <c r="R275" s="7"/>
      <c r="S275" s="7"/>
      <c r="T275" s="7"/>
      <c r="U275" s="7"/>
      <c r="V275" s="7"/>
      <c r="W275" s="7"/>
      <c r="X275" s="7"/>
      <c r="Y275" s="7"/>
    </row>
    <row r="276" spans="1:25" ht="14.25" x14ac:dyDescent="0.2">
      <c r="A276" s="415"/>
      <c r="B276" s="419"/>
      <c r="C276" s="414"/>
      <c r="D276" s="414"/>
      <c r="E276" s="415"/>
      <c r="F276" s="7"/>
      <c r="G276" s="7"/>
      <c r="H276" s="7"/>
      <c r="I276" s="7"/>
      <c r="J276" s="7"/>
      <c r="K276" s="7"/>
      <c r="L276" s="7"/>
      <c r="M276" s="7"/>
      <c r="N276" s="7"/>
      <c r="O276" s="7"/>
      <c r="P276" s="7"/>
      <c r="Q276" s="7"/>
      <c r="R276" s="7"/>
      <c r="S276" s="7"/>
      <c r="T276" s="7"/>
      <c r="U276" s="7"/>
      <c r="V276" s="7"/>
      <c r="W276" s="7"/>
      <c r="X276" s="7"/>
      <c r="Y276" s="7"/>
    </row>
    <row r="277" spans="1:25" ht="14.25" x14ac:dyDescent="0.2">
      <c r="A277" s="415"/>
      <c r="B277" s="419"/>
      <c r="C277" s="414"/>
      <c r="D277" s="414"/>
      <c r="E277" s="415"/>
      <c r="F277" s="7"/>
      <c r="G277" s="7"/>
      <c r="H277" s="7"/>
      <c r="I277" s="7"/>
      <c r="J277" s="7"/>
      <c r="K277" s="7"/>
      <c r="L277" s="7"/>
      <c r="M277" s="7"/>
      <c r="N277" s="7"/>
      <c r="O277" s="7"/>
      <c r="P277" s="7"/>
      <c r="Q277" s="7"/>
      <c r="R277" s="7"/>
      <c r="S277" s="7"/>
      <c r="T277" s="7"/>
      <c r="U277" s="7"/>
      <c r="V277" s="7"/>
      <c r="W277" s="7"/>
      <c r="X277" s="7"/>
      <c r="Y277" s="7"/>
    </row>
    <row r="278" spans="1:25" ht="14.25" x14ac:dyDescent="0.2">
      <c r="A278" s="415"/>
      <c r="B278" s="419"/>
      <c r="C278" s="414"/>
      <c r="D278" s="414"/>
      <c r="E278" s="415"/>
      <c r="F278" s="7"/>
      <c r="G278" s="7"/>
      <c r="H278" s="7"/>
      <c r="I278" s="7"/>
      <c r="J278" s="7"/>
      <c r="K278" s="7"/>
      <c r="L278" s="7"/>
      <c r="M278" s="7"/>
      <c r="N278" s="7"/>
      <c r="O278" s="7"/>
      <c r="P278" s="7"/>
      <c r="Q278" s="7"/>
      <c r="R278" s="7"/>
      <c r="S278" s="7"/>
      <c r="T278" s="7"/>
      <c r="U278" s="7"/>
      <c r="V278" s="7"/>
      <c r="W278" s="7"/>
      <c r="X278" s="7"/>
      <c r="Y278" s="7"/>
    </row>
    <row r="279" spans="1:25" ht="14.25" x14ac:dyDescent="0.2">
      <c r="A279" s="415"/>
      <c r="B279" s="419"/>
      <c r="C279" s="414"/>
      <c r="D279" s="414"/>
      <c r="E279" s="415"/>
      <c r="F279" s="7"/>
      <c r="G279" s="7"/>
      <c r="H279" s="7"/>
      <c r="I279" s="7"/>
      <c r="J279" s="7"/>
      <c r="K279" s="7"/>
      <c r="L279" s="7"/>
      <c r="M279" s="7"/>
      <c r="N279" s="7"/>
      <c r="O279" s="7"/>
      <c r="P279" s="7"/>
      <c r="Q279" s="7"/>
      <c r="R279" s="7"/>
      <c r="S279" s="7"/>
      <c r="T279" s="7"/>
      <c r="U279" s="7"/>
      <c r="V279" s="7"/>
      <c r="W279" s="7"/>
      <c r="X279" s="7"/>
      <c r="Y279" s="7"/>
    </row>
    <row r="280" spans="1:25" ht="15" x14ac:dyDescent="0.25">
      <c r="A280" s="415"/>
      <c r="B280" s="416"/>
      <c r="C280" s="416"/>
      <c r="D280" s="414"/>
      <c r="E280" s="415"/>
      <c r="F280" s="7"/>
      <c r="G280" s="7"/>
      <c r="H280" s="7"/>
      <c r="I280" s="7"/>
      <c r="J280" s="7"/>
      <c r="K280" s="7"/>
      <c r="L280" s="7"/>
      <c r="M280" s="7"/>
      <c r="N280" s="7"/>
      <c r="O280" s="7"/>
      <c r="P280" s="7"/>
      <c r="Q280" s="7"/>
      <c r="R280" s="7"/>
      <c r="S280" s="7"/>
      <c r="T280" s="7"/>
      <c r="U280" s="7"/>
      <c r="V280" s="7"/>
      <c r="W280" s="7"/>
      <c r="X280" s="7"/>
      <c r="Y280" s="7"/>
    </row>
    <row r="281" spans="1:25" ht="15" x14ac:dyDescent="0.25">
      <c r="A281" s="1121"/>
      <c r="B281" s="1121"/>
      <c r="C281" s="1121"/>
      <c r="D281" s="194"/>
      <c r="E281" s="415"/>
      <c r="F281" s="7"/>
      <c r="G281" s="7"/>
      <c r="H281" s="7"/>
      <c r="I281" s="7"/>
      <c r="J281" s="7"/>
      <c r="K281" s="7"/>
      <c r="L281" s="7"/>
      <c r="M281" s="7"/>
      <c r="N281" s="7"/>
      <c r="O281" s="7"/>
      <c r="P281" s="7"/>
      <c r="Q281" s="7"/>
      <c r="R281" s="7"/>
      <c r="S281" s="7"/>
      <c r="T281" s="7"/>
      <c r="U281" s="7"/>
      <c r="V281" s="7"/>
      <c r="W281" s="7"/>
      <c r="X281" s="7"/>
      <c r="Y281" s="7"/>
    </row>
    <row r="282" spans="1:25" ht="14.25" x14ac:dyDescent="0.2">
      <c r="A282" s="1122"/>
      <c r="B282" s="1122"/>
      <c r="C282" s="1122"/>
      <c r="D282" s="1122"/>
      <c r="E282" s="415"/>
      <c r="F282" s="7"/>
      <c r="G282" s="7"/>
      <c r="H282" s="7"/>
      <c r="I282" s="7"/>
      <c r="J282" s="7"/>
      <c r="K282" s="7"/>
      <c r="L282" s="7"/>
      <c r="M282" s="7"/>
      <c r="N282" s="7"/>
      <c r="O282" s="7"/>
      <c r="P282" s="7"/>
      <c r="Q282" s="7"/>
      <c r="R282" s="7"/>
      <c r="S282" s="7"/>
      <c r="T282" s="7"/>
      <c r="U282" s="7"/>
      <c r="V282" s="7"/>
      <c r="W282" s="7"/>
      <c r="X282" s="7"/>
      <c r="Y282" s="7"/>
    </row>
    <row r="283" spans="1:25" ht="15" x14ac:dyDescent="0.25">
      <c r="A283" s="416"/>
      <c r="B283" s="420"/>
      <c r="C283" s="420"/>
      <c r="D283" s="194"/>
      <c r="E283" s="415"/>
      <c r="F283" s="7"/>
      <c r="G283" s="7"/>
      <c r="H283" s="7"/>
      <c r="I283" s="7"/>
      <c r="J283" s="7"/>
      <c r="K283" s="7"/>
      <c r="L283" s="7"/>
      <c r="M283" s="7"/>
      <c r="N283" s="7"/>
      <c r="O283" s="7"/>
      <c r="P283" s="7"/>
      <c r="Q283" s="7"/>
      <c r="R283" s="7"/>
      <c r="S283" s="7"/>
      <c r="T283" s="7"/>
      <c r="U283" s="7"/>
      <c r="V283" s="7"/>
      <c r="W283" s="7"/>
      <c r="X283" s="7"/>
      <c r="Y283" s="7"/>
    </row>
    <row r="284" spans="1:25" ht="14.25" x14ac:dyDescent="0.2">
      <c r="A284" s="415"/>
      <c r="B284" s="415"/>
      <c r="C284" s="415"/>
      <c r="D284" s="415"/>
      <c r="E284" s="415"/>
      <c r="F284" s="7"/>
      <c r="G284" s="7"/>
      <c r="H284" s="7"/>
      <c r="I284" s="7"/>
      <c r="J284" s="7"/>
      <c r="K284" s="7"/>
      <c r="L284" s="7"/>
      <c r="M284" s="7"/>
      <c r="N284" s="7"/>
      <c r="O284" s="7"/>
      <c r="P284" s="7"/>
      <c r="Q284" s="7"/>
      <c r="R284" s="7"/>
      <c r="S284" s="7"/>
      <c r="T284" s="7"/>
      <c r="U284" s="7"/>
      <c r="V284" s="7"/>
      <c r="W284" s="7"/>
      <c r="X284" s="7"/>
      <c r="Y284" s="7"/>
    </row>
    <row r="285" spans="1:25" ht="14.25" x14ac:dyDescent="0.2">
      <c r="A285" s="415"/>
      <c r="B285" s="415"/>
      <c r="C285" s="415"/>
      <c r="D285" s="415"/>
      <c r="E285" s="415"/>
      <c r="F285" s="7"/>
      <c r="G285" s="7"/>
      <c r="H285" s="7"/>
      <c r="I285" s="7"/>
      <c r="J285" s="7"/>
      <c r="K285" s="7"/>
      <c r="L285" s="7"/>
      <c r="M285" s="7"/>
      <c r="N285" s="7"/>
      <c r="O285" s="7"/>
      <c r="P285" s="7"/>
      <c r="Q285" s="7"/>
      <c r="R285" s="7"/>
      <c r="S285" s="7"/>
      <c r="T285" s="7"/>
      <c r="U285" s="7"/>
      <c r="V285" s="7"/>
      <c r="W285" s="7"/>
      <c r="X285" s="7"/>
      <c r="Y285" s="7"/>
    </row>
    <row r="286" spans="1:25" ht="15" x14ac:dyDescent="0.25">
      <c r="A286" s="416"/>
      <c r="B286" s="417"/>
      <c r="C286" s="417"/>
      <c r="D286" s="417"/>
      <c r="E286" s="415"/>
      <c r="F286" s="7"/>
      <c r="G286" s="7"/>
      <c r="H286" s="7"/>
      <c r="I286" s="7"/>
      <c r="J286" s="7"/>
      <c r="K286" s="7"/>
      <c r="L286" s="7"/>
      <c r="M286" s="7"/>
      <c r="N286" s="7"/>
      <c r="O286" s="7"/>
      <c r="P286" s="7"/>
      <c r="Q286" s="7"/>
      <c r="R286" s="7"/>
      <c r="S286" s="7"/>
      <c r="T286" s="7"/>
      <c r="U286" s="7"/>
      <c r="V286" s="7"/>
      <c r="W286" s="7"/>
      <c r="X286" s="7"/>
      <c r="Y286" s="7"/>
    </row>
    <row r="287" spans="1:25" ht="15" x14ac:dyDescent="0.2">
      <c r="A287" s="1123"/>
      <c r="B287" s="1124"/>
      <c r="C287" s="1125"/>
      <c r="D287" s="1125"/>
      <c r="E287" s="424"/>
      <c r="F287" s="7"/>
      <c r="G287" s="7"/>
      <c r="H287" s="7"/>
      <c r="I287" s="7"/>
      <c r="J287" s="7"/>
      <c r="K287" s="7"/>
      <c r="L287" s="7"/>
      <c r="M287" s="7"/>
      <c r="N287" s="7"/>
      <c r="O287" s="7"/>
      <c r="P287" s="7"/>
      <c r="Q287" s="7"/>
      <c r="R287" s="7"/>
      <c r="S287" s="7"/>
      <c r="T287" s="7"/>
      <c r="U287" s="7"/>
      <c r="V287" s="7"/>
      <c r="W287" s="7"/>
      <c r="X287" s="7"/>
      <c r="Y287" s="7"/>
    </row>
    <row r="288" spans="1:25" ht="15" x14ac:dyDescent="0.2">
      <c r="A288" s="1123"/>
      <c r="B288" s="1123"/>
      <c r="C288" s="1123"/>
      <c r="D288" s="1123"/>
      <c r="E288" s="424"/>
      <c r="F288" s="7"/>
      <c r="G288" s="7"/>
      <c r="H288" s="7"/>
      <c r="I288" s="7"/>
      <c r="J288" s="7"/>
      <c r="K288" s="7"/>
      <c r="L288" s="7"/>
      <c r="M288" s="7"/>
      <c r="N288" s="7"/>
      <c r="O288" s="7"/>
      <c r="P288" s="7"/>
      <c r="Q288" s="7"/>
      <c r="R288" s="7"/>
      <c r="S288" s="7"/>
      <c r="T288" s="7"/>
      <c r="U288" s="7"/>
      <c r="V288" s="7"/>
      <c r="W288" s="7"/>
      <c r="X288" s="7"/>
      <c r="Y288" s="7"/>
    </row>
    <row r="289" spans="1:25" ht="15" x14ac:dyDescent="0.25">
      <c r="A289" s="1121"/>
      <c r="B289" s="1121"/>
      <c r="C289" s="1121"/>
      <c r="D289" s="194"/>
      <c r="E289" s="415"/>
      <c r="F289" s="7"/>
      <c r="G289" s="7"/>
      <c r="H289" s="7"/>
      <c r="I289" s="7"/>
      <c r="J289" s="7"/>
      <c r="K289" s="7"/>
      <c r="L289" s="7"/>
      <c r="M289" s="7"/>
      <c r="N289" s="7"/>
      <c r="O289" s="7"/>
      <c r="P289" s="7"/>
      <c r="Q289" s="7"/>
      <c r="R289" s="7"/>
      <c r="S289" s="7"/>
      <c r="T289" s="7"/>
      <c r="U289" s="7"/>
      <c r="V289" s="7"/>
      <c r="W289" s="7"/>
      <c r="X289" s="7"/>
      <c r="Y289" s="7"/>
    </row>
    <row r="290" spans="1:25" ht="14.25" x14ac:dyDescent="0.2">
      <c r="A290" s="1122"/>
      <c r="B290" s="1122"/>
      <c r="C290" s="1122"/>
      <c r="D290" s="1122"/>
      <c r="E290" s="415"/>
      <c r="F290" s="7"/>
      <c r="G290" s="7"/>
      <c r="H290" s="7"/>
      <c r="I290" s="7"/>
      <c r="J290" s="7"/>
      <c r="K290" s="7"/>
      <c r="L290" s="7"/>
      <c r="M290" s="7"/>
      <c r="N290" s="7"/>
      <c r="O290" s="7"/>
      <c r="P290" s="7"/>
      <c r="Q290" s="7"/>
      <c r="R290" s="7"/>
      <c r="S290" s="7"/>
      <c r="T290" s="7"/>
      <c r="U290" s="7"/>
      <c r="V290" s="7"/>
      <c r="W290" s="7"/>
      <c r="X290" s="7"/>
      <c r="Y290" s="7"/>
    </row>
    <row r="291" spans="1:25" ht="15" x14ac:dyDescent="0.25">
      <c r="A291" s="1121"/>
      <c r="B291" s="1121"/>
      <c r="C291" s="1121"/>
      <c r="D291" s="194"/>
      <c r="E291" s="415"/>
      <c r="F291" s="7"/>
      <c r="G291" s="7"/>
      <c r="H291" s="7"/>
      <c r="I291" s="7"/>
      <c r="J291" s="7"/>
      <c r="K291" s="7"/>
      <c r="L291" s="7"/>
      <c r="M291" s="7"/>
      <c r="N291" s="7"/>
      <c r="O291" s="7"/>
      <c r="P291" s="7"/>
      <c r="Q291" s="7"/>
      <c r="R291" s="7"/>
      <c r="S291" s="7"/>
      <c r="T291" s="7"/>
      <c r="U291" s="7"/>
      <c r="V291" s="7"/>
      <c r="W291" s="7"/>
      <c r="X291" s="7"/>
      <c r="Y291" s="7"/>
    </row>
    <row r="292" spans="1:25" ht="14.25" x14ac:dyDescent="0.2">
      <c r="A292" s="415"/>
      <c r="B292" s="415"/>
      <c r="C292" s="415"/>
      <c r="D292" s="415"/>
      <c r="E292" s="415"/>
      <c r="F292" s="7"/>
      <c r="G292" s="7"/>
      <c r="H292" s="7"/>
      <c r="I292" s="7"/>
      <c r="J292" s="7"/>
      <c r="K292" s="7"/>
      <c r="L292" s="7"/>
      <c r="M292" s="7"/>
      <c r="N292" s="7"/>
      <c r="O292" s="7"/>
      <c r="P292" s="7"/>
      <c r="Q292" s="7"/>
      <c r="R292" s="7"/>
      <c r="S292" s="7"/>
      <c r="T292" s="7"/>
      <c r="U292" s="7"/>
      <c r="V292" s="7"/>
      <c r="W292" s="7"/>
      <c r="X292" s="7"/>
      <c r="Y292" s="7"/>
    </row>
    <row r="293" spans="1:25" ht="14.25" x14ac:dyDescent="0.2">
      <c r="A293" s="415"/>
      <c r="B293" s="415"/>
      <c r="C293" s="415"/>
      <c r="D293" s="415"/>
      <c r="E293" s="415"/>
      <c r="F293" s="7"/>
      <c r="G293" s="7"/>
      <c r="H293" s="7"/>
      <c r="I293" s="7"/>
      <c r="J293" s="7"/>
      <c r="K293" s="7"/>
      <c r="L293" s="7"/>
      <c r="M293" s="7"/>
      <c r="N293" s="7"/>
      <c r="O293" s="7"/>
      <c r="P293" s="7"/>
      <c r="Q293" s="7"/>
      <c r="R293" s="7"/>
      <c r="S293" s="7"/>
      <c r="T293" s="7"/>
      <c r="U293" s="7"/>
      <c r="V293" s="7"/>
      <c r="W293" s="7"/>
      <c r="X293" s="7"/>
      <c r="Y293" s="7"/>
    </row>
    <row r="294" spans="1:25" ht="15" x14ac:dyDescent="0.25">
      <c r="A294" s="1121"/>
      <c r="B294" s="1121"/>
      <c r="C294" s="1126"/>
      <c r="D294" s="1126"/>
      <c r="E294" s="415"/>
      <c r="F294" s="7"/>
      <c r="G294" s="7"/>
      <c r="H294" s="7"/>
      <c r="I294" s="7"/>
      <c r="J294" s="7"/>
      <c r="K294" s="7"/>
      <c r="L294" s="7"/>
      <c r="M294" s="7"/>
      <c r="N294" s="7"/>
      <c r="O294" s="7"/>
      <c r="P294" s="7"/>
      <c r="Q294" s="7"/>
      <c r="R294" s="7"/>
      <c r="S294" s="7"/>
      <c r="T294" s="7"/>
      <c r="U294" s="7"/>
      <c r="V294" s="7"/>
      <c r="W294" s="7"/>
      <c r="X294" s="7"/>
      <c r="Y294" s="7"/>
    </row>
    <row r="295" spans="1:25" ht="14.25" x14ac:dyDescent="0.2">
      <c r="A295" s="415"/>
      <c r="B295" s="415"/>
      <c r="C295" s="415"/>
      <c r="D295" s="415"/>
      <c r="E295" s="415"/>
      <c r="F295" s="7"/>
      <c r="G295" s="7"/>
      <c r="H295" s="7"/>
      <c r="I295" s="7"/>
      <c r="J295" s="7"/>
      <c r="K295" s="7"/>
      <c r="L295" s="7"/>
      <c r="M295" s="7"/>
      <c r="N295" s="7"/>
      <c r="O295" s="7"/>
      <c r="P295" s="7"/>
      <c r="Q295" s="7"/>
      <c r="R295" s="7"/>
      <c r="S295" s="7"/>
      <c r="T295" s="7"/>
      <c r="U295" s="7"/>
      <c r="V295" s="7"/>
      <c r="W295" s="7"/>
      <c r="X295" s="7"/>
      <c r="Y295" s="7"/>
    </row>
    <row r="296" spans="1:25" ht="14.25" x14ac:dyDescent="0.2">
      <c r="A296" s="1127"/>
      <c r="B296" s="1127"/>
      <c r="C296" s="1128"/>
      <c r="D296" s="1128"/>
      <c r="E296" s="415"/>
      <c r="F296" s="7"/>
      <c r="G296" s="7"/>
      <c r="H296" s="7"/>
      <c r="I296" s="7"/>
      <c r="J296" s="7"/>
      <c r="K296" s="7"/>
      <c r="L296" s="7"/>
      <c r="M296" s="7"/>
      <c r="N296" s="7"/>
      <c r="O296" s="7"/>
      <c r="P296" s="7"/>
      <c r="Q296" s="7"/>
      <c r="R296" s="7"/>
      <c r="S296" s="7"/>
      <c r="T296" s="7"/>
      <c r="U296" s="7"/>
      <c r="V296" s="7"/>
      <c r="W296" s="7"/>
      <c r="X296" s="7"/>
      <c r="Y296" s="7"/>
    </row>
    <row r="297" spans="1:25" ht="14.25" x14ac:dyDescent="0.2">
      <c r="A297" s="1127"/>
      <c r="B297" s="1127"/>
      <c r="C297" s="1128"/>
      <c r="D297" s="1128"/>
      <c r="E297" s="415"/>
      <c r="F297" s="7"/>
      <c r="G297" s="7"/>
      <c r="H297" s="7"/>
      <c r="I297" s="7"/>
      <c r="J297" s="7"/>
      <c r="K297" s="7"/>
      <c r="L297" s="7"/>
      <c r="M297" s="7"/>
      <c r="N297" s="7"/>
      <c r="O297" s="7"/>
      <c r="P297" s="7"/>
      <c r="Q297" s="7"/>
      <c r="R297" s="7"/>
      <c r="S297" s="7"/>
      <c r="T297" s="7"/>
      <c r="U297" s="7"/>
      <c r="V297" s="7"/>
      <c r="W297" s="7"/>
      <c r="X297" s="7"/>
      <c r="Y297" s="7"/>
    </row>
    <row r="298" spans="1:25" ht="14.25" x14ac:dyDescent="0.2">
      <c r="A298" s="415"/>
      <c r="B298" s="419"/>
      <c r="C298" s="1128"/>
      <c r="D298" s="1128"/>
      <c r="E298" s="415"/>
      <c r="F298" s="7"/>
      <c r="G298" s="7"/>
      <c r="H298" s="7"/>
      <c r="I298" s="7"/>
      <c r="J298" s="7"/>
      <c r="K298" s="7"/>
      <c r="L298" s="7"/>
      <c r="M298" s="7"/>
      <c r="N298" s="7"/>
      <c r="O298" s="7"/>
      <c r="P298" s="7"/>
      <c r="Q298" s="7"/>
      <c r="R298" s="7"/>
      <c r="S298" s="7"/>
      <c r="T298" s="7"/>
      <c r="U298" s="7"/>
      <c r="V298" s="7"/>
      <c r="W298" s="7"/>
      <c r="X298" s="7"/>
      <c r="Y298" s="7"/>
    </row>
    <row r="299" spans="1:25" ht="14.25" x14ac:dyDescent="0.2">
      <c r="A299" s="415"/>
      <c r="B299" s="419"/>
      <c r="C299" s="1128"/>
      <c r="D299" s="1128"/>
      <c r="E299" s="415"/>
      <c r="F299" s="7"/>
      <c r="G299" s="7"/>
      <c r="H299" s="7"/>
      <c r="I299" s="7"/>
      <c r="J299" s="7"/>
      <c r="K299" s="7"/>
      <c r="L299" s="7"/>
      <c r="M299" s="7"/>
      <c r="N299" s="7"/>
      <c r="O299" s="7"/>
      <c r="P299" s="7"/>
      <c r="Q299" s="7"/>
      <c r="R299" s="7"/>
      <c r="S299" s="7"/>
      <c r="T299" s="7"/>
      <c r="U299" s="7"/>
      <c r="V299" s="7"/>
      <c r="W299" s="7"/>
      <c r="X299" s="7"/>
      <c r="Y299" s="7"/>
    </row>
    <row r="300" spans="1:25" ht="14.25" x14ac:dyDescent="0.2">
      <c r="A300" s="1127"/>
      <c r="B300" s="1127"/>
      <c r="C300" s="1128"/>
      <c r="D300" s="1128"/>
      <c r="E300" s="415"/>
      <c r="F300" s="7"/>
      <c r="G300" s="7"/>
      <c r="H300" s="7"/>
      <c r="I300" s="7"/>
      <c r="J300" s="7"/>
      <c r="K300" s="7"/>
      <c r="L300" s="7"/>
      <c r="M300" s="7"/>
      <c r="N300" s="7"/>
      <c r="O300" s="7"/>
      <c r="P300" s="7"/>
      <c r="Q300" s="7"/>
      <c r="R300" s="7"/>
      <c r="S300" s="7"/>
      <c r="T300" s="7"/>
      <c r="U300" s="7"/>
      <c r="V300" s="7"/>
      <c r="W300" s="7"/>
      <c r="X300" s="7"/>
      <c r="Y300" s="7"/>
    </row>
    <row r="301" spans="1:25" ht="14.25" x14ac:dyDescent="0.2">
      <c r="A301" s="1127"/>
      <c r="B301" s="1127"/>
      <c r="C301" s="1128"/>
      <c r="D301" s="1128"/>
      <c r="E301" s="415"/>
      <c r="F301" s="7"/>
      <c r="G301" s="7"/>
      <c r="H301" s="7"/>
      <c r="I301" s="7"/>
      <c r="J301" s="7"/>
      <c r="K301" s="7"/>
      <c r="L301" s="7"/>
      <c r="M301" s="7"/>
      <c r="N301" s="7"/>
      <c r="O301" s="7"/>
      <c r="P301" s="7"/>
      <c r="Q301" s="7"/>
      <c r="R301" s="7"/>
      <c r="S301" s="7"/>
      <c r="T301" s="7"/>
      <c r="U301" s="7"/>
      <c r="V301" s="7"/>
      <c r="W301" s="7"/>
      <c r="X301" s="7"/>
      <c r="Y301" s="7"/>
    </row>
    <row r="302" spans="1:25" ht="14.25" x14ac:dyDescent="0.2">
      <c r="A302" s="1127"/>
      <c r="B302" s="1127"/>
      <c r="C302" s="1128"/>
      <c r="D302" s="1128"/>
      <c r="E302" s="415"/>
      <c r="F302" s="7"/>
      <c r="G302" s="7"/>
      <c r="H302" s="7"/>
      <c r="I302" s="7"/>
      <c r="J302" s="7"/>
      <c r="K302" s="7"/>
      <c r="L302" s="7"/>
      <c r="M302" s="7"/>
      <c r="N302" s="7"/>
      <c r="O302" s="7"/>
      <c r="P302" s="7"/>
      <c r="Q302" s="7"/>
      <c r="R302" s="7"/>
      <c r="S302" s="7"/>
      <c r="T302" s="7"/>
      <c r="U302" s="7"/>
      <c r="V302" s="7"/>
      <c r="W302" s="7"/>
      <c r="X302" s="7"/>
      <c r="Y302" s="7"/>
    </row>
    <row r="303" spans="1:25" ht="14.25" x14ac:dyDescent="0.2">
      <c r="A303" s="1127"/>
      <c r="B303" s="1127"/>
      <c r="C303" s="1128"/>
      <c r="D303" s="1128"/>
      <c r="E303" s="415"/>
      <c r="F303" s="7"/>
      <c r="G303" s="7"/>
      <c r="H303" s="7"/>
      <c r="I303" s="7"/>
      <c r="J303" s="7"/>
      <c r="K303" s="7"/>
      <c r="L303" s="7"/>
      <c r="M303" s="7"/>
      <c r="N303" s="7"/>
      <c r="O303" s="7"/>
      <c r="P303" s="7"/>
      <c r="Q303" s="7"/>
      <c r="R303" s="7"/>
      <c r="S303" s="7"/>
      <c r="T303" s="7"/>
      <c r="U303" s="7"/>
      <c r="V303" s="7"/>
      <c r="W303" s="7"/>
      <c r="X303" s="7"/>
      <c r="Y303" s="7"/>
    </row>
    <row r="304" spans="1:25" ht="14.25" x14ac:dyDescent="0.2">
      <c r="A304" s="1127"/>
      <c r="B304" s="1127"/>
      <c r="C304" s="1128"/>
      <c r="D304" s="1128"/>
      <c r="E304" s="415"/>
      <c r="F304" s="7"/>
      <c r="G304" s="7"/>
      <c r="H304" s="7"/>
      <c r="I304" s="7"/>
      <c r="J304" s="7"/>
      <c r="K304" s="7"/>
      <c r="L304" s="7"/>
      <c r="M304" s="7"/>
      <c r="N304" s="7"/>
      <c r="O304" s="7"/>
      <c r="P304" s="7"/>
      <c r="Q304" s="7"/>
      <c r="R304" s="7"/>
      <c r="S304" s="7"/>
      <c r="T304" s="7"/>
      <c r="U304" s="7"/>
      <c r="V304" s="7"/>
      <c r="W304" s="7"/>
      <c r="X304" s="7"/>
      <c r="Y304" s="7"/>
    </row>
    <row r="305" spans="1:25" ht="14.25" x14ac:dyDescent="0.2">
      <c r="A305" s="1127"/>
      <c r="B305" s="1127"/>
      <c r="C305" s="1127"/>
      <c r="D305" s="1127"/>
      <c r="E305" s="415"/>
      <c r="F305" s="7"/>
      <c r="G305" s="7"/>
      <c r="H305" s="7"/>
      <c r="I305" s="7"/>
      <c r="J305" s="7"/>
      <c r="K305" s="7"/>
      <c r="L305" s="7"/>
      <c r="M305" s="7"/>
      <c r="N305" s="7"/>
      <c r="O305" s="7"/>
      <c r="P305" s="7"/>
      <c r="Q305" s="7"/>
      <c r="R305" s="7"/>
      <c r="S305" s="7"/>
      <c r="T305" s="7"/>
      <c r="U305" s="7"/>
      <c r="V305" s="7"/>
      <c r="W305" s="7"/>
      <c r="X305" s="7"/>
      <c r="Y305" s="7"/>
    </row>
    <row r="306" spans="1:25" ht="14.25" x14ac:dyDescent="0.2">
      <c r="A306" s="1127"/>
      <c r="B306" s="1127"/>
      <c r="C306" s="1127"/>
      <c r="D306" s="1127"/>
      <c r="E306" s="415"/>
      <c r="F306" s="7"/>
      <c r="G306" s="7"/>
      <c r="H306" s="7"/>
      <c r="I306" s="7"/>
      <c r="J306" s="7"/>
      <c r="K306" s="7"/>
      <c r="L306" s="7"/>
      <c r="M306" s="7"/>
      <c r="N306" s="7"/>
      <c r="O306" s="7"/>
      <c r="P306" s="7"/>
      <c r="Q306" s="7"/>
      <c r="R306" s="7"/>
      <c r="S306" s="7"/>
      <c r="T306" s="7"/>
      <c r="U306" s="7"/>
      <c r="V306" s="7"/>
      <c r="W306" s="7"/>
      <c r="X306" s="7"/>
      <c r="Y306" s="7"/>
    </row>
    <row r="307" spans="1:25" ht="14.25" x14ac:dyDescent="0.2">
      <c r="A307" s="1127"/>
      <c r="B307" s="1127"/>
      <c r="C307" s="1127"/>
      <c r="D307" s="1127"/>
      <c r="E307" s="415"/>
      <c r="F307" s="7"/>
      <c r="G307" s="7"/>
      <c r="H307" s="7"/>
      <c r="I307" s="7"/>
      <c r="J307" s="7"/>
      <c r="K307" s="7"/>
      <c r="L307" s="7"/>
      <c r="M307" s="7"/>
      <c r="N307" s="7"/>
      <c r="O307" s="7"/>
      <c r="P307" s="7"/>
      <c r="Q307" s="7"/>
      <c r="R307" s="7"/>
      <c r="S307" s="7"/>
      <c r="T307" s="7"/>
      <c r="U307" s="7"/>
      <c r="V307" s="7"/>
      <c r="W307" s="7"/>
      <c r="X307" s="7"/>
      <c r="Y307" s="7"/>
    </row>
    <row r="308" spans="1:25" ht="14.25" x14ac:dyDescent="0.2">
      <c r="A308" s="1127"/>
      <c r="B308" s="1127"/>
      <c r="C308" s="1127"/>
      <c r="D308" s="1127"/>
      <c r="E308" s="415"/>
      <c r="F308" s="7"/>
      <c r="G308" s="7"/>
      <c r="H308" s="7"/>
      <c r="I308" s="7"/>
      <c r="J308" s="7"/>
      <c r="K308" s="7"/>
      <c r="L308" s="7"/>
      <c r="M308" s="7"/>
      <c r="N308" s="7"/>
      <c r="O308" s="7"/>
      <c r="P308" s="7"/>
      <c r="Q308" s="7"/>
      <c r="R308" s="7"/>
      <c r="S308" s="7"/>
      <c r="T308" s="7"/>
      <c r="U308" s="7"/>
      <c r="V308" s="7"/>
      <c r="W308" s="7"/>
      <c r="X308" s="7"/>
      <c r="Y308" s="7"/>
    </row>
    <row r="309" spans="1:25" ht="14.25" x14ac:dyDescent="0.2">
      <c r="A309" s="1127"/>
      <c r="B309" s="1127"/>
      <c r="C309" s="1127"/>
      <c r="D309" s="1127"/>
      <c r="E309" s="415"/>
      <c r="F309" s="7"/>
      <c r="G309" s="7"/>
      <c r="H309" s="7"/>
      <c r="I309" s="7"/>
      <c r="J309" s="7"/>
      <c r="K309" s="7"/>
      <c r="L309" s="7"/>
      <c r="M309" s="7"/>
      <c r="N309" s="7"/>
      <c r="O309" s="7"/>
      <c r="P309" s="7"/>
      <c r="Q309" s="7"/>
      <c r="R309" s="7"/>
      <c r="S309" s="7"/>
      <c r="T309" s="7"/>
      <c r="U309" s="7"/>
      <c r="V309" s="7"/>
      <c r="W309" s="7"/>
      <c r="X309" s="7"/>
      <c r="Y309" s="7"/>
    </row>
    <row r="310" spans="1:25" ht="15" x14ac:dyDescent="0.25">
      <c r="A310" s="416"/>
      <c r="B310" s="416"/>
      <c r="C310" s="1129"/>
      <c r="D310" s="1129"/>
      <c r="E310" s="415"/>
      <c r="F310" s="7"/>
      <c r="G310" s="7"/>
      <c r="H310" s="7"/>
      <c r="I310" s="7"/>
      <c r="J310" s="7"/>
      <c r="K310" s="7"/>
      <c r="L310" s="7"/>
      <c r="M310" s="7"/>
      <c r="N310" s="7"/>
      <c r="O310" s="7"/>
      <c r="P310" s="7"/>
      <c r="Q310" s="7"/>
      <c r="R310" s="7"/>
      <c r="S310" s="7"/>
      <c r="T310" s="7"/>
      <c r="U310" s="7"/>
      <c r="V310" s="7"/>
      <c r="W310" s="7"/>
      <c r="X310" s="7"/>
      <c r="Y310" s="7"/>
    </row>
    <row r="311" spans="1:25" ht="15" x14ac:dyDescent="0.25">
      <c r="A311" s="1121"/>
      <c r="B311" s="1121"/>
      <c r="C311" s="1128"/>
      <c r="D311" s="1128"/>
      <c r="E311" s="415"/>
      <c r="F311" s="7"/>
      <c r="G311" s="7"/>
      <c r="H311" s="7"/>
      <c r="I311" s="7"/>
      <c r="J311" s="7"/>
      <c r="K311" s="7"/>
      <c r="L311" s="7"/>
      <c r="M311" s="7"/>
      <c r="N311" s="7"/>
      <c r="O311" s="7"/>
      <c r="P311" s="7"/>
      <c r="Q311" s="7"/>
      <c r="R311" s="7"/>
      <c r="S311" s="7"/>
      <c r="T311" s="7"/>
      <c r="U311" s="7"/>
      <c r="V311" s="7"/>
      <c r="W311" s="7"/>
      <c r="X311" s="7"/>
      <c r="Y311" s="7"/>
    </row>
    <row r="312" spans="1:25" ht="14.25" x14ac:dyDescent="0.2">
      <c r="A312" s="415"/>
      <c r="B312" s="415"/>
      <c r="C312" s="419"/>
      <c r="D312" s="419"/>
      <c r="E312" s="415"/>
      <c r="F312" s="7"/>
      <c r="G312" s="7"/>
      <c r="H312" s="7"/>
      <c r="I312" s="7"/>
      <c r="J312" s="7"/>
      <c r="K312" s="7"/>
      <c r="L312" s="7"/>
      <c r="M312" s="7"/>
      <c r="N312" s="7"/>
      <c r="O312" s="7"/>
      <c r="P312" s="7"/>
      <c r="Q312" s="7"/>
      <c r="R312" s="7"/>
      <c r="S312" s="7"/>
      <c r="T312" s="7"/>
      <c r="U312" s="7"/>
      <c r="V312" s="7"/>
      <c r="W312" s="7"/>
      <c r="X312" s="7"/>
      <c r="Y312" s="7"/>
    </row>
    <row r="313" spans="1:25" ht="15" x14ac:dyDescent="0.25">
      <c r="A313" s="1130"/>
      <c r="B313" s="1130"/>
      <c r="C313" s="1126"/>
      <c r="D313" s="1126"/>
      <c r="E313" s="415"/>
      <c r="F313" s="7"/>
      <c r="G313" s="7"/>
      <c r="H313" s="7"/>
      <c r="I313" s="7"/>
      <c r="J313" s="7"/>
      <c r="K313" s="7"/>
      <c r="L313" s="7"/>
      <c r="M313" s="7"/>
      <c r="N313" s="7"/>
      <c r="O313" s="7"/>
      <c r="P313" s="7"/>
      <c r="Q313" s="7"/>
      <c r="R313" s="7"/>
      <c r="S313" s="7"/>
      <c r="T313" s="7"/>
      <c r="U313" s="7"/>
      <c r="V313" s="7"/>
      <c r="W313" s="7"/>
      <c r="X313" s="7"/>
      <c r="Y313" s="7"/>
    </row>
    <row r="314" spans="1:25" ht="14.25" x14ac:dyDescent="0.2">
      <c r="A314" s="415"/>
      <c r="B314" s="415"/>
      <c r="C314" s="419"/>
      <c r="D314" s="419"/>
      <c r="E314" s="415"/>
      <c r="F314" s="7"/>
      <c r="G314" s="7"/>
      <c r="H314" s="7"/>
      <c r="I314" s="7"/>
      <c r="J314" s="7"/>
      <c r="K314" s="7"/>
      <c r="L314" s="7"/>
      <c r="M314" s="7"/>
      <c r="N314" s="7"/>
      <c r="O314" s="7"/>
      <c r="P314" s="7"/>
      <c r="Q314" s="7"/>
      <c r="R314" s="7"/>
      <c r="S314" s="7"/>
      <c r="T314" s="7"/>
      <c r="U314" s="7"/>
      <c r="V314" s="7"/>
      <c r="W314" s="7"/>
      <c r="X314" s="7"/>
      <c r="Y314" s="7"/>
    </row>
    <row r="315" spans="1:25" ht="15" x14ac:dyDescent="0.25">
      <c r="A315" s="1121"/>
      <c r="B315" s="1121"/>
      <c r="C315" s="1128"/>
      <c r="D315" s="1128"/>
      <c r="E315" s="415"/>
      <c r="F315" s="7"/>
      <c r="G315" s="7"/>
      <c r="H315" s="7"/>
      <c r="I315" s="7"/>
      <c r="J315" s="7"/>
      <c r="K315" s="7"/>
      <c r="L315" s="7"/>
      <c r="M315" s="7"/>
      <c r="N315" s="7"/>
      <c r="O315" s="7"/>
      <c r="P315" s="7"/>
      <c r="Q315" s="7"/>
      <c r="R315" s="7"/>
      <c r="S315" s="7"/>
      <c r="T315" s="7"/>
      <c r="U315" s="7"/>
      <c r="V315" s="7"/>
      <c r="W315" s="7"/>
      <c r="X315" s="7"/>
      <c r="Y315" s="7"/>
    </row>
    <row r="316" spans="1:25" ht="15" x14ac:dyDescent="0.25">
      <c r="A316" s="416"/>
      <c r="B316" s="415"/>
      <c r="C316" s="198"/>
      <c r="D316" s="198"/>
      <c r="E316" s="415"/>
      <c r="F316" s="7"/>
      <c r="G316" s="7"/>
      <c r="H316" s="7"/>
      <c r="I316" s="7"/>
      <c r="J316" s="7"/>
      <c r="K316" s="7"/>
      <c r="L316" s="7"/>
      <c r="M316" s="7"/>
      <c r="N316" s="7"/>
      <c r="O316" s="7"/>
      <c r="P316" s="7"/>
      <c r="Q316" s="7"/>
      <c r="R316" s="7"/>
      <c r="S316" s="7"/>
      <c r="T316" s="7"/>
      <c r="U316" s="7"/>
      <c r="V316" s="7"/>
      <c r="W316" s="7"/>
      <c r="X316" s="7"/>
      <c r="Y316" s="7"/>
    </row>
    <row r="317" spans="1:25" ht="15" x14ac:dyDescent="0.25">
      <c r="A317" s="1121"/>
      <c r="B317" s="1121"/>
      <c r="C317" s="1128"/>
      <c r="D317" s="1128"/>
      <c r="E317" s="415"/>
      <c r="F317" s="7"/>
      <c r="G317" s="7"/>
      <c r="H317" s="7"/>
      <c r="I317" s="7"/>
      <c r="J317" s="7"/>
      <c r="K317" s="7"/>
      <c r="L317" s="7"/>
      <c r="M317" s="7"/>
      <c r="N317" s="7"/>
      <c r="O317" s="7"/>
      <c r="P317" s="7"/>
      <c r="Q317" s="7"/>
      <c r="R317" s="7"/>
      <c r="S317" s="7"/>
      <c r="T317" s="7"/>
      <c r="U317" s="7"/>
      <c r="V317" s="7"/>
      <c r="W317" s="7"/>
      <c r="X317" s="7"/>
      <c r="Y317" s="7"/>
    </row>
    <row r="318" spans="1:25" ht="14.25" x14ac:dyDescent="0.2">
      <c r="A318" s="415"/>
      <c r="B318" s="198"/>
      <c r="C318" s="415"/>
      <c r="D318" s="198"/>
      <c r="E318" s="198"/>
      <c r="F318" s="7"/>
      <c r="G318" s="7"/>
      <c r="H318" s="7"/>
      <c r="I318" s="7"/>
      <c r="J318" s="7"/>
      <c r="K318" s="7"/>
      <c r="L318" s="7"/>
      <c r="M318" s="7"/>
      <c r="N318" s="7"/>
      <c r="O318" s="7"/>
      <c r="P318" s="7"/>
      <c r="Q318" s="7"/>
      <c r="R318" s="7"/>
      <c r="S318" s="7"/>
      <c r="T318" s="7"/>
      <c r="U318" s="7"/>
      <c r="V318" s="7"/>
      <c r="W318" s="7"/>
      <c r="X318" s="7"/>
      <c r="Y318" s="7"/>
    </row>
    <row r="319" spans="1:25" ht="15" x14ac:dyDescent="0.25">
      <c r="A319" s="1121"/>
      <c r="B319" s="1121"/>
      <c r="C319" s="1126"/>
      <c r="D319" s="1126"/>
      <c r="E319" s="415"/>
      <c r="F319" s="7"/>
      <c r="G319" s="7"/>
      <c r="H319" s="7"/>
      <c r="I319" s="7"/>
      <c r="J319" s="7"/>
      <c r="K319" s="7"/>
      <c r="L319" s="7"/>
      <c r="M319" s="7"/>
      <c r="N319" s="7"/>
      <c r="O319" s="7"/>
      <c r="P319" s="7"/>
      <c r="Q319" s="7"/>
      <c r="R319" s="7"/>
      <c r="S319" s="7"/>
      <c r="T319" s="7"/>
      <c r="U319" s="7"/>
      <c r="V319" s="7"/>
      <c r="W319" s="7"/>
      <c r="X319" s="7"/>
      <c r="Y319" s="7"/>
    </row>
    <row r="320" spans="1:25" ht="14.25" x14ac:dyDescent="0.2">
      <c r="A320" s="415"/>
      <c r="B320" s="415"/>
      <c r="C320" s="415"/>
      <c r="D320" s="415"/>
      <c r="E320" s="415"/>
      <c r="F320" s="7"/>
      <c r="G320" s="7"/>
      <c r="H320" s="7"/>
      <c r="I320" s="7"/>
      <c r="J320" s="7"/>
      <c r="K320" s="7"/>
      <c r="L320" s="7"/>
      <c r="M320" s="7"/>
      <c r="N320" s="7"/>
      <c r="O320" s="7"/>
      <c r="P320" s="7"/>
      <c r="Q320" s="7"/>
      <c r="R320" s="7"/>
      <c r="S320" s="7"/>
      <c r="T320" s="7"/>
      <c r="U320" s="7"/>
      <c r="V320" s="7"/>
      <c r="W320" s="7"/>
      <c r="X320" s="7"/>
      <c r="Y320" s="7"/>
    </row>
    <row r="321" spans="1:25" ht="14.25" x14ac:dyDescent="0.2">
      <c r="A321" s="1127"/>
      <c r="B321" s="1127"/>
      <c r="C321" s="1128"/>
      <c r="D321" s="1128"/>
      <c r="E321" s="415"/>
      <c r="F321" s="7"/>
      <c r="G321" s="7"/>
      <c r="H321" s="7"/>
      <c r="I321" s="7"/>
      <c r="J321" s="7"/>
      <c r="K321" s="7"/>
      <c r="L321" s="7"/>
      <c r="M321" s="7"/>
      <c r="N321" s="7"/>
      <c r="O321" s="7"/>
      <c r="P321" s="7"/>
      <c r="Q321" s="7"/>
      <c r="R321" s="7"/>
      <c r="S321" s="7"/>
      <c r="T321" s="7"/>
      <c r="U321" s="7"/>
      <c r="V321" s="7"/>
      <c r="W321" s="7"/>
      <c r="X321" s="7"/>
      <c r="Y321" s="7"/>
    </row>
    <row r="322" spans="1:25" ht="14.25" x14ac:dyDescent="0.2">
      <c r="A322" s="1127"/>
      <c r="B322" s="1127"/>
      <c r="C322" s="1128"/>
      <c r="D322" s="1128"/>
      <c r="E322" s="415"/>
      <c r="F322" s="7"/>
      <c r="G322" s="7"/>
      <c r="H322" s="7"/>
      <c r="I322" s="7"/>
      <c r="J322" s="7"/>
      <c r="K322" s="7"/>
      <c r="L322" s="7"/>
      <c r="M322" s="7"/>
      <c r="N322" s="7"/>
      <c r="O322" s="7"/>
      <c r="P322" s="7"/>
      <c r="Q322" s="7"/>
      <c r="R322" s="7"/>
      <c r="S322" s="7"/>
      <c r="T322" s="7"/>
      <c r="U322" s="7"/>
      <c r="V322" s="7"/>
      <c r="W322" s="7"/>
      <c r="X322" s="7"/>
      <c r="Y322" s="7"/>
    </row>
    <row r="323" spans="1:25" ht="15" x14ac:dyDescent="0.25">
      <c r="A323" s="416"/>
      <c r="B323" s="415"/>
      <c r="C323" s="414"/>
      <c r="D323" s="414"/>
      <c r="E323" s="415"/>
      <c r="F323" s="7"/>
      <c r="G323" s="7"/>
      <c r="H323" s="7"/>
      <c r="I323" s="7"/>
      <c r="J323" s="7"/>
      <c r="K323" s="7"/>
      <c r="L323" s="7"/>
      <c r="M323" s="7"/>
      <c r="N323" s="7"/>
      <c r="O323" s="7"/>
      <c r="P323" s="7"/>
      <c r="Q323" s="7"/>
      <c r="R323" s="7"/>
      <c r="S323" s="7"/>
      <c r="T323" s="7"/>
      <c r="U323" s="7"/>
      <c r="V323" s="7"/>
      <c r="W323" s="7"/>
      <c r="X323" s="7"/>
      <c r="Y323" s="7"/>
    </row>
    <row r="324" spans="1:25" ht="15" x14ac:dyDescent="0.25">
      <c r="A324" s="416"/>
      <c r="B324" s="415"/>
      <c r="C324" s="1128"/>
      <c r="D324" s="1128"/>
      <c r="E324" s="415"/>
      <c r="F324" s="7"/>
      <c r="G324" s="7"/>
      <c r="H324" s="7"/>
      <c r="I324" s="7"/>
      <c r="J324" s="7"/>
      <c r="K324" s="7"/>
      <c r="L324" s="7"/>
      <c r="M324" s="7"/>
      <c r="N324" s="7"/>
      <c r="O324" s="7"/>
      <c r="P324" s="7"/>
      <c r="Q324" s="7"/>
      <c r="R324" s="7"/>
      <c r="S324" s="7"/>
      <c r="T324" s="7"/>
      <c r="U324" s="7"/>
      <c r="V324" s="7"/>
      <c r="W324" s="7"/>
      <c r="X324" s="7"/>
      <c r="Y324" s="7"/>
    </row>
    <row r="325" spans="1:25" ht="14.25" x14ac:dyDescent="0.2">
      <c r="A325" s="415"/>
      <c r="B325" s="415"/>
      <c r="C325" s="415"/>
      <c r="D325" s="415"/>
      <c r="E325" s="415"/>
      <c r="F325" s="7"/>
      <c r="G325" s="7"/>
      <c r="H325" s="7"/>
      <c r="I325" s="7"/>
      <c r="J325" s="7"/>
      <c r="K325" s="7"/>
      <c r="L325" s="7"/>
      <c r="M325" s="7"/>
      <c r="N325" s="7"/>
      <c r="O325" s="7"/>
      <c r="P325" s="7"/>
      <c r="Q325" s="7"/>
      <c r="R325" s="7"/>
      <c r="S325" s="7"/>
      <c r="T325" s="7"/>
      <c r="U325" s="7"/>
      <c r="V325" s="7"/>
      <c r="W325" s="7"/>
      <c r="X325" s="7"/>
      <c r="Y325" s="7"/>
    </row>
    <row r="326" spans="1:25" ht="15" x14ac:dyDescent="0.25">
      <c r="A326" s="416"/>
      <c r="B326" s="420"/>
      <c r="C326" s="1128"/>
      <c r="D326" s="1128"/>
      <c r="E326" s="415"/>
      <c r="F326" s="7"/>
      <c r="G326" s="7"/>
      <c r="H326" s="7"/>
      <c r="I326" s="7"/>
      <c r="J326" s="7"/>
      <c r="K326" s="7"/>
      <c r="L326" s="7"/>
      <c r="M326" s="7"/>
      <c r="N326" s="7"/>
      <c r="O326" s="7"/>
      <c r="P326" s="7"/>
      <c r="Q326" s="7"/>
      <c r="R326" s="7"/>
      <c r="S326" s="7"/>
      <c r="T326" s="7"/>
      <c r="U326" s="7"/>
      <c r="V326" s="7"/>
      <c r="W326" s="7"/>
      <c r="X326" s="7"/>
      <c r="Y326" s="7"/>
    </row>
    <row r="327" spans="1:25" ht="14.25" x14ac:dyDescent="0.2">
      <c r="A327" s="415"/>
      <c r="B327" s="415"/>
      <c r="C327" s="415"/>
      <c r="D327" s="415"/>
      <c r="E327" s="415"/>
      <c r="F327" s="7"/>
      <c r="G327" s="7"/>
      <c r="H327" s="7"/>
      <c r="I327" s="7"/>
      <c r="J327" s="7"/>
      <c r="K327" s="7"/>
      <c r="L327" s="7"/>
      <c r="M327" s="7"/>
      <c r="N327" s="7"/>
      <c r="O327" s="7"/>
      <c r="P327" s="7"/>
      <c r="Q327" s="7"/>
      <c r="R327" s="7"/>
      <c r="S327" s="7"/>
      <c r="T327" s="7"/>
      <c r="U327" s="7"/>
      <c r="V327" s="7"/>
      <c r="W327" s="7"/>
      <c r="X327" s="7"/>
      <c r="Y327" s="7"/>
    </row>
    <row r="328" spans="1:25" ht="14.25" x14ac:dyDescent="0.2">
      <c r="A328" s="199"/>
      <c r="B328" s="1129"/>
      <c r="C328" s="1129"/>
      <c r="D328" s="419"/>
      <c r="E328" s="419"/>
      <c r="F328" s="7"/>
      <c r="G328" s="7"/>
      <c r="H328" s="7"/>
      <c r="I328" s="7"/>
      <c r="J328" s="7"/>
      <c r="K328" s="7"/>
      <c r="L328" s="7"/>
      <c r="M328" s="7"/>
      <c r="N328" s="7"/>
      <c r="O328" s="7"/>
      <c r="P328" s="7"/>
      <c r="Q328" s="7"/>
      <c r="R328" s="7"/>
      <c r="S328" s="7"/>
      <c r="T328" s="7"/>
      <c r="U328" s="7"/>
      <c r="V328" s="7"/>
      <c r="W328" s="7"/>
      <c r="X328" s="7"/>
      <c r="Y328" s="7"/>
    </row>
    <row r="329" spans="1:25" ht="14.25" x14ac:dyDescent="0.2">
      <c r="A329" s="199"/>
      <c r="B329" s="1128"/>
      <c r="C329" s="1128"/>
      <c r="D329" s="200"/>
      <c r="E329" s="414"/>
      <c r="F329" s="7"/>
      <c r="G329" s="7"/>
      <c r="H329" s="7"/>
      <c r="I329" s="7"/>
      <c r="J329" s="7"/>
      <c r="K329" s="7"/>
      <c r="L329" s="7"/>
      <c r="M329" s="7"/>
      <c r="N329" s="7"/>
      <c r="O329" s="7"/>
      <c r="P329" s="7"/>
      <c r="Q329" s="7"/>
      <c r="R329" s="7"/>
      <c r="S329" s="7"/>
      <c r="T329" s="7"/>
      <c r="U329" s="7"/>
      <c r="V329" s="7"/>
      <c r="W329" s="7"/>
      <c r="X329" s="7"/>
      <c r="Y329" s="7"/>
    </row>
    <row r="330" spans="1:25" ht="14.25" x14ac:dyDescent="0.2">
      <c r="A330" s="199"/>
      <c r="B330" s="1128"/>
      <c r="C330" s="1128"/>
      <c r="D330" s="200"/>
      <c r="E330" s="414"/>
      <c r="F330" s="7"/>
      <c r="G330" s="7"/>
      <c r="H330" s="7"/>
      <c r="I330" s="7"/>
      <c r="J330" s="7"/>
      <c r="K330" s="7"/>
      <c r="L330" s="7"/>
      <c r="M330" s="7"/>
      <c r="N330" s="7"/>
      <c r="O330" s="7"/>
      <c r="P330" s="7"/>
      <c r="Q330" s="7"/>
      <c r="R330" s="7"/>
      <c r="S330" s="7"/>
      <c r="T330" s="7"/>
      <c r="U330" s="7"/>
      <c r="V330" s="7"/>
      <c r="W330" s="7"/>
      <c r="X330" s="7"/>
      <c r="Y330" s="7"/>
    </row>
    <row r="331" spans="1:25" ht="14.25" x14ac:dyDescent="0.2">
      <c r="A331" s="199"/>
      <c r="B331" s="1128"/>
      <c r="C331" s="1128"/>
      <c r="D331" s="200"/>
      <c r="E331" s="414"/>
      <c r="F331" s="7"/>
      <c r="G331" s="7"/>
      <c r="H331" s="7"/>
      <c r="I331" s="7"/>
      <c r="J331" s="7"/>
      <c r="K331" s="7"/>
      <c r="L331" s="7"/>
      <c r="M331" s="7"/>
      <c r="N331" s="7"/>
      <c r="O331" s="7"/>
      <c r="P331" s="7"/>
      <c r="Q331" s="7"/>
      <c r="R331" s="7"/>
      <c r="S331" s="7"/>
      <c r="T331" s="7"/>
      <c r="U331" s="7"/>
      <c r="V331" s="7"/>
      <c r="W331" s="7"/>
      <c r="X331" s="7"/>
      <c r="Y331" s="7"/>
    </row>
    <row r="332" spans="1:25" ht="14.25" x14ac:dyDescent="0.2">
      <c r="A332" s="199"/>
      <c r="B332" s="1129"/>
      <c r="C332" s="1129"/>
      <c r="D332" s="414"/>
      <c r="E332" s="414"/>
      <c r="F332" s="7"/>
      <c r="G332" s="7"/>
      <c r="H332" s="7"/>
      <c r="I332" s="7"/>
      <c r="J332" s="7"/>
      <c r="K332" s="7"/>
      <c r="L332" s="7"/>
      <c r="M332" s="7"/>
      <c r="N332" s="7"/>
      <c r="O332" s="7"/>
      <c r="P332" s="7"/>
      <c r="Q332" s="7"/>
      <c r="R332" s="7"/>
      <c r="S332" s="7"/>
      <c r="T332" s="7"/>
      <c r="U332" s="7"/>
      <c r="V332" s="7"/>
      <c r="W332" s="7"/>
      <c r="X332" s="7"/>
      <c r="Y332" s="7"/>
    </row>
    <row r="333" spans="1:25" ht="14.25" x14ac:dyDescent="0.2">
      <c r="A333" s="199"/>
      <c r="B333" s="1128"/>
      <c r="C333" s="1128"/>
      <c r="D333" s="415"/>
      <c r="E333" s="415"/>
      <c r="F333" s="7"/>
      <c r="G333" s="7"/>
      <c r="H333" s="7"/>
      <c r="I333" s="7"/>
      <c r="J333" s="7"/>
      <c r="K333" s="7"/>
      <c r="L333" s="7"/>
      <c r="M333" s="7"/>
      <c r="N333" s="7"/>
      <c r="O333" s="7"/>
      <c r="P333" s="7"/>
      <c r="Q333" s="7"/>
      <c r="R333" s="7"/>
      <c r="S333" s="7"/>
      <c r="T333" s="7"/>
      <c r="U333" s="7"/>
      <c r="V333" s="7"/>
      <c r="W333" s="7"/>
      <c r="X333" s="7"/>
      <c r="Y333" s="7"/>
    </row>
    <row r="334" spans="1:25" ht="14.25" x14ac:dyDescent="0.2">
      <c r="A334" s="415"/>
      <c r="B334" s="415"/>
      <c r="C334" s="415"/>
      <c r="D334" s="201"/>
      <c r="E334" s="201"/>
      <c r="F334" s="7"/>
      <c r="G334" s="7"/>
      <c r="H334" s="7"/>
      <c r="I334" s="7"/>
      <c r="J334" s="7"/>
      <c r="K334" s="7"/>
      <c r="L334" s="7"/>
      <c r="M334" s="7"/>
      <c r="N334" s="7"/>
      <c r="O334" s="7"/>
      <c r="P334" s="7"/>
      <c r="Q334" s="7"/>
      <c r="R334" s="7"/>
      <c r="S334" s="7"/>
      <c r="T334" s="7"/>
      <c r="U334" s="7"/>
      <c r="V334" s="7"/>
      <c r="W334" s="7"/>
      <c r="X334" s="7"/>
      <c r="Y334" s="7"/>
    </row>
    <row r="335" spans="1:25" ht="14.25" x14ac:dyDescent="0.2">
      <c r="A335" s="1127"/>
      <c r="B335" s="1127"/>
      <c r="C335" s="1127"/>
      <c r="D335" s="200"/>
      <c r="E335" s="414"/>
      <c r="F335" s="7"/>
      <c r="G335" s="7"/>
      <c r="H335" s="7"/>
      <c r="I335" s="7"/>
      <c r="J335" s="7"/>
      <c r="K335" s="7"/>
      <c r="L335" s="7"/>
      <c r="M335" s="7"/>
      <c r="N335" s="7"/>
      <c r="O335" s="7"/>
      <c r="P335" s="7"/>
      <c r="Q335" s="7"/>
      <c r="R335" s="7"/>
      <c r="S335" s="7"/>
      <c r="T335" s="7"/>
      <c r="U335" s="7"/>
      <c r="V335" s="7"/>
      <c r="W335" s="7"/>
      <c r="X335" s="7"/>
      <c r="Y335" s="7"/>
    </row>
    <row r="336" spans="1:25" ht="14.25" x14ac:dyDescent="0.2">
      <c r="A336" s="415"/>
      <c r="B336" s="415"/>
      <c r="C336" s="415"/>
      <c r="D336" s="415"/>
      <c r="E336" s="415"/>
      <c r="F336" s="7"/>
      <c r="G336" s="7"/>
      <c r="H336" s="7"/>
      <c r="I336" s="7"/>
      <c r="J336" s="7"/>
      <c r="K336" s="7"/>
      <c r="L336" s="7"/>
      <c r="M336" s="7"/>
      <c r="N336" s="7"/>
      <c r="O336" s="7"/>
      <c r="P336" s="7"/>
      <c r="Q336" s="7"/>
      <c r="R336" s="7"/>
      <c r="S336" s="7"/>
      <c r="T336" s="7"/>
      <c r="U336" s="7"/>
      <c r="V336" s="7"/>
      <c r="W336" s="7"/>
      <c r="X336" s="7"/>
      <c r="Y336" s="7"/>
    </row>
    <row r="337" spans="1:25" ht="14.25" x14ac:dyDescent="0.2">
      <c r="A337" s="415"/>
      <c r="B337" s="1128"/>
      <c r="C337" s="1128"/>
      <c r="D337" s="415"/>
      <c r="E337" s="415"/>
      <c r="F337" s="7"/>
      <c r="G337" s="7"/>
      <c r="H337" s="7"/>
      <c r="I337" s="7"/>
      <c r="J337" s="7"/>
      <c r="K337" s="7"/>
      <c r="L337" s="7"/>
      <c r="M337" s="7"/>
      <c r="N337" s="7"/>
      <c r="O337" s="7"/>
      <c r="P337" s="7"/>
      <c r="Q337" s="7"/>
      <c r="R337" s="7"/>
      <c r="S337" s="7"/>
      <c r="T337" s="7"/>
      <c r="U337" s="7"/>
      <c r="V337" s="7"/>
      <c r="W337" s="7"/>
      <c r="X337" s="7"/>
      <c r="Y337" s="7"/>
    </row>
    <row r="338" spans="1:25" ht="14.25" x14ac:dyDescent="0.2">
      <c r="A338" s="415"/>
      <c r="B338" s="415"/>
      <c r="C338" s="415"/>
      <c r="D338" s="415"/>
      <c r="E338" s="415"/>
      <c r="F338" s="7"/>
      <c r="G338" s="7"/>
      <c r="H338" s="7"/>
      <c r="I338" s="7"/>
      <c r="J338" s="7"/>
      <c r="K338" s="7"/>
      <c r="L338" s="7"/>
      <c r="M338" s="7"/>
      <c r="N338" s="7"/>
      <c r="O338" s="7"/>
      <c r="P338" s="7"/>
      <c r="Q338" s="7"/>
      <c r="R338" s="7"/>
      <c r="S338" s="7"/>
      <c r="T338" s="7"/>
      <c r="U338" s="7"/>
      <c r="V338" s="7"/>
      <c r="W338" s="7"/>
      <c r="X338" s="7"/>
      <c r="Y338" s="7"/>
    </row>
    <row r="339" spans="1:25" ht="14.25" x14ac:dyDescent="0.2">
      <c r="A339" s="1127"/>
      <c r="B339" s="1127"/>
      <c r="C339" s="1127"/>
      <c r="D339" s="419"/>
      <c r="E339" s="414"/>
      <c r="F339" s="7"/>
      <c r="G339" s="7"/>
      <c r="H339" s="7"/>
      <c r="I339" s="7"/>
      <c r="J339" s="7"/>
      <c r="K339" s="7"/>
      <c r="L339" s="7"/>
      <c r="M339" s="7"/>
      <c r="N339" s="7"/>
      <c r="O339" s="7"/>
      <c r="P339" s="7"/>
      <c r="Q339" s="7"/>
      <c r="R339" s="7"/>
      <c r="S339" s="7"/>
      <c r="T339" s="7"/>
      <c r="U339" s="7"/>
      <c r="V339" s="7"/>
      <c r="W339" s="7"/>
      <c r="X339" s="7"/>
      <c r="Y339" s="7"/>
    </row>
    <row r="340" spans="1:25" ht="14.25" x14ac:dyDescent="0.2">
      <c r="A340" s="415"/>
      <c r="B340" s="415"/>
      <c r="C340" s="415"/>
      <c r="D340" s="415"/>
      <c r="E340" s="415"/>
      <c r="F340" s="7"/>
      <c r="G340" s="7"/>
      <c r="H340" s="7"/>
      <c r="I340" s="7"/>
      <c r="J340" s="7"/>
      <c r="K340" s="7"/>
      <c r="L340" s="7"/>
      <c r="M340" s="7"/>
      <c r="N340" s="7"/>
      <c r="O340" s="7"/>
      <c r="P340" s="7"/>
      <c r="Q340" s="7"/>
      <c r="R340" s="7"/>
      <c r="S340" s="7"/>
      <c r="T340" s="7"/>
      <c r="U340" s="7"/>
      <c r="V340" s="7"/>
      <c r="W340" s="7"/>
      <c r="X340" s="7"/>
      <c r="Y340" s="7"/>
    </row>
    <row r="341" spans="1:25" ht="15" x14ac:dyDescent="0.25">
      <c r="A341" s="1121"/>
      <c r="B341" s="1121"/>
      <c r="C341" s="1121"/>
      <c r="D341" s="419"/>
      <c r="E341" s="194"/>
      <c r="F341" s="7"/>
      <c r="G341" s="7"/>
      <c r="H341" s="7"/>
      <c r="I341" s="7"/>
      <c r="J341" s="7"/>
      <c r="K341" s="7"/>
      <c r="L341" s="7"/>
      <c r="M341" s="7"/>
      <c r="N341" s="7"/>
      <c r="O341" s="7"/>
      <c r="P341" s="7"/>
      <c r="Q341" s="7"/>
      <c r="R341" s="7"/>
      <c r="S341" s="7"/>
      <c r="T341" s="7"/>
      <c r="U341" s="7"/>
      <c r="V341" s="7"/>
      <c r="W341" s="7"/>
      <c r="X341" s="7"/>
      <c r="Y341" s="7"/>
    </row>
    <row r="342" spans="1:25" ht="14.25" x14ac:dyDescent="0.2">
      <c r="A342" s="415"/>
      <c r="B342" s="415"/>
      <c r="C342" s="415"/>
      <c r="D342" s="415"/>
      <c r="E342" s="415"/>
      <c r="F342" s="7"/>
      <c r="G342" s="7"/>
      <c r="H342" s="7"/>
      <c r="I342" s="7"/>
      <c r="J342" s="7"/>
      <c r="K342" s="7"/>
      <c r="L342" s="7"/>
      <c r="M342" s="7"/>
      <c r="N342" s="7"/>
      <c r="O342" s="7"/>
      <c r="P342" s="7"/>
      <c r="Q342" s="7"/>
      <c r="R342" s="7"/>
      <c r="S342" s="7"/>
      <c r="T342" s="7"/>
      <c r="U342" s="7"/>
      <c r="V342" s="7"/>
      <c r="W342" s="7"/>
      <c r="X342" s="7"/>
      <c r="Y342" s="7"/>
    </row>
    <row r="343" spans="1:25" ht="14.25" x14ac:dyDescent="0.2">
      <c r="A343" s="415"/>
      <c r="B343" s="415"/>
      <c r="C343" s="415"/>
      <c r="D343" s="415"/>
      <c r="E343" s="415"/>
      <c r="F343" s="7"/>
      <c r="G343" s="7"/>
      <c r="H343" s="7"/>
      <c r="I343" s="7"/>
      <c r="J343" s="7"/>
      <c r="K343" s="7"/>
      <c r="L343" s="7"/>
      <c r="M343" s="7"/>
      <c r="N343" s="7"/>
      <c r="O343" s="7"/>
      <c r="P343" s="7"/>
      <c r="Q343" s="7"/>
      <c r="R343" s="7"/>
      <c r="S343" s="7"/>
      <c r="T343" s="7"/>
      <c r="U343" s="7"/>
      <c r="V343" s="7"/>
      <c r="W343" s="7"/>
      <c r="X343" s="7"/>
      <c r="Y343" s="7"/>
    </row>
    <row r="344" spans="1:25" ht="14.25" x14ac:dyDescent="0.2">
      <c r="A344" s="415"/>
      <c r="B344" s="415"/>
      <c r="C344" s="415"/>
      <c r="D344" s="415"/>
      <c r="E344" s="415"/>
      <c r="F344" s="7"/>
      <c r="G344" s="7"/>
      <c r="H344" s="7"/>
      <c r="I344" s="7"/>
      <c r="J344" s="7"/>
      <c r="K344" s="7"/>
      <c r="L344" s="7"/>
      <c r="M344" s="7"/>
      <c r="N344" s="7"/>
      <c r="O344" s="7"/>
      <c r="P344" s="7"/>
      <c r="Q344" s="7"/>
      <c r="R344" s="7"/>
      <c r="S344" s="7"/>
      <c r="T344" s="7"/>
      <c r="U344" s="7"/>
      <c r="V344" s="7"/>
      <c r="W344" s="7"/>
      <c r="X344" s="7"/>
      <c r="Y344" s="7"/>
    </row>
    <row r="345" spans="1:25" ht="14.25" x14ac:dyDescent="0.2">
      <c r="A345" s="415"/>
      <c r="B345" s="415"/>
      <c r="C345" s="415"/>
      <c r="D345" s="415"/>
      <c r="E345" s="415"/>
      <c r="F345" s="7"/>
      <c r="G345" s="7"/>
      <c r="H345" s="7"/>
      <c r="I345" s="7"/>
      <c r="J345" s="7"/>
      <c r="K345" s="7"/>
      <c r="L345" s="7"/>
      <c r="M345" s="7"/>
      <c r="N345" s="7"/>
      <c r="O345" s="7"/>
      <c r="P345" s="7"/>
      <c r="Q345" s="7"/>
      <c r="R345" s="7"/>
      <c r="S345" s="7"/>
      <c r="T345" s="7"/>
      <c r="U345" s="7"/>
      <c r="V345" s="7"/>
      <c r="W345" s="7"/>
      <c r="X345" s="7"/>
      <c r="Y345" s="7"/>
    </row>
    <row r="346" spans="1:25" ht="14.25" x14ac:dyDescent="0.2">
      <c r="A346" s="415"/>
      <c r="B346" s="415"/>
      <c r="C346" s="415"/>
      <c r="D346" s="415"/>
      <c r="E346" s="415"/>
      <c r="F346" s="7"/>
      <c r="G346" s="7"/>
      <c r="H346" s="7"/>
      <c r="I346" s="7"/>
      <c r="J346" s="7"/>
      <c r="K346" s="7"/>
      <c r="L346" s="7"/>
      <c r="M346" s="7"/>
      <c r="N346" s="7"/>
      <c r="O346" s="7"/>
      <c r="P346" s="7"/>
      <c r="Q346" s="7"/>
      <c r="R346" s="7"/>
      <c r="S346" s="7"/>
      <c r="T346" s="7"/>
      <c r="U346" s="7"/>
      <c r="V346" s="7"/>
      <c r="W346" s="7"/>
      <c r="X346" s="7"/>
      <c r="Y346" s="7"/>
    </row>
    <row r="347" spans="1:25" ht="14.25" x14ac:dyDescent="0.2">
      <c r="A347" s="415"/>
      <c r="B347" s="415"/>
      <c r="C347" s="415"/>
      <c r="D347" s="415"/>
      <c r="E347" s="415"/>
      <c r="F347" s="7"/>
      <c r="G347" s="7"/>
      <c r="H347" s="7"/>
      <c r="I347" s="7"/>
      <c r="J347" s="7"/>
      <c r="K347" s="7"/>
      <c r="L347" s="7"/>
      <c r="M347" s="7"/>
      <c r="N347" s="7"/>
      <c r="O347" s="7"/>
      <c r="P347" s="7"/>
      <c r="Q347" s="7"/>
      <c r="R347" s="7"/>
      <c r="S347" s="7"/>
      <c r="T347" s="7"/>
      <c r="U347" s="7"/>
      <c r="V347" s="7"/>
      <c r="W347" s="7"/>
      <c r="X347" s="7"/>
      <c r="Y347" s="7"/>
    </row>
    <row r="348" spans="1:25" ht="14.25" x14ac:dyDescent="0.2">
      <c r="A348" s="202"/>
      <c r="B348" s="202"/>
      <c r="C348" s="202"/>
      <c r="D348" s="202"/>
      <c r="E348" s="202"/>
      <c r="F348" s="7"/>
      <c r="G348" s="7"/>
      <c r="H348" s="7"/>
      <c r="I348" s="7"/>
      <c r="J348" s="7"/>
      <c r="K348" s="7"/>
      <c r="L348" s="7"/>
      <c r="M348" s="7"/>
      <c r="N348" s="7"/>
      <c r="O348" s="7"/>
      <c r="P348" s="7"/>
      <c r="Q348" s="7"/>
      <c r="R348" s="7"/>
      <c r="S348" s="7"/>
      <c r="T348" s="7"/>
      <c r="U348" s="7"/>
      <c r="V348" s="7"/>
      <c r="W348" s="7"/>
      <c r="X348" s="7"/>
      <c r="Y348" s="7"/>
    </row>
    <row r="349" spans="1:25" ht="14.25" x14ac:dyDescent="0.2">
      <c r="A349" s="202"/>
      <c r="B349" s="202"/>
      <c r="C349" s="202"/>
      <c r="D349" s="202"/>
      <c r="E349" s="202"/>
      <c r="F349" s="7"/>
      <c r="G349" s="7"/>
      <c r="H349" s="7"/>
      <c r="I349" s="7"/>
      <c r="J349" s="7"/>
      <c r="K349" s="7"/>
      <c r="L349" s="7"/>
      <c r="M349" s="7"/>
      <c r="N349" s="7"/>
      <c r="O349" s="7"/>
      <c r="P349" s="7"/>
      <c r="Q349" s="7"/>
      <c r="R349" s="7"/>
      <c r="S349" s="7"/>
      <c r="T349" s="7"/>
      <c r="U349" s="7"/>
      <c r="V349" s="7"/>
      <c r="W349" s="7"/>
      <c r="X349" s="7"/>
      <c r="Y349" s="7"/>
    </row>
    <row r="350" spans="1:25" ht="14.25" x14ac:dyDescent="0.2">
      <c r="A350" s="202"/>
      <c r="B350" s="202"/>
      <c r="C350" s="202"/>
      <c r="D350" s="202"/>
      <c r="E350" s="202"/>
      <c r="F350" s="7"/>
      <c r="G350" s="7"/>
      <c r="H350" s="7"/>
      <c r="I350" s="7"/>
      <c r="J350" s="7"/>
      <c r="K350" s="7"/>
      <c r="L350" s="7"/>
      <c r="M350" s="7"/>
      <c r="N350" s="7"/>
      <c r="O350" s="7"/>
      <c r="P350" s="7"/>
      <c r="Q350" s="7"/>
      <c r="R350" s="7"/>
      <c r="S350" s="7"/>
      <c r="T350" s="7"/>
      <c r="U350" s="7"/>
      <c r="V350" s="7"/>
      <c r="W350" s="7"/>
      <c r="X350" s="7"/>
      <c r="Y350" s="7"/>
    </row>
    <row r="351" spans="1:25" ht="14.25" x14ac:dyDescent="0.2">
      <c r="A351" s="202"/>
      <c r="B351" s="202"/>
      <c r="C351" s="202"/>
      <c r="D351" s="202"/>
      <c r="E351" s="202"/>
      <c r="F351" s="7"/>
      <c r="G351" s="7"/>
      <c r="H351" s="7"/>
      <c r="I351" s="7"/>
      <c r="J351" s="7"/>
      <c r="K351" s="7"/>
      <c r="L351" s="7"/>
      <c r="M351" s="7"/>
      <c r="N351" s="7"/>
      <c r="O351" s="7"/>
      <c r="P351" s="7"/>
      <c r="Q351" s="7"/>
      <c r="R351" s="7"/>
      <c r="S351" s="7"/>
      <c r="T351" s="7"/>
      <c r="U351" s="7"/>
      <c r="V351" s="7"/>
      <c r="W351" s="7"/>
      <c r="X351" s="7"/>
      <c r="Y351" s="7"/>
    </row>
    <row r="352" spans="1:25" ht="15" x14ac:dyDescent="0.25">
      <c r="A352" s="1126"/>
      <c r="B352" s="1126"/>
      <c r="C352" s="1126"/>
      <c r="D352" s="1126"/>
      <c r="E352" s="415"/>
      <c r="F352" s="7"/>
      <c r="G352" s="7"/>
      <c r="H352" s="7"/>
      <c r="I352" s="7"/>
      <c r="J352" s="7"/>
      <c r="K352" s="7"/>
      <c r="L352" s="7"/>
      <c r="M352" s="7"/>
      <c r="N352" s="7"/>
      <c r="O352" s="7"/>
      <c r="P352" s="7"/>
      <c r="Q352" s="7"/>
      <c r="R352" s="7"/>
      <c r="S352" s="7"/>
      <c r="T352" s="7"/>
      <c r="U352" s="7"/>
      <c r="V352" s="7"/>
      <c r="W352" s="7"/>
      <c r="X352" s="7"/>
      <c r="Y352" s="7"/>
    </row>
    <row r="353" spans="1:25" ht="14.25" x14ac:dyDescent="0.2">
      <c r="A353" s="415"/>
      <c r="B353" s="415"/>
      <c r="C353" s="415"/>
      <c r="D353" s="415"/>
      <c r="E353" s="415"/>
      <c r="F353" s="7"/>
      <c r="G353" s="7"/>
      <c r="H353" s="7"/>
      <c r="I353" s="7"/>
      <c r="J353" s="7"/>
      <c r="K353" s="7"/>
      <c r="L353" s="7"/>
      <c r="M353" s="7"/>
      <c r="N353" s="7"/>
      <c r="O353" s="7"/>
      <c r="P353" s="7"/>
      <c r="Q353" s="7"/>
      <c r="R353" s="7"/>
      <c r="S353" s="7"/>
      <c r="T353" s="7"/>
      <c r="U353" s="7"/>
      <c r="V353" s="7"/>
      <c r="W353" s="7"/>
      <c r="X353" s="7"/>
      <c r="Y353" s="7"/>
    </row>
    <row r="354" spans="1:25" ht="14.25" x14ac:dyDescent="0.2">
      <c r="A354" s="415"/>
      <c r="B354" s="415"/>
      <c r="C354" s="415"/>
      <c r="D354" s="415"/>
      <c r="E354" s="415"/>
      <c r="F354" s="7"/>
      <c r="G354" s="7"/>
      <c r="H354" s="7"/>
      <c r="I354" s="7"/>
      <c r="J354" s="7"/>
      <c r="K354" s="7"/>
      <c r="L354" s="7"/>
      <c r="M354" s="7"/>
      <c r="N354" s="7"/>
      <c r="O354" s="7"/>
      <c r="P354" s="7"/>
      <c r="Q354" s="7"/>
      <c r="R354" s="7"/>
      <c r="S354" s="7"/>
      <c r="T354" s="7"/>
      <c r="U354" s="7"/>
      <c r="V354" s="7"/>
      <c r="W354" s="7"/>
      <c r="X354" s="7"/>
      <c r="Y354" s="7"/>
    </row>
    <row r="355" spans="1:25" ht="14.25" x14ac:dyDescent="0.2">
      <c r="A355" s="415"/>
      <c r="B355" s="415"/>
      <c r="C355" s="415"/>
      <c r="D355" s="415"/>
      <c r="E355" s="415"/>
      <c r="F355" s="7"/>
      <c r="G355" s="7"/>
      <c r="H355" s="7"/>
      <c r="I355" s="7"/>
      <c r="J355" s="7"/>
      <c r="K355" s="7"/>
      <c r="L355" s="7"/>
      <c r="M355" s="7"/>
      <c r="N355" s="7"/>
      <c r="O355" s="7"/>
      <c r="P355" s="7"/>
      <c r="Q355" s="7"/>
      <c r="R355" s="7"/>
      <c r="S355" s="7"/>
      <c r="T355" s="7"/>
      <c r="U355" s="7"/>
      <c r="V355" s="7"/>
      <c r="W355" s="7"/>
      <c r="X355" s="7"/>
      <c r="Y355" s="7"/>
    </row>
    <row r="356" spans="1:25" ht="14.25" x14ac:dyDescent="0.2">
      <c r="A356" s="415"/>
      <c r="B356" s="415"/>
      <c r="C356" s="415"/>
      <c r="D356" s="415"/>
      <c r="E356" s="415"/>
      <c r="F356" s="7"/>
      <c r="G356" s="7"/>
      <c r="H356" s="7"/>
      <c r="I356" s="7"/>
      <c r="J356" s="7"/>
      <c r="K356" s="7"/>
      <c r="L356" s="7"/>
      <c r="M356" s="7"/>
      <c r="N356" s="7"/>
      <c r="O356" s="7"/>
      <c r="P356" s="7"/>
      <c r="Q356" s="7"/>
      <c r="R356" s="7"/>
      <c r="S356" s="7"/>
      <c r="T356" s="7"/>
      <c r="U356" s="7"/>
      <c r="V356" s="7"/>
      <c r="W356" s="7"/>
      <c r="X356" s="7"/>
      <c r="Y356" s="7"/>
    </row>
    <row r="357" spans="1:25" ht="15" x14ac:dyDescent="0.25">
      <c r="A357" s="1121"/>
      <c r="B357" s="1121"/>
      <c r="C357" s="415"/>
      <c r="D357" s="415"/>
      <c r="E357" s="415"/>
      <c r="F357" s="7"/>
      <c r="G357" s="7"/>
      <c r="H357" s="7"/>
      <c r="I357" s="7"/>
      <c r="J357" s="7"/>
      <c r="K357" s="7"/>
      <c r="L357" s="7"/>
      <c r="M357" s="7"/>
      <c r="N357" s="7"/>
      <c r="O357" s="7"/>
      <c r="P357" s="7"/>
      <c r="Q357" s="7"/>
      <c r="R357" s="7"/>
      <c r="S357" s="7"/>
      <c r="T357" s="7"/>
      <c r="U357" s="7"/>
      <c r="V357" s="7"/>
      <c r="W357" s="7"/>
      <c r="X357" s="7"/>
      <c r="Y357" s="7"/>
    </row>
    <row r="358" spans="1:25" ht="15" x14ac:dyDescent="0.25">
      <c r="A358" s="415"/>
      <c r="B358" s="417"/>
      <c r="C358" s="415"/>
      <c r="D358" s="415"/>
      <c r="E358" s="415"/>
      <c r="F358" s="7"/>
      <c r="G358" s="7"/>
      <c r="H358" s="7"/>
      <c r="I358" s="7"/>
      <c r="J358" s="7"/>
      <c r="K358" s="7"/>
      <c r="L358" s="7"/>
      <c r="M358" s="7"/>
      <c r="N358" s="7"/>
      <c r="O358" s="7"/>
      <c r="P358" s="7"/>
      <c r="Q358" s="7"/>
      <c r="R358" s="7"/>
      <c r="S358" s="7"/>
      <c r="T358" s="7"/>
      <c r="U358" s="7"/>
      <c r="V358" s="7"/>
      <c r="W358" s="7"/>
      <c r="X358" s="7"/>
      <c r="Y358" s="7"/>
    </row>
    <row r="359" spans="1:25" ht="15" x14ac:dyDescent="0.25">
      <c r="A359" s="415"/>
      <c r="B359" s="418"/>
      <c r="C359" s="204"/>
      <c r="D359" s="204"/>
      <c r="E359" s="415"/>
      <c r="F359" s="7"/>
      <c r="G359" s="7"/>
      <c r="H359" s="7"/>
      <c r="I359" s="7"/>
      <c r="J359" s="7"/>
      <c r="K359" s="7"/>
      <c r="L359" s="7"/>
      <c r="M359" s="7"/>
      <c r="N359" s="7"/>
      <c r="O359" s="7"/>
      <c r="P359" s="7"/>
      <c r="Q359" s="7"/>
      <c r="R359" s="7"/>
      <c r="S359" s="7"/>
      <c r="T359" s="7"/>
      <c r="U359" s="7"/>
      <c r="V359" s="7"/>
      <c r="W359" s="7"/>
      <c r="X359" s="7"/>
      <c r="Y359" s="7"/>
    </row>
    <row r="360" spans="1:25" ht="14.25" x14ac:dyDescent="0.2">
      <c r="A360" s="415"/>
      <c r="B360" s="204"/>
      <c r="C360" s="204"/>
      <c r="D360" s="204"/>
      <c r="E360" s="415"/>
      <c r="F360" s="7"/>
      <c r="G360" s="7"/>
      <c r="H360" s="7"/>
      <c r="I360" s="7"/>
      <c r="J360" s="7"/>
      <c r="K360" s="7"/>
      <c r="L360" s="7"/>
      <c r="M360" s="7"/>
      <c r="N360" s="7"/>
      <c r="O360" s="7"/>
      <c r="P360" s="7"/>
      <c r="Q360" s="7"/>
      <c r="R360" s="7"/>
      <c r="S360" s="7"/>
      <c r="T360" s="7"/>
      <c r="U360" s="7"/>
      <c r="V360" s="7"/>
      <c r="W360" s="7"/>
      <c r="X360" s="7"/>
      <c r="Y360" s="7"/>
    </row>
    <row r="361" spans="1:25" ht="14.25" x14ac:dyDescent="0.2">
      <c r="A361" s="1121"/>
      <c r="B361" s="1131"/>
      <c r="C361" s="1131"/>
      <c r="D361" s="1131"/>
      <c r="E361" s="415"/>
      <c r="F361" s="7"/>
      <c r="G361" s="7"/>
      <c r="H361" s="7"/>
      <c r="I361" s="7"/>
      <c r="J361" s="7"/>
      <c r="K361" s="7"/>
      <c r="L361" s="7"/>
      <c r="M361" s="7"/>
      <c r="N361" s="7"/>
      <c r="O361" s="7"/>
      <c r="P361" s="7"/>
      <c r="Q361" s="7"/>
      <c r="R361" s="7"/>
      <c r="S361" s="7"/>
      <c r="T361" s="7"/>
      <c r="U361" s="7"/>
      <c r="V361" s="7"/>
      <c r="W361" s="7"/>
      <c r="X361" s="7"/>
      <c r="Y361" s="7"/>
    </row>
    <row r="362" spans="1:25" ht="14.25" x14ac:dyDescent="0.2">
      <c r="A362" s="1121"/>
      <c r="B362" s="1121"/>
      <c r="C362" s="1121"/>
      <c r="D362" s="1121"/>
      <c r="E362" s="415"/>
      <c r="F362" s="7"/>
      <c r="G362" s="7"/>
      <c r="H362" s="7"/>
      <c r="I362" s="7"/>
      <c r="J362" s="7"/>
      <c r="K362" s="7"/>
      <c r="L362" s="7"/>
      <c r="M362" s="7"/>
      <c r="N362" s="7"/>
      <c r="O362" s="7"/>
      <c r="P362" s="7"/>
      <c r="Q362" s="7"/>
      <c r="R362" s="7"/>
      <c r="S362" s="7"/>
      <c r="T362" s="7"/>
      <c r="U362" s="7"/>
      <c r="V362" s="7"/>
      <c r="W362" s="7"/>
      <c r="X362" s="7"/>
      <c r="Y362" s="7"/>
    </row>
    <row r="363" spans="1:25" ht="14.25" x14ac:dyDescent="0.2">
      <c r="A363" s="415"/>
      <c r="B363" s="419"/>
      <c r="C363" s="414"/>
      <c r="D363" s="414"/>
      <c r="E363" s="415"/>
      <c r="F363" s="7"/>
      <c r="G363" s="7"/>
      <c r="H363" s="7"/>
      <c r="I363" s="7"/>
      <c r="J363" s="7"/>
      <c r="K363" s="7"/>
      <c r="L363" s="7"/>
      <c r="M363" s="7"/>
      <c r="N363" s="7"/>
      <c r="O363" s="7"/>
      <c r="P363" s="7"/>
      <c r="Q363" s="7"/>
      <c r="R363" s="7"/>
      <c r="S363" s="7"/>
      <c r="T363" s="7"/>
      <c r="U363" s="7"/>
      <c r="V363" s="7"/>
      <c r="W363" s="7"/>
      <c r="X363" s="7"/>
      <c r="Y363" s="7"/>
    </row>
    <row r="364" spans="1:25" ht="14.25" x14ac:dyDescent="0.2">
      <c r="A364" s="415"/>
      <c r="B364" s="419"/>
      <c r="C364" s="414"/>
      <c r="D364" s="414"/>
      <c r="E364" s="415"/>
      <c r="F364" s="7"/>
      <c r="G364" s="7"/>
      <c r="H364" s="7"/>
      <c r="I364" s="7"/>
      <c r="J364" s="7"/>
      <c r="K364" s="7"/>
      <c r="L364" s="7"/>
      <c r="M364" s="7"/>
      <c r="N364" s="7"/>
      <c r="O364" s="7"/>
      <c r="P364" s="7"/>
      <c r="Q364" s="7"/>
      <c r="R364" s="7"/>
      <c r="S364" s="7"/>
      <c r="T364" s="7"/>
      <c r="U364" s="7"/>
      <c r="V364" s="7"/>
      <c r="W364" s="7"/>
      <c r="X364" s="7"/>
      <c r="Y364" s="7"/>
    </row>
    <row r="365" spans="1:25" ht="14.25" x14ac:dyDescent="0.2">
      <c r="A365" s="415"/>
      <c r="B365" s="419"/>
      <c r="C365" s="414"/>
      <c r="D365" s="414"/>
      <c r="E365" s="415"/>
      <c r="F365" s="7"/>
      <c r="G365" s="7"/>
      <c r="H365" s="7"/>
      <c r="I365" s="7"/>
      <c r="J365" s="7"/>
      <c r="K365" s="7"/>
      <c r="L365" s="7"/>
      <c r="M365" s="7"/>
      <c r="N365" s="7"/>
      <c r="O365" s="7"/>
      <c r="P365" s="7"/>
      <c r="Q365" s="7"/>
      <c r="R365" s="7"/>
      <c r="S365" s="7"/>
      <c r="T365" s="7"/>
      <c r="U365" s="7"/>
      <c r="V365" s="7"/>
      <c r="W365" s="7"/>
      <c r="X365" s="7"/>
      <c r="Y365" s="7"/>
    </row>
    <row r="366" spans="1:25" ht="14.25" x14ac:dyDescent="0.2">
      <c r="A366" s="415"/>
      <c r="B366" s="419"/>
      <c r="C366" s="414"/>
      <c r="D366" s="414"/>
      <c r="E366" s="415"/>
      <c r="F366" s="7"/>
      <c r="G366" s="7"/>
      <c r="H366" s="7"/>
      <c r="I366" s="7"/>
      <c r="J366" s="7"/>
      <c r="K366" s="7"/>
      <c r="L366" s="7"/>
      <c r="M366" s="7"/>
      <c r="N366" s="7"/>
      <c r="O366" s="7"/>
      <c r="P366" s="7"/>
      <c r="Q366" s="7"/>
      <c r="R366" s="7"/>
      <c r="S366" s="7"/>
      <c r="T366" s="7"/>
      <c r="U366" s="7"/>
      <c r="V366" s="7"/>
      <c r="W366" s="7"/>
      <c r="X366" s="7"/>
      <c r="Y366" s="7"/>
    </row>
    <row r="367" spans="1:25" ht="14.25" x14ac:dyDescent="0.2">
      <c r="A367" s="415"/>
      <c r="B367" s="419"/>
      <c r="C367" s="414"/>
      <c r="D367" s="414"/>
      <c r="E367" s="415"/>
      <c r="F367" s="7"/>
      <c r="G367" s="7"/>
      <c r="H367" s="7"/>
      <c r="I367" s="7"/>
      <c r="J367" s="7"/>
      <c r="K367" s="7"/>
      <c r="L367" s="7"/>
      <c r="M367" s="7"/>
      <c r="N367" s="7"/>
      <c r="O367" s="7"/>
      <c r="P367" s="7"/>
      <c r="Q367" s="7"/>
      <c r="R367" s="7"/>
      <c r="S367" s="7"/>
      <c r="T367" s="7"/>
      <c r="U367" s="7"/>
      <c r="V367" s="7"/>
      <c r="W367" s="7"/>
      <c r="X367" s="7"/>
      <c r="Y367" s="7"/>
    </row>
    <row r="368" spans="1:25" ht="14.25" x14ac:dyDescent="0.2">
      <c r="A368" s="415"/>
      <c r="B368" s="419"/>
      <c r="C368" s="414"/>
      <c r="D368" s="414"/>
      <c r="E368" s="415"/>
      <c r="F368" s="7"/>
      <c r="G368" s="7"/>
      <c r="H368" s="7"/>
      <c r="I368" s="7"/>
      <c r="J368" s="7"/>
      <c r="K368" s="7"/>
      <c r="L368" s="7"/>
      <c r="M368" s="7"/>
      <c r="N368" s="7"/>
      <c r="O368" s="7"/>
      <c r="P368" s="7"/>
      <c r="Q368" s="7"/>
      <c r="R368" s="7"/>
      <c r="S368" s="7"/>
      <c r="T368" s="7"/>
      <c r="U368" s="7"/>
      <c r="V368" s="7"/>
      <c r="W368" s="7"/>
      <c r="X368" s="7"/>
      <c r="Y368" s="7"/>
    </row>
    <row r="369" spans="1:25" ht="15" x14ac:dyDescent="0.25">
      <c r="A369" s="415"/>
      <c r="B369" s="416"/>
      <c r="C369" s="416"/>
      <c r="D369" s="414"/>
      <c r="E369" s="415"/>
      <c r="F369" s="7"/>
      <c r="G369" s="7"/>
      <c r="H369" s="7"/>
      <c r="I369" s="7"/>
      <c r="J369" s="7"/>
      <c r="K369" s="7"/>
      <c r="L369" s="7"/>
      <c r="M369" s="7"/>
      <c r="N369" s="7"/>
      <c r="O369" s="7"/>
      <c r="P369" s="7"/>
      <c r="Q369" s="7"/>
      <c r="R369" s="7"/>
      <c r="S369" s="7"/>
      <c r="T369" s="7"/>
      <c r="U369" s="7"/>
      <c r="V369" s="7"/>
      <c r="W369" s="7"/>
      <c r="X369" s="7"/>
      <c r="Y369" s="7"/>
    </row>
    <row r="370" spans="1:25" ht="15" x14ac:dyDescent="0.25">
      <c r="A370" s="1121"/>
      <c r="B370" s="1121"/>
      <c r="C370" s="1121"/>
      <c r="D370" s="194"/>
      <c r="E370" s="415"/>
      <c r="F370" s="7"/>
      <c r="G370" s="7"/>
      <c r="H370" s="7"/>
      <c r="I370" s="7"/>
      <c r="J370" s="7"/>
      <c r="K370" s="7"/>
      <c r="L370" s="7"/>
      <c r="M370" s="7"/>
      <c r="N370" s="7"/>
      <c r="O370" s="7"/>
      <c r="P370" s="7"/>
      <c r="Q370" s="7"/>
      <c r="R370" s="7"/>
      <c r="S370" s="7"/>
      <c r="T370" s="7"/>
      <c r="U370" s="7"/>
      <c r="V370" s="7"/>
      <c r="W370" s="7"/>
      <c r="X370" s="7"/>
      <c r="Y370" s="7"/>
    </row>
    <row r="371" spans="1:25" ht="14.25" x14ac:dyDescent="0.2">
      <c r="A371" s="1122"/>
      <c r="B371" s="1122"/>
      <c r="C371" s="1122"/>
      <c r="D371" s="1122"/>
      <c r="E371" s="415"/>
      <c r="F371" s="7"/>
      <c r="G371" s="7"/>
      <c r="H371" s="7"/>
      <c r="I371" s="7"/>
      <c r="J371" s="7"/>
      <c r="K371" s="7"/>
      <c r="L371" s="7"/>
      <c r="M371" s="7"/>
      <c r="N371" s="7"/>
      <c r="O371" s="7"/>
      <c r="P371" s="7"/>
      <c r="Q371" s="7"/>
      <c r="R371" s="7"/>
      <c r="S371" s="7"/>
      <c r="T371" s="7"/>
      <c r="U371" s="7"/>
      <c r="V371" s="7"/>
      <c r="W371" s="7"/>
      <c r="X371" s="7"/>
      <c r="Y371" s="7"/>
    </row>
    <row r="372" spans="1:25" ht="15" x14ac:dyDescent="0.25">
      <c r="A372" s="416"/>
      <c r="B372" s="420"/>
      <c r="C372" s="420"/>
      <c r="D372" s="194"/>
      <c r="E372" s="415"/>
      <c r="F372" s="7"/>
      <c r="G372" s="7"/>
      <c r="H372" s="7"/>
      <c r="I372" s="7"/>
      <c r="J372" s="7"/>
      <c r="K372" s="7"/>
      <c r="L372" s="7"/>
      <c r="M372" s="7"/>
      <c r="N372" s="7"/>
      <c r="O372" s="7"/>
      <c r="P372" s="7"/>
      <c r="Q372" s="7"/>
      <c r="R372" s="7"/>
      <c r="S372" s="7"/>
      <c r="T372" s="7"/>
      <c r="U372" s="7"/>
      <c r="V372" s="7"/>
      <c r="W372" s="7"/>
      <c r="X372" s="7"/>
      <c r="Y372" s="7"/>
    </row>
    <row r="373" spans="1:25" ht="14.25" x14ac:dyDescent="0.2">
      <c r="A373" s="415"/>
      <c r="B373" s="415"/>
      <c r="C373" s="415"/>
      <c r="D373" s="415"/>
      <c r="E373" s="415"/>
      <c r="F373" s="7"/>
      <c r="G373" s="7"/>
      <c r="H373" s="7"/>
      <c r="I373" s="7"/>
      <c r="J373" s="7"/>
      <c r="K373" s="7"/>
      <c r="L373" s="7"/>
      <c r="M373" s="7"/>
      <c r="N373" s="7"/>
      <c r="O373" s="7"/>
      <c r="P373" s="7"/>
      <c r="Q373" s="7"/>
      <c r="R373" s="7"/>
      <c r="S373" s="7"/>
      <c r="T373" s="7"/>
      <c r="U373" s="7"/>
      <c r="V373" s="7"/>
      <c r="W373" s="7"/>
      <c r="X373" s="7"/>
      <c r="Y373" s="7"/>
    </row>
    <row r="374" spans="1:25" ht="14.25" x14ac:dyDescent="0.2">
      <c r="A374" s="415"/>
      <c r="B374" s="415"/>
      <c r="C374" s="415"/>
      <c r="D374" s="415"/>
      <c r="E374" s="415"/>
      <c r="F374" s="7"/>
      <c r="G374" s="7"/>
      <c r="H374" s="7"/>
      <c r="I374" s="7"/>
      <c r="J374" s="7"/>
      <c r="K374" s="7"/>
      <c r="L374" s="7"/>
      <c r="M374" s="7"/>
      <c r="N374" s="7"/>
      <c r="O374" s="7"/>
      <c r="P374" s="7"/>
      <c r="Q374" s="7"/>
      <c r="R374" s="7"/>
      <c r="S374" s="7"/>
      <c r="T374" s="7"/>
      <c r="U374" s="7"/>
      <c r="V374" s="7"/>
      <c r="W374" s="7"/>
      <c r="X374" s="7"/>
      <c r="Y374" s="7"/>
    </row>
    <row r="375" spans="1:25" ht="15" x14ac:dyDescent="0.25">
      <c r="A375" s="416"/>
      <c r="B375" s="417"/>
      <c r="C375" s="417"/>
      <c r="D375" s="417"/>
      <c r="E375" s="415"/>
      <c r="F375" s="7"/>
      <c r="G375" s="7"/>
      <c r="H375" s="7"/>
      <c r="I375" s="7"/>
      <c r="J375" s="7"/>
      <c r="K375" s="7"/>
      <c r="L375" s="7"/>
      <c r="M375" s="7"/>
      <c r="N375" s="7"/>
      <c r="O375" s="7"/>
      <c r="P375" s="7"/>
      <c r="Q375" s="7"/>
      <c r="R375" s="7"/>
      <c r="S375" s="7"/>
      <c r="T375" s="7"/>
      <c r="U375" s="7"/>
      <c r="V375" s="7"/>
      <c r="W375" s="7"/>
      <c r="X375" s="7"/>
      <c r="Y375" s="7"/>
    </row>
    <row r="376" spans="1:25" ht="15" x14ac:dyDescent="0.2">
      <c r="A376" s="1123"/>
      <c r="B376" s="1124"/>
      <c r="C376" s="1125"/>
      <c r="D376" s="1125"/>
      <c r="E376" s="424"/>
      <c r="F376" s="7"/>
      <c r="G376" s="7"/>
      <c r="H376" s="7"/>
      <c r="I376" s="7"/>
      <c r="J376" s="7"/>
      <c r="K376" s="7"/>
      <c r="L376" s="7"/>
      <c r="M376" s="7"/>
      <c r="N376" s="7"/>
      <c r="O376" s="7"/>
      <c r="P376" s="7"/>
      <c r="Q376" s="7"/>
      <c r="R376" s="7"/>
      <c r="S376" s="7"/>
      <c r="T376" s="7"/>
      <c r="U376" s="7"/>
      <c r="V376" s="7"/>
      <c r="W376" s="7"/>
      <c r="X376" s="7"/>
      <c r="Y376" s="7"/>
    </row>
    <row r="377" spans="1:25" ht="15" x14ac:dyDescent="0.2">
      <c r="A377" s="1123"/>
      <c r="B377" s="1123"/>
      <c r="C377" s="1123"/>
      <c r="D377" s="1123"/>
      <c r="E377" s="424"/>
      <c r="F377" s="7"/>
      <c r="G377" s="7"/>
      <c r="H377" s="7"/>
      <c r="I377" s="7"/>
      <c r="J377" s="7"/>
      <c r="K377" s="7"/>
      <c r="L377" s="7"/>
      <c r="M377" s="7"/>
      <c r="N377" s="7"/>
      <c r="O377" s="7"/>
      <c r="P377" s="7"/>
      <c r="Q377" s="7"/>
      <c r="R377" s="7"/>
      <c r="S377" s="7"/>
      <c r="T377" s="7"/>
      <c r="U377" s="7"/>
      <c r="V377" s="7"/>
      <c r="W377" s="7"/>
      <c r="X377" s="7"/>
      <c r="Y377" s="7"/>
    </row>
    <row r="378" spans="1:25" ht="15" x14ac:dyDescent="0.25">
      <c r="A378" s="1121"/>
      <c r="B378" s="1121"/>
      <c r="C378" s="1121"/>
      <c r="D378" s="194"/>
      <c r="E378" s="415"/>
      <c r="F378" s="7"/>
      <c r="G378" s="7"/>
      <c r="H378" s="7"/>
      <c r="I378" s="7"/>
      <c r="J378" s="7"/>
      <c r="K378" s="7"/>
      <c r="L378" s="7"/>
      <c r="M378" s="7"/>
      <c r="N378" s="7"/>
      <c r="O378" s="7"/>
      <c r="P378" s="7"/>
      <c r="Q378" s="7"/>
      <c r="R378" s="7"/>
      <c r="S378" s="7"/>
      <c r="T378" s="7"/>
      <c r="U378" s="7"/>
      <c r="V378" s="7"/>
      <c r="W378" s="7"/>
      <c r="X378" s="7"/>
      <c r="Y378" s="7"/>
    </row>
    <row r="379" spans="1:25" ht="14.25" x14ac:dyDescent="0.2">
      <c r="A379" s="1122"/>
      <c r="B379" s="1122"/>
      <c r="C379" s="1122"/>
      <c r="D379" s="1122"/>
      <c r="E379" s="415"/>
      <c r="F379" s="7"/>
      <c r="G379" s="7"/>
      <c r="H379" s="7"/>
      <c r="I379" s="7"/>
      <c r="J379" s="7"/>
      <c r="K379" s="7"/>
      <c r="L379" s="7"/>
      <c r="M379" s="7"/>
      <c r="N379" s="7"/>
      <c r="O379" s="7"/>
      <c r="P379" s="7"/>
      <c r="Q379" s="7"/>
      <c r="R379" s="7"/>
      <c r="S379" s="7"/>
      <c r="T379" s="7"/>
      <c r="U379" s="7"/>
      <c r="V379" s="7"/>
      <c r="W379" s="7"/>
      <c r="X379" s="7"/>
      <c r="Y379" s="7"/>
    </row>
    <row r="380" spans="1:25" ht="15" x14ac:dyDescent="0.25">
      <c r="A380" s="1121"/>
      <c r="B380" s="1121"/>
      <c r="C380" s="1121"/>
      <c r="D380" s="194"/>
      <c r="E380" s="415"/>
      <c r="F380" s="7"/>
      <c r="G380" s="7"/>
      <c r="H380" s="7"/>
      <c r="I380" s="7"/>
      <c r="J380" s="7"/>
      <c r="K380" s="7"/>
      <c r="L380" s="7"/>
      <c r="M380" s="7"/>
      <c r="N380" s="7"/>
      <c r="O380" s="7"/>
      <c r="P380" s="7"/>
      <c r="Q380" s="7"/>
      <c r="R380" s="7"/>
      <c r="S380" s="7"/>
      <c r="T380" s="7"/>
      <c r="U380" s="7"/>
      <c r="V380" s="7"/>
      <c r="W380" s="7"/>
      <c r="X380" s="7"/>
      <c r="Y380" s="7"/>
    </row>
    <row r="381" spans="1:25" ht="14.25" x14ac:dyDescent="0.2">
      <c r="A381" s="415"/>
      <c r="B381" s="415"/>
      <c r="C381" s="415"/>
      <c r="D381" s="415"/>
      <c r="E381" s="415"/>
      <c r="F381" s="7"/>
      <c r="G381" s="7"/>
      <c r="H381" s="7"/>
      <c r="I381" s="7"/>
      <c r="J381" s="7"/>
      <c r="K381" s="7"/>
      <c r="L381" s="7"/>
      <c r="M381" s="7"/>
      <c r="N381" s="7"/>
      <c r="O381" s="7"/>
      <c r="P381" s="7"/>
      <c r="Q381" s="7"/>
      <c r="R381" s="7"/>
      <c r="S381" s="7"/>
      <c r="T381" s="7"/>
      <c r="U381" s="7"/>
      <c r="V381" s="7"/>
      <c r="W381" s="7"/>
      <c r="X381" s="7"/>
      <c r="Y381" s="7"/>
    </row>
    <row r="382" spans="1:25" ht="14.25" x14ac:dyDescent="0.2">
      <c r="A382" s="415"/>
      <c r="B382" s="415"/>
      <c r="C382" s="415"/>
      <c r="D382" s="415"/>
      <c r="E382" s="415"/>
      <c r="F382" s="7"/>
      <c r="G382" s="7"/>
      <c r="H382" s="7"/>
      <c r="I382" s="7"/>
      <c r="J382" s="7"/>
      <c r="K382" s="7"/>
      <c r="L382" s="7"/>
      <c r="M382" s="7"/>
      <c r="N382" s="7"/>
      <c r="O382" s="7"/>
      <c r="P382" s="7"/>
      <c r="Q382" s="7"/>
      <c r="R382" s="7"/>
      <c r="S382" s="7"/>
      <c r="T382" s="7"/>
      <c r="U382" s="7"/>
      <c r="V382" s="7"/>
      <c r="W382" s="7"/>
      <c r="X382" s="7"/>
      <c r="Y382" s="7"/>
    </row>
    <row r="383" spans="1:25" ht="15" x14ac:dyDescent="0.25">
      <c r="A383" s="1121"/>
      <c r="B383" s="1121"/>
      <c r="C383" s="1126"/>
      <c r="D383" s="1126"/>
      <c r="E383" s="415"/>
      <c r="F383" s="7"/>
      <c r="G383" s="7"/>
      <c r="H383" s="7"/>
      <c r="I383" s="7"/>
      <c r="J383" s="7"/>
      <c r="K383" s="7"/>
      <c r="L383" s="7"/>
      <c r="M383" s="7"/>
      <c r="N383" s="7"/>
      <c r="O383" s="7"/>
      <c r="P383" s="7"/>
      <c r="Q383" s="7"/>
      <c r="R383" s="7"/>
      <c r="S383" s="7"/>
      <c r="T383" s="7"/>
      <c r="U383" s="7"/>
      <c r="V383" s="7"/>
      <c r="W383" s="7"/>
      <c r="X383" s="7"/>
      <c r="Y383" s="7"/>
    </row>
    <row r="384" spans="1:25" ht="14.25" x14ac:dyDescent="0.2">
      <c r="A384" s="415"/>
      <c r="B384" s="415"/>
      <c r="C384" s="415"/>
      <c r="D384" s="415"/>
      <c r="E384" s="415"/>
      <c r="F384" s="7"/>
      <c r="G384" s="7"/>
      <c r="H384" s="7"/>
      <c r="I384" s="7"/>
      <c r="J384" s="7"/>
      <c r="K384" s="7"/>
      <c r="L384" s="7"/>
      <c r="M384" s="7"/>
      <c r="N384" s="7"/>
      <c r="O384" s="7"/>
      <c r="P384" s="7"/>
      <c r="Q384" s="7"/>
      <c r="R384" s="7"/>
      <c r="S384" s="7"/>
      <c r="T384" s="7"/>
      <c r="U384" s="7"/>
      <c r="V384" s="7"/>
      <c r="W384" s="7"/>
      <c r="X384" s="7"/>
      <c r="Y384" s="7"/>
    </row>
    <row r="385" spans="1:25" ht="14.25" x14ac:dyDescent="0.2">
      <c r="A385" s="1127"/>
      <c r="B385" s="1127"/>
      <c r="C385" s="1128"/>
      <c r="D385" s="1128"/>
      <c r="E385" s="415"/>
      <c r="F385" s="7"/>
      <c r="G385" s="7"/>
      <c r="H385" s="7"/>
      <c r="I385" s="7"/>
      <c r="J385" s="7"/>
      <c r="K385" s="7"/>
      <c r="L385" s="7"/>
      <c r="M385" s="7"/>
      <c r="N385" s="7"/>
      <c r="O385" s="7"/>
      <c r="P385" s="7"/>
      <c r="Q385" s="7"/>
      <c r="R385" s="7"/>
      <c r="S385" s="7"/>
      <c r="T385" s="7"/>
      <c r="U385" s="7"/>
      <c r="V385" s="7"/>
      <c r="W385" s="7"/>
      <c r="X385" s="7"/>
      <c r="Y385" s="7"/>
    </row>
    <row r="386" spans="1:25" ht="14.25" x14ac:dyDescent="0.2">
      <c r="A386" s="1127"/>
      <c r="B386" s="1127"/>
      <c r="C386" s="1128"/>
      <c r="D386" s="1128"/>
      <c r="E386" s="415"/>
      <c r="F386" s="7"/>
      <c r="G386" s="7"/>
      <c r="H386" s="7"/>
      <c r="I386" s="7"/>
      <c r="J386" s="7"/>
      <c r="K386" s="7"/>
      <c r="L386" s="7"/>
      <c r="M386" s="7"/>
      <c r="N386" s="7"/>
      <c r="O386" s="7"/>
      <c r="P386" s="7"/>
      <c r="Q386" s="7"/>
      <c r="R386" s="7"/>
      <c r="S386" s="7"/>
      <c r="T386" s="7"/>
      <c r="U386" s="7"/>
      <c r="V386" s="7"/>
      <c r="W386" s="7"/>
      <c r="X386" s="7"/>
      <c r="Y386" s="7"/>
    </row>
    <row r="387" spans="1:25" ht="14.25" x14ac:dyDescent="0.2">
      <c r="A387" s="415"/>
      <c r="B387" s="419"/>
      <c r="C387" s="1128"/>
      <c r="D387" s="1128"/>
      <c r="E387" s="415"/>
      <c r="F387" s="7"/>
      <c r="G387" s="7"/>
      <c r="H387" s="7"/>
      <c r="I387" s="7"/>
      <c r="J387" s="7"/>
      <c r="K387" s="7"/>
      <c r="L387" s="7"/>
      <c r="M387" s="7"/>
      <c r="N387" s="7"/>
      <c r="O387" s="7"/>
      <c r="P387" s="7"/>
      <c r="Q387" s="7"/>
      <c r="R387" s="7"/>
      <c r="S387" s="7"/>
      <c r="T387" s="7"/>
      <c r="U387" s="7"/>
      <c r="V387" s="7"/>
      <c r="W387" s="7"/>
      <c r="X387" s="7"/>
      <c r="Y387" s="7"/>
    </row>
    <row r="388" spans="1:25" ht="14.25" x14ac:dyDescent="0.2">
      <c r="A388" s="415"/>
      <c r="B388" s="419"/>
      <c r="C388" s="1128"/>
      <c r="D388" s="1128"/>
      <c r="E388" s="415"/>
      <c r="F388" s="7"/>
      <c r="G388" s="7"/>
      <c r="H388" s="7"/>
      <c r="I388" s="7"/>
      <c r="J388" s="7"/>
      <c r="K388" s="7"/>
      <c r="L388" s="7"/>
      <c r="M388" s="7"/>
      <c r="N388" s="7"/>
      <c r="O388" s="7"/>
      <c r="P388" s="7"/>
      <c r="Q388" s="7"/>
      <c r="R388" s="7"/>
      <c r="S388" s="7"/>
      <c r="T388" s="7"/>
      <c r="U388" s="7"/>
      <c r="V388" s="7"/>
      <c r="W388" s="7"/>
      <c r="X388" s="7"/>
      <c r="Y388" s="7"/>
    </row>
    <row r="389" spans="1:25" ht="14.25" x14ac:dyDescent="0.2">
      <c r="A389" s="1127"/>
      <c r="B389" s="1127"/>
      <c r="C389" s="1128"/>
      <c r="D389" s="1128"/>
      <c r="E389" s="415"/>
      <c r="F389" s="7"/>
      <c r="G389" s="7"/>
      <c r="H389" s="7"/>
      <c r="I389" s="7"/>
      <c r="J389" s="7"/>
      <c r="K389" s="7"/>
      <c r="L389" s="7"/>
      <c r="M389" s="7"/>
      <c r="N389" s="7"/>
      <c r="O389" s="7"/>
      <c r="P389" s="7"/>
      <c r="Q389" s="7"/>
      <c r="R389" s="7"/>
      <c r="S389" s="7"/>
      <c r="T389" s="7"/>
      <c r="U389" s="7"/>
      <c r="V389" s="7"/>
      <c r="W389" s="7"/>
      <c r="X389" s="7"/>
      <c r="Y389" s="7"/>
    </row>
    <row r="390" spans="1:25" ht="14.25" x14ac:dyDescent="0.2">
      <c r="A390" s="1127"/>
      <c r="B390" s="1127"/>
      <c r="C390" s="1128"/>
      <c r="D390" s="1128"/>
      <c r="E390" s="415"/>
      <c r="F390" s="7"/>
      <c r="G390" s="7"/>
      <c r="H390" s="7"/>
      <c r="I390" s="7"/>
      <c r="J390" s="7"/>
      <c r="K390" s="7"/>
      <c r="L390" s="7"/>
      <c r="M390" s="7"/>
      <c r="N390" s="7"/>
      <c r="O390" s="7"/>
      <c r="P390" s="7"/>
      <c r="Q390" s="7"/>
      <c r="R390" s="7"/>
      <c r="S390" s="7"/>
      <c r="T390" s="7"/>
      <c r="U390" s="7"/>
      <c r="V390" s="7"/>
      <c r="W390" s="7"/>
      <c r="X390" s="7"/>
      <c r="Y390" s="7"/>
    </row>
    <row r="391" spans="1:25" ht="14.25" x14ac:dyDescent="0.2">
      <c r="A391" s="1127"/>
      <c r="B391" s="1127"/>
      <c r="C391" s="1128"/>
      <c r="D391" s="1128"/>
      <c r="E391" s="415"/>
      <c r="F391" s="7"/>
      <c r="G391" s="7"/>
      <c r="H391" s="7"/>
      <c r="I391" s="7"/>
      <c r="J391" s="7"/>
      <c r="K391" s="7"/>
      <c r="L391" s="7"/>
      <c r="M391" s="7"/>
      <c r="N391" s="7"/>
      <c r="O391" s="7"/>
      <c r="P391" s="7"/>
      <c r="Q391" s="7"/>
      <c r="R391" s="7"/>
      <c r="S391" s="7"/>
      <c r="T391" s="7"/>
      <c r="U391" s="7"/>
      <c r="V391" s="7"/>
      <c r="W391" s="7"/>
      <c r="X391" s="7"/>
      <c r="Y391" s="7"/>
    </row>
    <row r="392" spans="1:25" ht="14.25" x14ac:dyDescent="0.2">
      <c r="A392" s="1127"/>
      <c r="B392" s="1127"/>
      <c r="C392" s="1128"/>
      <c r="D392" s="1128"/>
      <c r="E392" s="415"/>
      <c r="F392" s="7"/>
      <c r="G392" s="7"/>
      <c r="H392" s="7"/>
      <c r="I392" s="7"/>
      <c r="J392" s="7"/>
      <c r="K392" s="7"/>
      <c r="L392" s="7"/>
      <c r="M392" s="7"/>
      <c r="N392" s="7"/>
      <c r="O392" s="7"/>
      <c r="P392" s="7"/>
      <c r="Q392" s="7"/>
      <c r="R392" s="7"/>
      <c r="S392" s="7"/>
      <c r="T392" s="7"/>
      <c r="U392" s="7"/>
      <c r="V392" s="7"/>
      <c r="W392" s="7"/>
      <c r="X392" s="7"/>
      <c r="Y392" s="7"/>
    </row>
    <row r="393" spans="1:25" ht="14.25" x14ac:dyDescent="0.2">
      <c r="A393" s="1127"/>
      <c r="B393" s="1127"/>
      <c r="C393" s="1128"/>
      <c r="D393" s="1128"/>
      <c r="E393" s="415"/>
      <c r="F393" s="7"/>
      <c r="G393" s="7"/>
      <c r="H393" s="7"/>
      <c r="I393" s="7"/>
      <c r="J393" s="7"/>
      <c r="K393" s="7"/>
      <c r="L393" s="7"/>
      <c r="M393" s="7"/>
      <c r="N393" s="7"/>
      <c r="O393" s="7"/>
      <c r="P393" s="7"/>
      <c r="Q393" s="7"/>
      <c r="R393" s="7"/>
      <c r="S393" s="7"/>
      <c r="T393" s="7"/>
      <c r="U393" s="7"/>
      <c r="V393" s="7"/>
      <c r="W393" s="7"/>
      <c r="X393" s="7"/>
      <c r="Y393" s="7"/>
    </row>
    <row r="394" spans="1:25" ht="14.25" x14ac:dyDescent="0.2">
      <c r="A394" s="1127"/>
      <c r="B394" s="1127"/>
      <c r="C394" s="1127"/>
      <c r="D394" s="1127"/>
      <c r="E394" s="415"/>
      <c r="F394" s="7"/>
      <c r="G394" s="7"/>
      <c r="H394" s="7"/>
      <c r="I394" s="7"/>
      <c r="J394" s="7"/>
      <c r="K394" s="7"/>
      <c r="L394" s="7"/>
      <c r="M394" s="7"/>
      <c r="N394" s="7"/>
      <c r="O394" s="7"/>
      <c r="P394" s="7"/>
      <c r="Q394" s="7"/>
      <c r="R394" s="7"/>
      <c r="S394" s="7"/>
      <c r="T394" s="7"/>
      <c r="U394" s="7"/>
      <c r="V394" s="7"/>
      <c r="W394" s="7"/>
      <c r="X394" s="7"/>
      <c r="Y394" s="7"/>
    </row>
    <row r="395" spans="1:25" ht="14.25" x14ac:dyDescent="0.2">
      <c r="A395" s="1127"/>
      <c r="B395" s="1127"/>
      <c r="C395" s="1127"/>
      <c r="D395" s="1127"/>
      <c r="E395" s="415"/>
      <c r="F395" s="7"/>
      <c r="G395" s="7"/>
      <c r="H395" s="7"/>
      <c r="I395" s="7"/>
      <c r="J395" s="7"/>
      <c r="K395" s="7"/>
      <c r="L395" s="7"/>
      <c r="M395" s="7"/>
      <c r="N395" s="7"/>
      <c r="O395" s="7"/>
      <c r="P395" s="7"/>
      <c r="Q395" s="7"/>
      <c r="R395" s="7"/>
      <c r="S395" s="7"/>
      <c r="T395" s="7"/>
      <c r="U395" s="7"/>
      <c r="V395" s="7"/>
      <c r="W395" s="7"/>
      <c r="X395" s="7"/>
      <c r="Y395" s="7"/>
    </row>
    <row r="396" spans="1:25" ht="14.25" x14ac:dyDescent="0.2">
      <c r="A396" s="1127"/>
      <c r="B396" s="1127"/>
      <c r="C396" s="1127"/>
      <c r="D396" s="1127"/>
      <c r="E396" s="415"/>
      <c r="F396" s="7"/>
      <c r="G396" s="7"/>
      <c r="H396" s="7"/>
      <c r="I396" s="7"/>
      <c r="J396" s="7"/>
      <c r="K396" s="7"/>
      <c r="L396" s="7"/>
      <c r="M396" s="7"/>
      <c r="N396" s="7"/>
      <c r="O396" s="7"/>
      <c r="P396" s="7"/>
      <c r="Q396" s="7"/>
      <c r="R396" s="7"/>
      <c r="S396" s="7"/>
      <c r="T396" s="7"/>
      <c r="U396" s="7"/>
      <c r="V396" s="7"/>
      <c r="W396" s="7"/>
      <c r="X396" s="7"/>
      <c r="Y396" s="7"/>
    </row>
    <row r="397" spans="1:25" ht="14.25" x14ac:dyDescent="0.2">
      <c r="A397" s="1127"/>
      <c r="B397" s="1127"/>
      <c r="C397" s="1127"/>
      <c r="D397" s="1127"/>
      <c r="E397" s="415"/>
      <c r="F397" s="7"/>
      <c r="G397" s="7"/>
      <c r="H397" s="7"/>
      <c r="I397" s="7"/>
      <c r="J397" s="7"/>
      <c r="K397" s="7"/>
      <c r="L397" s="7"/>
      <c r="M397" s="7"/>
      <c r="N397" s="7"/>
      <c r="O397" s="7"/>
      <c r="P397" s="7"/>
      <c r="Q397" s="7"/>
      <c r="R397" s="7"/>
      <c r="S397" s="7"/>
      <c r="T397" s="7"/>
      <c r="U397" s="7"/>
      <c r="V397" s="7"/>
      <c r="W397" s="7"/>
      <c r="X397" s="7"/>
      <c r="Y397" s="7"/>
    </row>
    <row r="398" spans="1:25" ht="14.25" x14ac:dyDescent="0.2">
      <c r="A398" s="1127"/>
      <c r="B398" s="1127"/>
      <c r="C398" s="1127"/>
      <c r="D398" s="1127"/>
      <c r="E398" s="415"/>
      <c r="F398" s="7"/>
      <c r="G398" s="7"/>
      <c r="H398" s="7"/>
      <c r="I398" s="7"/>
      <c r="J398" s="7"/>
      <c r="K398" s="7"/>
      <c r="L398" s="7"/>
      <c r="M398" s="7"/>
      <c r="N398" s="7"/>
      <c r="O398" s="7"/>
      <c r="P398" s="7"/>
      <c r="Q398" s="7"/>
      <c r="R398" s="7"/>
      <c r="S398" s="7"/>
      <c r="T398" s="7"/>
      <c r="U398" s="7"/>
      <c r="V398" s="7"/>
      <c r="W398" s="7"/>
      <c r="X398" s="7"/>
      <c r="Y398" s="7"/>
    </row>
    <row r="399" spans="1:25" ht="15" x14ac:dyDescent="0.25">
      <c r="A399" s="416"/>
      <c r="B399" s="416"/>
      <c r="C399" s="1129"/>
      <c r="D399" s="1129"/>
      <c r="E399" s="415"/>
      <c r="F399" s="7"/>
      <c r="G399" s="7"/>
      <c r="H399" s="7"/>
      <c r="I399" s="7"/>
      <c r="J399" s="7"/>
      <c r="K399" s="7"/>
      <c r="L399" s="7"/>
      <c r="M399" s="7"/>
      <c r="N399" s="7"/>
      <c r="O399" s="7"/>
      <c r="P399" s="7"/>
      <c r="Q399" s="7"/>
      <c r="R399" s="7"/>
      <c r="S399" s="7"/>
      <c r="T399" s="7"/>
      <c r="U399" s="7"/>
      <c r="V399" s="7"/>
      <c r="W399" s="7"/>
      <c r="X399" s="7"/>
      <c r="Y399" s="7"/>
    </row>
    <row r="400" spans="1:25" ht="15" x14ac:dyDescent="0.25">
      <c r="A400" s="1121"/>
      <c r="B400" s="1121"/>
      <c r="C400" s="1128"/>
      <c r="D400" s="1128"/>
      <c r="E400" s="415"/>
      <c r="F400" s="7"/>
      <c r="G400" s="7"/>
      <c r="H400" s="7"/>
      <c r="I400" s="7"/>
      <c r="J400" s="7"/>
      <c r="K400" s="7"/>
      <c r="L400" s="7"/>
      <c r="M400" s="7"/>
      <c r="N400" s="7"/>
      <c r="O400" s="7"/>
      <c r="P400" s="7"/>
      <c r="Q400" s="7"/>
      <c r="R400" s="7"/>
      <c r="S400" s="7"/>
      <c r="T400" s="7"/>
      <c r="U400" s="7"/>
      <c r="V400" s="7"/>
      <c r="W400" s="7"/>
      <c r="X400" s="7"/>
      <c r="Y400" s="7"/>
    </row>
    <row r="401" spans="1:25" ht="14.25" x14ac:dyDescent="0.2">
      <c r="A401" s="415"/>
      <c r="B401" s="415"/>
      <c r="C401" s="419"/>
      <c r="D401" s="419"/>
      <c r="E401" s="415"/>
      <c r="F401" s="7"/>
      <c r="G401" s="7"/>
      <c r="H401" s="7"/>
      <c r="I401" s="7"/>
      <c r="J401" s="7"/>
      <c r="K401" s="7"/>
      <c r="L401" s="7"/>
      <c r="M401" s="7"/>
      <c r="N401" s="7"/>
      <c r="O401" s="7"/>
      <c r="P401" s="7"/>
      <c r="Q401" s="7"/>
      <c r="R401" s="7"/>
      <c r="S401" s="7"/>
      <c r="T401" s="7"/>
      <c r="U401" s="7"/>
      <c r="V401" s="7"/>
      <c r="W401" s="7"/>
      <c r="X401" s="7"/>
      <c r="Y401" s="7"/>
    </row>
    <row r="402" spans="1:25" ht="15" x14ac:dyDescent="0.25">
      <c r="A402" s="1130"/>
      <c r="B402" s="1130"/>
      <c r="C402" s="1126"/>
      <c r="D402" s="1126"/>
      <c r="E402" s="415"/>
      <c r="F402" s="7"/>
      <c r="G402" s="7"/>
      <c r="H402" s="7"/>
      <c r="I402" s="7"/>
      <c r="J402" s="7"/>
      <c r="K402" s="7"/>
      <c r="L402" s="7"/>
      <c r="M402" s="7"/>
      <c r="N402" s="7"/>
      <c r="O402" s="7"/>
      <c r="P402" s="7"/>
      <c r="Q402" s="7"/>
      <c r="R402" s="7"/>
      <c r="S402" s="7"/>
      <c r="T402" s="7"/>
      <c r="U402" s="7"/>
      <c r="V402" s="7"/>
      <c r="W402" s="7"/>
      <c r="X402" s="7"/>
      <c r="Y402" s="7"/>
    </row>
    <row r="403" spans="1:25" ht="14.25" x14ac:dyDescent="0.2">
      <c r="A403" s="415"/>
      <c r="B403" s="415"/>
      <c r="C403" s="419"/>
      <c r="D403" s="419"/>
      <c r="E403" s="415"/>
      <c r="F403" s="7"/>
      <c r="G403" s="7"/>
      <c r="H403" s="7"/>
      <c r="I403" s="7"/>
      <c r="J403" s="7"/>
      <c r="K403" s="7"/>
      <c r="L403" s="7"/>
      <c r="M403" s="7"/>
      <c r="N403" s="7"/>
      <c r="O403" s="7"/>
      <c r="P403" s="7"/>
      <c r="Q403" s="7"/>
      <c r="R403" s="7"/>
      <c r="S403" s="7"/>
      <c r="T403" s="7"/>
      <c r="U403" s="7"/>
      <c r="V403" s="7"/>
      <c r="W403" s="7"/>
      <c r="X403" s="7"/>
      <c r="Y403" s="7"/>
    </row>
    <row r="404" spans="1:25" ht="15" x14ac:dyDescent="0.25">
      <c r="A404" s="1121"/>
      <c r="B404" s="1121"/>
      <c r="C404" s="1128"/>
      <c r="D404" s="1128"/>
      <c r="E404" s="415"/>
      <c r="F404" s="7"/>
      <c r="G404" s="7"/>
      <c r="H404" s="7"/>
      <c r="I404" s="7"/>
      <c r="J404" s="7"/>
      <c r="K404" s="7"/>
      <c r="L404" s="7"/>
      <c r="M404" s="7"/>
      <c r="N404" s="7"/>
      <c r="O404" s="7"/>
      <c r="P404" s="7"/>
      <c r="Q404" s="7"/>
      <c r="R404" s="7"/>
      <c r="S404" s="7"/>
      <c r="T404" s="7"/>
      <c r="U404" s="7"/>
      <c r="V404" s="7"/>
      <c r="W404" s="7"/>
      <c r="X404" s="7"/>
      <c r="Y404" s="7"/>
    </row>
    <row r="405" spans="1:25" ht="15" x14ac:dyDescent="0.25">
      <c r="A405" s="416"/>
      <c r="B405" s="415"/>
      <c r="C405" s="198"/>
      <c r="D405" s="198"/>
      <c r="E405" s="415"/>
      <c r="F405" s="7"/>
      <c r="G405" s="7"/>
      <c r="H405" s="7"/>
      <c r="I405" s="7"/>
      <c r="J405" s="7"/>
      <c r="K405" s="7"/>
      <c r="L405" s="7"/>
      <c r="M405" s="7"/>
      <c r="N405" s="7"/>
      <c r="O405" s="7"/>
      <c r="P405" s="7"/>
      <c r="Q405" s="7"/>
      <c r="R405" s="7"/>
      <c r="S405" s="7"/>
      <c r="T405" s="7"/>
      <c r="U405" s="7"/>
      <c r="V405" s="7"/>
      <c r="W405" s="7"/>
      <c r="X405" s="7"/>
      <c r="Y405" s="7"/>
    </row>
    <row r="406" spans="1:25" ht="15" x14ac:dyDescent="0.25">
      <c r="A406" s="1121"/>
      <c r="B406" s="1121"/>
      <c r="C406" s="1128"/>
      <c r="D406" s="1128"/>
      <c r="E406" s="415"/>
      <c r="F406" s="7"/>
      <c r="G406" s="7"/>
      <c r="H406" s="7"/>
      <c r="I406" s="7"/>
      <c r="J406" s="7"/>
      <c r="K406" s="7"/>
      <c r="L406" s="7"/>
      <c r="M406" s="7"/>
      <c r="N406" s="7"/>
      <c r="O406" s="7"/>
      <c r="P406" s="7"/>
      <c r="Q406" s="7"/>
      <c r="R406" s="7"/>
      <c r="S406" s="7"/>
      <c r="T406" s="7"/>
      <c r="U406" s="7"/>
      <c r="V406" s="7"/>
      <c r="W406" s="7"/>
      <c r="X406" s="7"/>
      <c r="Y406" s="7"/>
    </row>
    <row r="407" spans="1:25" ht="14.25" x14ac:dyDescent="0.2">
      <c r="A407" s="415"/>
      <c r="B407" s="198"/>
      <c r="C407" s="415"/>
      <c r="D407" s="198"/>
      <c r="E407" s="198"/>
      <c r="F407" s="7"/>
      <c r="G407" s="7"/>
      <c r="H407" s="7"/>
      <c r="I407" s="7"/>
      <c r="J407" s="7"/>
      <c r="K407" s="7"/>
      <c r="L407" s="7"/>
      <c r="M407" s="7"/>
      <c r="N407" s="7"/>
      <c r="O407" s="7"/>
      <c r="P407" s="7"/>
      <c r="Q407" s="7"/>
      <c r="R407" s="7"/>
      <c r="S407" s="7"/>
      <c r="T407" s="7"/>
      <c r="U407" s="7"/>
      <c r="V407" s="7"/>
      <c r="W407" s="7"/>
      <c r="X407" s="7"/>
      <c r="Y407" s="7"/>
    </row>
    <row r="408" spans="1:25" ht="15" x14ac:dyDescent="0.25">
      <c r="A408" s="1121"/>
      <c r="B408" s="1121"/>
      <c r="C408" s="1126"/>
      <c r="D408" s="1126"/>
      <c r="E408" s="415"/>
      <c r="F408" s="7"/>
      <c r="G408" s="7"/>
      <c r="H408" s="7"/>
      <c r="I408" s="7"/>
      <c r="J408" s="7"/>
      <c r="K408" s="7"/>
      <c r="L408" s="7"/>
      <c r="M408" s="7"/>
      <c r="N408" s="7"/>
      <c r="O408" s="7"/>
      <c r="P408" s="7"/>
      <c r="Q408" s="7"/>
      <c r="R408" s="7"/>
      <c r="S408" s="7"/>
      <c r="T408" s="7"/>
      <c r="U408" s="7"/>
      <c r="V408" s="7"/>
      <c r="W408" s="7"/>
      <c r="X408" s="7"/>
      <c r="Y408" s="7"/>
    </row>
    <row r="409" spans="1:25" ht="14.25" x14ac:dyDescent="0.2">
      <c r="A409" s="415"/>
      <c r="B409" s="415"/>
      <c r="C409" s="415"/>
      <c r="D409" s="415"/>
      <c r="E409" s="415"/>
      <c r="F409" s="7"/>
      <c r="G409" s="7"/>
      <c r="H409" s="7"/>
      <c r="I409" s="7"/>
      <c r="J409" s="7"/>
      <c r="K409" s="7"/>
      <c r="L409" s="7"/>
      <c r="M409" s="7"/>
      <c r="N409" s="7"/>
      <c r="O409" s="7"/>
      <c r="P409" s="7"/>
      <c r="Q409" s="7"/>
      <c r="R409" s="7"/>
      <c r="S409" s="7"/>
      <c r="T409" s="7"/>
      <c r="U409" s="7"/>
      <c r="V409" s="7"/>
      <c r="W409" s="7"/>
      <c r="X409" s="7"/>
      <c r="Y409" s="7"/>
    </row>
    <row r="410" spans="1:25" ht="14.25" x14ac:dyDescent="0.2">
      <c r="A410" s="1127"/>
      <c r="B410" s="1127"/>
      <c r="C410" s="1128"/>
      <c r="D410" s="1128"/>
      <c r="E410" s="415"/>
      <c r="F410" s="7"/>
      <c r="G410" s="7"/>
      <c r="H410" s="7"/>
      <c r="I410" s="7"/>
      <c r="J410" s="7"/>
      <c r="K410" s="7"/>
      <c r="L410" s="7"/>
      <c r="M410" s="7"/>
      <c r="N410" s="7"/>
      <c r="O410" s="7"/>
      <c r="P410" s="7"/>
      <c r="Q410" s="7"/>
      <c r="R410" s="7"/>
      <c r="S410" s="7"/>
      <c r="T410" s="7"/>
      <c r="U410" s="7"/>
      <c r="V410" s="7"/>
      <c r="W410" s="7"/>
      <c r="X410" s="7"/>
      <c r="Y410" s="7"/>
    </row>
    <row r="411" spans="1:25" ht="14.25" x14ac:dyDescent="0.2">
      <c r="A411" s="1127"/>
      <c r="B411" s="1127"/>
      <c r="C411" s="1128"/>
      <c r="D411" s="1128"/>
      <c r="E411" s="415"/>
      <c r="F411" s="7"/>
      <c r="G411" s="7"/>
      <c r="H411" s="7"/>
      <c r="I411" s="7"/>
      <c r="J411" s="7"/>
      <c r="K411" s="7"/>
      <c r="L411" s="7"/>
      <c r="M411" s="7"/>
      <c r="N411" s="7"/>
      <c r="O411" s="7"/>
      <c r="P411" s="7"/>
      <c r="Q411" s="7"/>
      <c r="R411" s="7"/>
      <c r="S411" s="7"/>
      <c r="T411" s="7"/>
      <c r="U411" s="7"/>
      <c r="V411" s="7"/>
      <c r="W411" s="7"/>
      <c r="X411" s="7"/>
      <c r="Y411" s="7"/>
    </row>
    <row r="412" spans="1:25" ht="15" x14ac:dyDescent="0.25">
      <c r="A412" s="416"/>
      <c r="B412" s="415"/>
      <c r="C412" s="414"/>
      <c r="D412" s="414"/>
      <c r="E412" s="415"/>
      <c r="F412" s="7"/>
      <c r="G412" s="7"/>
      <c r="H412" s="7"/>
      <c r="I412" s="7"/>
      <c r="J412" s="7"/>
      <c r="K412" s="7"/>
      <c r="L412" s="7"/>
      <c r="M412" s="7"/>
      <c r="N412" s="7"/>
      <c r="O412" s="7"/>
      <c r="P412" s="7"/>
      <c r="Q412" s="7"/>
      <c r="R412" s="7"/>
      <c r="S412" s="7"/>
      <c r="T412" s="7"/>
      <c r="U412" s="7"/>
      <c r="V412" s="7"/>
      <c r="W412" s="7"/>
      <c r="X412" s="7"/>
      <c r="Y412" s="7"/>
    </row>
    <row r="413" spans="1:25" ht="15" x14ac:dyDescent="0.25">
      <c r="A413" s="416"/>
      <c r="B413" s="415"/>
      <c r="C413" s="1128"/>
      <c r="D413" s="1128"/>
      <c r="E413" s="415"/>
      <c r="F413" s="7"/>
      <c r="G413" s="7"/>
      <c r="H413" s="7"/>
      <c r="I413" s="7"/>
      <c r="J413" s="7"/>
      <c r="K413" s="7"/>
      <c r="L413" s="7"/>
      <c r="M413" s="7"/>
      <c r="N413" s="7"/>
      <c r="O413" s="7"/>
      <c r="P413" s="7"/>
      <c r="Q413" s="7"/>
      <c r="R413" s="7"/>
      <c r="S413" s="7"/>
      <c r="T413" s="7"/>
      <c r="U413" s="7"/>
      <c r="V413" s="7"/>
      <c r="W413" s="7"/>
      <c r="X413" s="7"/>
      <c r="Y413" s="7"/>
    </row>
    <row r="414" spans="1:25" ht="14.25" x14ac:dyDescent="0.2">
      <c r="A414" s="415"/>
      <c r="B414" s="415"/>
      <c r="C414" s="415"/>
      <c r="D414" s="415"/>
      <c r="E414" s="415"/>
      <c r="F414" s="7"/>
      <c r="G414" s="7"/>
      <c r="H414" s="7"/>
      <c r="I414" s="7"/>
      <c r="J414" s="7"/>
      <c r="K414" s="7"/>
      <c r="L414" s="7"/>
      <c r="M414" s="7"/>
      <c r="N414" s="7"/>
      <c r="O414" s="7"/>
      <c r="P414" s="7"/>
      <c r="Q414" s="7"/>
      <c r="R414" s="7"/>
      <c r="S414" s="7"/>
      <c r="T414" s="7"/>
      <c r="U414" s="7"/>
      <c r="V414" s="7"/>
      <c r="W414" s="7"/>
      <c r="X414" s="7"/>
      <c r="Y414" s="7"/>
    </row>
    <row r="415" spans="1:25" ht="15" x14ac:dyDescent="0.25">
      <c r="A415" s="416"/>
      <c r="B415" s="420"/>
      <c r="C415" s="1128"/>
      <c r="D415" s="1128"/>
      <c r="E415" s="415"/>
      <c r="F415" s="7"/>
      <c r="G415" s="7"/>
      <c r="H415" s="7"/>
      <c r="I415" s="7"/>
      <c r="J415" s="7"/>
      <c r="K415" s="7"/>
      <c r="L415" s="7"/>
      <c r="M415" s="7"/>
      <c r="N415" s="7"/>
      <c r="O415" s="7"/>
      <c r="P415" s="7"/>
      <c r="Q415" s="7"/>
      <c r="R415" s="7"/>
      <c r="S415" s="7"/>
      <c r="T415" s="7"/>
      <c r="U415" s="7"/>
      <c r="V415" s="7"/>
      <c r="W415" s="7"/>
      <c r="X415" s="7"/>
      <c r="Y415" s="7"/>
    </row>
    <row r="416" spans="1:25" ht="14.25" x14ac:dyDescent="0.2">
      <c r="A416" s="415"/>
      <c r="B416" s="415"/>
      <c r="C416" s="415"/>
      <c r="D416" s="415"/>
      <c r="E416" s="415"/>
      <c r="F416" s="7"/>
      <c r="G416" s="7"/>
      <c r="H416" s="7"/>
      <c r="I416" s="7"/>
      <c r="J416" s="7"/>
      <c r="K416" s="7"/>
      <c r="L416" s="7"/>
      <c r="M416" s="7"/>
      <c r="N416" s="7"/>
      <c r="O416" s="7"/>
      <c r="P416" s="7"/>
      <c r="Q416" s="7"/>
      <c r="R416" s="7"/>
      <c r="S416" s="7"/>
      <c r="T416" s="7"/>
      <c r="U416" s="7"/>
      <c r="V416" s="7"/>
      <c r="W416" s="7"/>
      <c r="X416" s="7"/>
      <c r="Y416" s="7"/>
    </row>
    <row r="417" spans="1:25" ht="14.25" x14ac:dyDescent="0.2">
      <c r="A417" s="199"/>
      <c r="B417" s="1129"/>
      <c r="C417" s="1129"/>
      <c r="D417" s="419"/>
      <c r="E417" s="419"/>
      <c r="F417" s="7"/>
      <c r="G417" s="7"/>
      <c r="H417" s="7"/>
      <c r="I417" s="7"/>
      <c r="J417" s="7"/>
      <c r="K417" s="7"/>
      <c r="L417" s="7"/>
      <c r="M417" s="7"/>
      <c r="N417" s="7"/>
      <c r="O417" s="7"/>
      <c r="P417" s="7"/>
      <c r="Q417" s="7"/>
      <c r="R417" s="7"/>
      <c r="S417" s="7"/>
      <c r="T417" s="7"/>
      <c r="U417" s="7"/>
      <c r="V417" s="7"/>
      <c r="W417" s="7"/>
      <c r="X417" s="7"/>
      <c r="Y417" s="7"/>
    </row>
    <row r="418" spans="1:25" ht="14.25" x14ac:dyDescent="0.2">
      <c r="A418" s="199"/>
      <c r="B418" s="1128"/>
      <c r="C418" s="1128"/>
      <c r="D418" s="200"/>
      <c r="E418" s="414"/>
      <c r="F418" s="7"/>
      <c r="G418" s="7"/>
      <c r="H418" s="7"/>
      <c r="I418" s="7"/>
      <c r="J418" s="7"/>
      <c r="K418" s="7"/>
      <c r="L418" s="7"/>
      <c r="M418" s="7"/>
      <c r="N418" s="7"/>
      <c r="O418" s="7"/>
      <c r="P418" s="7"/>
      <c r="Q418" s="7"/>
      <c r="R418" s="7"/>
      <c r="S418" s="7"/>
      <c r="T418" s="7"/>
      <c r="U418" s="7"/>
      <c r="V418" s="7"/>
      <c r="W418" s="7"/>
      <c r="X418" s="7"/>
      <c r="Y418" s="7"/>
    </row>
    <row r="419" spans="1:25" ht="14.25" x14ac:dyDescent="0.2">
      <c r="A419" s="199"/>
      <c r="B419" s="1128"/>
      <c r="C419" s="1128"/>
      <c r="D419" s="200"/>
      <c r="E419" s="414"/>
      <c r="F419" s="7"/>
      <c r="G419" s="7"/>
      <c r="H419" s="7"/>
      <c r="I419" s="7"/>
      <c r="J419" s="7"/>
      <c r="K419" s="7"/>
      <c r="L419" s="7"/>
      <c r="M419" s="7"/>
      <c r="N419" s="7"/>
      <c r="O419" s="7"/>
      <c r="P419" s="7"/>
      <c r="Q419" s="7"/>
      <c r="R419" s="7"/>
      <c r="S419" s="7"/>
      <c r="T419" s="7"/>
      <c r="U419" s="7"/>
      <c r="V419" s="7"/>
      <c r="W419" s="7"/>
      <c r="X419" s="7"/>
      <c r="Y419" s="7"/>
    </row>
    <row r="420" spans="1:25" ht="14.25" x14ac:dyDescent="0.2">
      <c r="A420" s="199"/>
      <c r="B420" s="1128"/>
      <c r="C420" s="1128"/>
      <c r="D420" s="200"/>
      <c r="E420" s="414"/>
      <c r="F420" s="7"/>
      <c r="G420" s="7"/>
      <c r="H420" s="7"/>
      <c r="I420" s="7"/>
      <c r="J420" s="7"/>
      <c r="K420" s="7"/>
      <c r="L420" s="7"/>
      <c r="M420" s="7"/>
      <c r="N420" s="7"/>
      <c r="O420" s="7"/>
      <c r="P420" s="7"/>
      <c r="Q420" s="7"/>
      <c r="R420" s="7"/>
      <c r="S420" s="7"/>
      <c r="T420" s="7"/>
      <c r="U420" s="7"/>
      <c r="V420" s="7"/>
      <c r="W420" s="7"/>
      <c r="X420" s="7"/>
      <c r="Y420" s="7"/>
    </row>
    <row r="421" spans="1:25" ht="14.25" x14ac:dyDescent="0.2">
      <c r="A421" s="199"/>
      <c r="B421" s="1129"/>
      <c r="C421" s="1129"/>
      <c r="D421" s="414"/>
      <c r="E421" s="414"/>
      <c r="F421" s="7"/>
      <c r="G421" s="7"/>
      <c r="H421" s="7"/>
      <c r="I421" s="7"/>
      <c r="J421" s="7"/>
      <c r="K421" s="7"/>
      <c r="L421" s="7"/>
      <c r="M421" s="7"/>
      <c r="N421" s="7"/>
      <c r="O421" s="7"/>
      <c r="P421" s="7"/>
      <c r="Q421" s="7"/>
      <c r="R421" s="7"/>
      <c r="S421" s="7"/>
      <c r="T421" s="7"/>
      <c r="U421" s="7"/>
      <c r="V421" s="7"/>
      <c r="W421" s="7"/>
      <c r="X421" s="7"/>
      <c r="Y421" s="7"/>
    </row>
    <row r="422" spans="1:25" ht="14.25" x14ac:dyDescent="0.2">
      <c r="A422" s="199"/>
      <c r="B422" s="1128"/>
      <c r="C422" s="1128"/>
      <c r="D422" s="415"/>
      <c r="E422" s="415"/>
      <c r="F422" s="7"/>
      <c r="G422" s="7"/>
      <c r="H422" s="7"/>
      <c r="I422" s="7"/>
      <c r="J422" s="7"/>
      <c r="K422" s="7"/>
      <c r="L422" s="7"/>
      <c r="M422" s="7"/>
      <c r="N422" s="7"/>
      <c r="O422" s="7"/>
      <c r="P422" s="7"/>
      <c r="Q422" s="7"/>
      <c r="R422" s="7"/>
      <c r="S422" s="7"/>
      <c r="T422" s="7"/>
      <c r="U422" s="7"/>
      <c r="V422" s="7"/>
      <c r="W422" s="7"/>
      <c r="X422" s="7"/>
      <c r="Y422" s="7"/>
    </row>
    <row r="423" spans="1:25" ht="14.25" x14ac:dyDescent="0.2">
      <c r="A423" s="415"/>
      <c r="B423" s="415"/>
      <c r="C423" s="415"/>
      <c r="D423" s="201"/>
      <c r="E423" s="201"/>
      <c r="F423" s="7"/>
      <c r="G423" s="7"/>
      <c r="H423" s="7"/>
      <c r="I423" s="7"/>
      <c r="J423" s="7"/>
      <c r="K423" s="7"/>
      <c r="L423" s="7"/>
      <c r="M423" s="7"/>
      <c r="N423" s="7"/>
      <c r="O423" s="7"/>
      <c r="P423" s="7"/>
      <c r="Q423" s="7"/>
      <c r="R423" s="7"/>
      <c r="S423" s="7"/>
      <c r="T423" s="7"/>
      <c r="U423" s="7"/>
      <c r="V423" s="7"/>
      <c r="W423" s="7"/>
      <c r="X423" s="7"/>
      <c r="Y423" s="7"/>
    </row>
    <row r="424" spans="1:25" ht="14.25" x14ac:dyDescent="0.2">
      <c r="A424" s="1127"/>
      <c r="B424" s="1127"/>
      <c r="C424" s="1127"/>
      <c r="D424" s="200"/>
      <c r="E424" s="414"/>
      <c r="F424" s="7"/>
      <c r="G424" s="7"/>
      <c r="H424" s="7"/>
      <c r="I424" s="7"/>
      <c r="J424" s="7"/>
      <c r="K424" s="7"/>
      <c r="L424" s="7"/>
      <c r="M424" s="7"/>
      <c r="N424" s="7"/>
      <c r="O424" s="7"/>
      <c r="P424" s="7"/>
      <c r="Q424" s="7"/>
      <c r="R424" s="7"/>
      <c r="S424" s="7"/>
      <c r="T424" s="7"/>
      <c r="U424" s="7"/>
      <c r="V424" s="7"/>
      <c r="W424" s="7"/>
      <c r="X424" s="7"/>
      <c r="Y424" s="7"/>
    </row>
    <row r="425" spans="1:25" ht="14.25" x14ac:dyDescent="0.2">
      <c r="A425" s="415"/>
      <c r="B425" s="415"/>
      <c r="C425" s="415"/>
      <c r="D425" s="415"/>
      <c r="E425" s="415"/>
      <c r="F425" s="7"/>
      <c r="G425" s="7"/>
      <c r="H425" s="7"/>
      <c r="I425" s="7"/>
      <c r="J425" s="7"/>
      <c r="K425" s="7"/>
      <c r="L425" s="7"/>
      <c r="M425" s="7"/>
      <c r="N425" s="7"/>
      <c r="O425" s="7"/>
      <c r="P425" s="7"/>
      <c r="Q425" s="7"/>
      <c r="R425" s="7"/>
      <c r="S425" s="7"/>
      <c r="T425" s="7"/>
      <c r="U425" s="7"/>
      <c r="V425" s="7"/>
      <c r="W425" s="7"/>
      <c r="X425" s="7"/>
      <c r="Y425" s="7"/>
    </row>
    <row r="426" spans="1:25" ht="14.25" x14ac:dyDescent="0.2">
      <c r="A426" s="415"/>
      <c r="B426" s="1128"/>
      <c r="C426" s="1128"/>
      <c r="D426" s="415"/>
      <c r="E426" s="415"/>
      <c r="F426" s="7"/>
      <c r="G426" s="7"/>
      <c r="H426" s="7"/>
      <c r="I426" s="7"/>
      <c r="J426" s="7"/>
      <c r="K426" s="7"/>
      <c r="L426" s="7"/>
      <c r="M426" s="7"/>
      <c r="N426" s="7"/>
      <c r="O426" s="7"/>
      <c r="P426" s="7"/>
      <c r="Q426" s="7"/>
      <c r="R426" s="7"/>
      <c r="S426" s="7"/>
      <c r="T426" s="7"/>
      <c r="U426" s="7"/>
      <c r="V426" s="7"/>
      <c r="W426" s="7"/>
      <c r="X426" s="7"/>
      <c r="Y426" s="7"/>
    </row>
    <row r="427" spans="1:25" ht="14.25" x14ac:dyDescent="0.2">
      <c r="A427" s="415"/>
      <c r="B427" s="415"/>
      <c r="C427" s="415"/>
      <c r="D427" s="415"/>
      <c r="E427" s="415"/>
      <c r="F427" s="7"/>
      <c r="G427" s="7"/>
      <c r="H427" s="7"/>
      <c r="I427" s="7"/>
      <c r="J427" s="7"/>
      <c r="K427" s="7"/>
      <c r="L427" s="7"/>
      <c r="M427" s="7"/>
      <c r="N427" s="7"/>
      <c r="O427" s="7"/>
      <c r="P427" s="7"/>
      <c r="Q427" s="7"/>
      <c r="R427" s="7"/>
      <c r="S427" s="7"/>
      <c r="T427" s="7"/>
      <c r="U427" s="7"/>
      <c r="V427" s="7"/>
      <c r="W427" s="7"/>
      <c r="X427" s="7"/>
      <c r="Y427" s="7"/>
    </row>
    <row r="428" spans="1:25" ht="14.25" x14ac:dyDescent="0.2">
      <c r="A428" s="1127"/>
      <c r="B428" s="1127"/>
      <c r="C428" s="1127"/>
      <c r="D428" s="419"/>
      <c r="E428" s="414"/>
      <c r="F428" s="7"/>
      <c r="G428" s="7"/>
      <c r="H428" s="7"/>
      <c r="I428" s="7"/>
      <c r="J428" s="7"/>
      <c r="K428" s="7"/>
      <c r="L428" s="7"/>
      <c r="M428" s="7"/>
      <c r="N428" s="7"/>
      <c r="O428" s="7"/>
      <c r="P428" s="7"/>
      <c r="Q428" s="7"/>
      <c r="R428" s="7"/>
      <c r="S428" s="7"/>
      <c r="T428" s="7"/>
      <c r="U428" s="7"/>
      <c r="V428" s="7"/>
      <c r="W428" s="7"/>
      <c r="X428" s="7"/>
      <c r="Y428" s="7"/>
    </row>
    <row r="429" spans="1:25" ht="14.25" x14ac:dyDescent="0.2">
      <c r="A429" s="415"/>
      <c r="B429" s="415"/>
      <c r="C429" s="415"/>
      <c r="D429" s="415"/>
      <c r="E429" s="415"/>
      <c r="F429" s="7"/>
      <c r="G429" s="7"/>
      <c r="H429" s="7"/>
      <c r="I429" s="7"/>
      <c r="J429" s="7"/>
      <c r="K429" s="7"/>
      <c r="L429" s="7"/>
      <c r="M429" s="7"/>
      <c r="N429" s="7"/>
      <c r="O429" s="7"/>
      <c r="P429" s="7"/>
      <c r="Q429" s="7"/>
      <c r="R429" s="7"/>
      <c r="S429" s="7"/>
      <c r="T429" s="7"/>
      <c r="U429" s="7"/>
      <c r="V429" s="7"/>
      <c r="W429" s="7"/>
      <c r="X429" s="7"/>
      <c r="Y429" s="7"/>
    </row>
    <row r="430" spans="1:25" ht="15" x14ac:dyDescent="0.25">
      <c r="A430" s="1121"/>
      <c r="B430" s="1121"/>
      <c r="C430" s="1121"/>
      <c r="D430" s="419"/>
      <c r="E430" s="194"/>
      <c r="F430" s="7"/>
      <c r="G430" s="7"/>
      <c r="H430" s="7"/>
      <c r="I430" s="7"/>
      <c r="J430" s="7"/>
      <c r="K430" s="7"/>
      <c r="L430" s="7"/>
      <c r="M430" s="7"/>
      <c r="N430" s="7"/>
      <c r="O430" s="7"/>
      <c r="P430" s="7"/>
      <c r="Q430" s="7"/>
      <c r="R430" s="7"/>
      <c r="S430" s="7"/>
      <c r="T430" s="7"/>
      <c r="U430" s="7"/>
      <c r="V430" s="7"/>
      <c r="W430" s="7"/>
      <c r="X430" s="7"/>
      <c r="Y430" s="7"/>
    </row>
    <row r="431" spans="1:25" ht="14.25" x14ac:dyDescent="0.2">
      <c r="A431" s="415"/>
      <c r="B431" s="415"/>
      <c r="C431" s="415"/>
      <c r="D431" s="415"/>
      <c r="E431" s="415"/>
      <c r="F431" s="7"/>
      <c r="G431" s="7"/>
      <c r="H431" s="7"/>
      <c r="I431" s="7"/>
      <c r="J431" s="7"/>
      <c r="K431" s="7"/>
      <c r="L431" s="7"/>
      <c r="M431" s="7"/>
      <c r="N431" s="7"/>
      <c r="O431" s="7"/>
      <c r="P431" s="7"/>
      <c r="Q431" s="7"/>
      <c r="R431" s="7"/>
      <c r="S431" s="7"/>
      <c r="T431" s="7"/>
      <c r="U431" s="7"/>
      <c r="V431" s="7"/>
      <c r="W431" s="7"/>
      <c r="X431" s="7"/>
      <c r="Y431" s="7"/>
    </row>
    <row r="432" spans="1:25" ht="14.25" x14ac:dyDescent="0.2">
      <c r="A432" s="415"/>
      <c r="B432" s="415"/>
      <c r="C432" s="415"/>
      <c r="D432" s="415"/>
      <c r="E432" s="415"/>
      <c r="F432" s="7"/>
      <c r="G432" s="7"/>
      <c r="H432" s="7"/>
      <c r="I432" s="7"/>
      <c r="J432" s="7"/>
      <c r="K432" s="7"/>
      <c r="L432" s="7"/>
      <c r="M432" s="7"/>
      <c r="N432" s="7"/>
      <c r="O432" s="7"/>
      <c r="P432" s="7"/>
      <c r="Q432" s="7"/>
      <c r="R432" s="7"/>
      <c r="S432" s="7"/>
      <c r="T432" s="7"/>
      <c r="U432" s="7"/>
      <c r="V432" s="7"/>
      <c r="W432" s="7"/>
      <c r="X432" s="7"/>
      <c r="Y432" s="7"/>
    </row>
    <row r="433" spans="1:25" ht="14.25" x14ac:dyDescent="0.2">
      <c r="A433" s="415"/>
      <c r="B433" s="415"/>
      <c r="C433" s="415"/>
      <c r="D433" s="415"/>
      <c r="E433" s="415"/>
      <c r="F433" s="7"/>
      <c r="G433" s="7"/>
      <c r="H433" s="7"/>
      <c r="I433" s="7"/>
      <c r="J433" s="7"/>
      <c r="K433" s="7"/>
      <c r="L433" s="7"/>
      <c r="M433" s="7"/>
      <c r="N433" s="7"/>
      <c r="O433" s="7"/>
      <c r="P433" s="7"/>
      <c r="Q433" s="7"/>
      <c r="R433" s="7"/>
      <c r="S433" s="7"/>
      <c r="T433" s="7"/>
      <c r="U433" s="7"/>
      <c r="V433" s="7"/>
      <c r="W433" s="7"/>
      <c r="X433" s="7"/>
      <c r="Y433" s="7"/>
    </row>
    <row r="434" spans="1:25" ht="14.25" x14ac:dyDescent="0.2">
      <c r="A434" s="415"/>
      <c r="B434" s="415"/>
      <c r="C434" s="415"/>
      <c r="D434" s="415"/>
      <c r="E434" s="415"/>
      <c r="F434" s="7"/>
      <c r="G434" s="7"/>
      <c r="H434" s="7"/>
      <c r="I434" s="7"/>
      <c r="J434" s="7"/>
      <c r="K434" s="7"/>
      <c r="L434" s="7"/>
      <c r="M434" s="7"/>
      <c r="N434" s="7"/>
      <c r="O434" s="7"/>
      <c r="P434" s="7"/>
      <c r="Q434" s="7"/>
      <c r="R434" s="7"/>
      <c r="S434" s="7"/>
      <c r="T434" s="7"/>
      <c r="U434" s="7"/>
      <c r="V434" s="7"/>
      <c r="W434" s="7"/>
      <c r="X434" s="7"/>
      <c r="Y434" s="7"/>
    </row>
    <row r="435" spans="1:25" ht="14.25" x14ac:dyDescent="0.2">
      <c r="A435" s="415"/>
      <c r="B435" s="415"/>
      <c r="C435" s="415"/>
      <c r="D435" s="415"/>
      <c r="E435" s="415"/>
      <c r="F435" s="7"/>
      <c r="G435" s="7"/>
      <c r="H435" s="7"/>
      <c r="I435" s="7"/>
      <c r="J435" s="7"/>
      <c r="K435" s="7"/>
      <c r="L435" s="7"/>
      <c r="M435" s="7"/>
      <c r="N435" s="7"/>
      <c r="O435" s="7"/>
      <c r="P435" s="7"/>
      <c r="Q435" s="7"/>
      <c r="R435" s="7"/>
      <c r="S435" s="7"/>
      <c r="T435" s="7"/>
      <c r="U435" s="7"/>
      <c r="V435" s="7"/>
      <c r="W435" s="7"/>
      <c r="X435" s="7"/>
      <c r="Y435" s="7"/>
    </row>
    <row r="436" spans="1:25" ht="14.25" x14ac:dyDescent="0.2">
      <c r="A436" s="415"/>
      <c r="B436" s="415"/>
      <c r="C436" s="415"/>
      <c r="D436" s="415"/>
      <c r="E436" s="415"/>
      <c r="F436" s="7"/>
      <c r="G436" s="7"/>
      <c r="H436" s="7"/>
      <c r="I436" s="7"/>
      <c r="J436" s="7"/>
      <c r="K436" s="7"/>
      <c r="L436" s="7"/>
      <c r="M436" s="7"/>
      <c r="N436" s="7"/>
      <c r="O436" s="7"/>
      <c r="P436" s="7"/>
      <c r="Q436" s="7"/>
      <c r="R436" s="7"/>
      <c r="S436" s="7"/>
      <c r="T436" s="7"/>
      <c r="U436" s="7"/>
      <c r="V436" s="7"/>
      <c r="W436" s="7"/>
      <c r="X436" s="7"/>
      <c r="Y436" s="7"/>
    </row>
    <row r="437" spans="1:25" ht="14.25" x14ac:dyDescent="0.2">
      <c r="A437" s="202"/>
      <c r="B437" s="202"/>
      <c r="C437" s="202"/>
      <c r="D437" s="202"/>
      <c r="E437" s="202"/>
      <c r="F437" s="7"/>
      <c r="G437" s="7"/>
      <c r="H437" s="7"/>
      <c r="I437" s="7"/>
      <c r="J437" s="7"/>
      <c r="K437" s="7"/>
      <c r="L437" s="7"/>
      <c r="M437" s="7"/>
      <c r="N437" s="7"/>
      <c r="O437" s="7"/>
      <c r="P437" s="7"/>
      <c r="Q437" s="7"/>
      <c r="R437" s="7"/>
      <c r="S437" s="7"/>
      <c r="T437" s="7"/>
      <c r="U437" s="7"/>
      <c r="V437" s="7"/>
      <c r="W437" s="7"/>
      <c r="X437" s="7"/>
      <c r="Y437" s="7"/>
    </row>
    <row r="438" spans="1:25" ht="14.25" x14ac:dyDescent="0.2">
      <c r="A438" s="202"/>
      <c r="B438" s="202"/>
      <c r="C438" s="202"/>
      <c r="D438" s="202"/>
      <c r="E438" s="202"/>
      <c r="F438" s="7"/>
      <c r="G438" s="7"/>
      <c r="H438" s="7"/>
      <c r="I438" s="7"/>
      <c r="J438" s="7"/>
      <c r="K438" s="7"/>
      <c r="L438" s="7"/>
      <c r="M438" s="7"/>
      <c r="N438" s="7"/>
      <c r="O438" s="7"/>
      <c r="P438" s="7"/>
      <c r="Q438" s="7"/>
      <c r="R438" s="7"/>
      <c r="S438" s="7"/>
      <c r="T438" s="7"/>
      <c r="U438" s="7"/>
      <c r="V438" s="7"/>
      <c r="W438" s="7"/>
      <c r="X438" s="7"/>
      <c r="Y438" s="7"/>
    </row>
    <row r="439" spans="1:25" ht="14.25" x14ac:dyDescent="0.2">
      <c r="A439" s="202"/>
      <c r="B439" s="202"/>
      <c r="C439" s="202"/>
      <c r="D439" s="202"/>
      <c r="E439" s="202"/>
      <c r="F439" s="7"/>
      <c r="G439" s="7"/>
      <c r="H439" s="7"/>
      <c r="I439" s="7"/>
      <c r="J439" s="7"/>
      <c r="K439" s="7"/>
      <c r="L439" s="7"/>
      <c r="M439" s="7"/>
      <c r="N439" s="7"/>
      <c r="O439" s="7"/>
      <c r="P439" s="7"/>
      <c r="Q439" s="7"/>
      <c r="R439" s="7"/>
      <c r="S439" s="7"/>
      <c r="T439" s="7"/>
      <c r="U439" s="7"/>
      <c r="V439" s="7"/>
      <c r="W439" s="7"/>
      <c r="X439" s="7"/>
      <c r="Y439" s="7"/>
    </row>
    <row r="440" spans="1:25" ht="14.25" x14ac:dyDescent="0.2">
      <c r="A440" s="202"/>
      <c r="B440" s="202"/>
      <c r="C440" s="202"/>
      <c r="D440" s="202"/>
      <c r="E440" s="202"/>
      <c r="F440" s="7"/>
      <c r="G440" s="7"/>
      <c r="H440" s="7"/>
      <c r="I440" s="7"/>
      <c r="J440" s="7"/>
      <c r="K440" s="7"/>
      <c r="L440" s="7"/>
      <c r="M440" s="7"/>
      <c r="N440" s="7"/>
      <c r="O440" s="7"/>
      <c r="P440" s="7"/>
      <c r="Q440" s="7"/>
      <c r="R440" s="7"/>
      <c r="S440" s="7"/>
      <c r="T440" s="7"/>
      <c r="U440" s="7"/>
      <c r="V440" s="7"/>
      <c r="W440" s="7"/>
      <c r="X440" s="7"/>
      <c r="Y440" s="7"/>
    </row>
    <row r="441" spans="1:25" ht="15" x14ac:dyDescent="0.25">
      <c r="A441" s="1126"/>
      <c r="B441" s="1126"/>
      <c r="C441" s="1126"/>
      <c r="D441" s="1126"/>
      <c r="E441" s="415"/>
      <c r="F441" s="7"/>
      <c r="G441" s="7"/>
      <c r="H441" s="7"/>
      <c r="I441" s="7"/>
      <c r="J441" s="7"/>
      <c r="K441" s="7"/>
      <c r="L441" s="7"/>
      <c r="M441" s="7"/>
      <c r="N441" s="7"/>
      <c r="O441" s="7"/>
      <c r="P441" s="7"/>
      <c r="Q441" s="7"/>
      <c r="R441" s="7"/>
      <c r="S441" s="7"/>
      <c r="T441" s="7"/>
      <c r="U441" s="7"/>
      <c r="V441" s="7"/>
      <c r="W441" s="7"/>
      <c r="X441" s="7"/>
      <c r="Y441" s="7"/>
    </row>
    <row r="442" spans="1:25" ht="14.25" x14ac:dyDescent="0.2">
      <c r="A442" s="415"/>
      <c r="B442" s="415"/>
      <c r="C442" s="415"/>
      <c r="D442" s="415"/>
      <c r="E442" s="415"/>
      <c r="F442" s="7"/>
      <c r="G442" s="7"/>
      <c r="H442" s="7"/>
      <c r="I442" s="7"/>
      <c r="J442" s="7"/>
      <c r="K442" s="7"/>
      <c r="L442" s="7"/>
      <c r="M442" s="7"/>
      <c r="N442" s="7"/>
      <c r="O442" s="7"/>
      <c r="P442" s="7"/>
      <c r="Q442" s="7"/>
      <c r="R442" s="7"/>
      <c r="S442" s="7"/>
      <c r="T442" s="7"/>
      <c r="U442" s="7"/>
      <c r="V442" s="7"/>
      <c r="W442" s="7"/>
      <c r="X442" s="7"/>
      <c r="Y442" s="7"/>
    </row>
    <row r="443" spans="1:25" ht="14.25" x14ac:dyDescent="0.2">
      <c r="A443" s="415"/>
      <c r="B443" s="415"/>
      <c r="C443" s="415"/>
      <c r="D443" s="415"/>
      <c r="E443" s="415"/>
      <c r="F443" s="7"/>
      <c r="G443" s="7"/>
      <c r="H443" s="7"/>
      <c r="I443" s="7"/>
      <c r="J443" s="7"/>
      <c r="K443" s="7"/>
      <c r="L443" s="7"/>
      <c r="M443" s="7"/>
      <c r="N443" s="7"/>
      <c r="O443" s="7"/>
      <c r="P443" s="7"/>
      <c r="Q443" s="7"/>
      <c r="R443" s="7"/>
      <c r="S443" s="7"/>
      <c r="T443" s="7"/>
      <c r="U443" s="7"/>
      <c r="V443" s="7"/>
      <c r="W443" s="7"/>
      <c r="X443" s="7"/>
      <c r="Y443" s="7"/>
    </row>
    <row r="444" spans="1:25" ht="14.25" x14ac:dyDescent="0.2">
      <c r="A444" s="415"/>
      <c r="B444" s="415"/>
      <c r="C444" s="415"/>
      <c r="D444" s="415"/>
      <c r="E444" s="415"/>
      <c r="F444" s="7"/>
      <c r="G444" s="7"/>
      <c r="H444" s="7"/>
      <c r="I444" s="7"/>
      <c r="J444" s="7"/>
      <c r="K444" s="7"/>
      <c r="L444" s="7"/>
      <c r="M444" s="7"/>
      <c r="N444" s="7"/>
      <c r="O444" s="7"/>
      <c r="P444" s="7"/>
      <c r="Q444" s="7"/>
      <c r="R444" s="7"/>
      <c r="S444" s="7"/>
      <c r="T444" s="7"/>
      <c r="U444" s="7"/>
      <c r="V444" s="7"/>
      <c r="W444" s="7"/>
      <c r="X444" s="7"/>
      <c r="Y444" s="7"/>
    </row>
    <row r="445" spans="1:25" ht="14.25" x14ac:dyDescent="0.2">
      <c r="A445" s="415"/>
      <c r="B445" s="415"/>
      <c r="C445" s="415"/>
      <c r="D445" s="415"/>
      <c r="E445" s="415"/>
      <c r="F445" s="7"/>
      <c r="G445" s="7"/>
      <c r="H445" s="7"/>
      <c r="I445" s="7"/>
      <c r="J445" s="7"/>
      <c r="K445" s="7"/>
      <c r="L445" s="7"/>
      <c r="M445" s="7"/>
      <c r="N445" s="7"/>
      <c r="O445" s="7"/>
      <c r="P445" s="7"/>
      <c r="Q445" s="7"/>
      <c r="R445" s="7"/>
      <c r="S445" s="7"/>
      <c r="T445" s="7"/>
      <c r="U445" s="7"/>
      <c r="V445" s="7"/>
      <c r="W445" s="7"/>
      <c r="X445" s="7"/>
      <c r="Y445" s="7"/>
    </row>
    <row r="446" spans="1:25" ht="15" x14ac:dyDescent="0.25">
      <c r="A446" s="1121"/>
      <c r="B446" s="1121"/>
      <c r="C446" s="415"/>
      <c r="D446" s="415"/>
      <c r="E446" s="415"/>
      <c r="F446" s="7"/>
      <c r="G446" s="7"/>
      <c r="H446" s="7"/>
      <c r="I446" s="7"/>
      <c r="J446" s="7"/>
      <c r="K446" s="7"/>
      <c r="L446" s="7"/>
      <c r="M446" s="7"/>
      <c r="N446" s="7"/>
      <c r="O446" s="7"/>
      <c r="P446" s="7"/>
      <c r="Q446" s="7"/>
      <c r="R446" s="7"/>
      <c r="S446" s="7"/>
      <c r="T446" s="7"/>
      <c r="U446" s="7"/>
      <c r="V446" s="7"/>
      <c r="W446" s="7"/>
      <c r="X446" s="7"/>
      <c r="Y446" s="7"/>
    </row>
    <row r="447" spans="1:25" ht="15" x14ac:dyDescent="0.25">
      <c r="A447" s="415"/>
      <c r="B447" s="417"/>
      <c r="C447" s="415"/>
      <c r="D447" s="415"/>
      <c r="E447" s="415"/>
      <c r="F447" s="7"/>
      <c r="G447" s="7"/>
      <c r="H447" s="7"/>
      <c r="I447" s="7"/>
      <c r="J447" s="7"/>
      <c r="K447" s="7"/>
      <c r="L447" s="7"/>
      <c r="M447" s="7"/>
      <c r="N447" s="7"/>
      <c r="O447" s="7"/>
      <c r="P447" s="7"/>
      <c r="Q447" s="7"/>
      <c r="R447" s="7"/>
      <c r="S447" s="7"/>
      <c r="T447" s="7"/>
      <c r="U447" s="7"/>
      <c r="V447" s="7"/>
      <c r="W447" s="7"/>
      <c r="X447" s="7"/>
      <c r="Y447" s="7"/>
    </row>
    <row r="448" spans="1:25" ht="15" x14ac:dyDescent="0.25">
      <c r="A448" s="415"/>
      <c r="B448" s="418"/>
      <c r="C448" s="204"/>
      <c r="D448" s="204"/>
      <c r="E448" s="415"/>
      <c r="F448" s="7"/>
      <c r="G448" s="7"/>
      <c r="H448" s="7"/>
      <c r="I448" s="7"/>
      <c r="J448" s="7"/>
      <c r="K448" s="7"/>
      <c r="L448" s="7"/>
      <c r="M448" s="7"/>
      <c r="N448" s="7"/>
      <c r="O448" s="7"/>
      <c r="P448" s="7"/>
      <c r="Q448" s="7"/>
      <c r="R448" s="7"/>
      <c r="S448" s="7"/>
      <c r="T448" s="7"/>
      <c r="U448" s="7"/>
      <c r="V448" s="7"/>
      <c r="W448" s="7"/>
      <c r="X448" s="7"/>
      <c r="Y448" s="7"/>
    </row>
    <row r="449" spans="1:25" ht="14.25" x14ac:dyDescent="0.2">
      <c r="A449" s="415"/>
      <c r="B449" s="204"/>
      <c r="C449" s="204"/>
      <c r="D449" s="204"/>
      <c r="E449" s="415"/>
      <c r="F449" s="7"/>
      <c r="G449" s="7"/>
      <c r="H449" s="7"/>
      <c r="I449" s="7"/>
      <c r="J449" s="7"/>
      <c r="K449" s="7"/>
      <c r="L449" s="7"/>
      <c r="M449" s="7"/>
      <c r="N449" s="7"/>
      <c r="O449" s="7"/>
      <c r="P449" s="7"/>
      <c r="Q449" s="7"/>
      <c r="R449" s="7"/>
      <c r="S449" s="7"/>
      <c r="T449" s="7"/>
      <c r="U449" s="7"/>
      <c r="V449" s="7"/>
      <c r="W449" s="7"/>
      <c r="X449" s="7"/>
      <c r="Y449" s="7"/>
    </row>
    <row r="450" spans="1:25" ht="14.25" x14ac:dyDescent="0.2">
      <c r="A450" s="1121"/>
      <c r="B450" s="1131"/>
      <c r="C450" s="1131"/>
      <c r="D450" s="1131"/>
      <c r="E450" s="415"/>
      <c r="F450" s="7"/>
      <c r="G450" s="7"/>
      <c r="H450" s="7"/>
      <c r="I450" s="7"/>
      <c r="J450" s="7"/>
      <c r="K450" s="7"/>
      <c r="L450" s="7"/>
      <c r="M450" s="7"/>
      <c r="N450" s="7"/>
      <c r="O450" s="7"/>
      <c r="P450" s="7"/>
      <c r="Q450" s="7"/>
      <c r="R450" s="7"/>
      <c r="S450" s="7"/>
      <c r="T450" s="7"/>
      <c r="U450" s="7"/>
      <c r="V450" s="7"/>
      <c r="W450" s="7"/>
      <c r="X450" s="7"/>
      <c r="Y450" s="7"/>
    </row>
    <row r="451" spans="1:25" ht="14.25" x14ac:dyDescent="0.2">
      <c r="A451" s="1121"/>
      <c r="B451" s="1121"/>
      <c r="C451" s="1121"/>
      <c r="D451" s="1121"/>
      <c r="E451" s="415"/>
      <c r="F451" s="7"/>
      <c r="G451" s="7"/>
      <c r="H451" s="7"/>
      <c r="I451" s="7"/>
      <c r="J451" s="7"/>
      <c r="K451" s="7"/>
      <c r="L451" s="7"/>
      <c r="M451" s="7"/>
      <c r="N451" s="7"/>
      <c r="O451" s="7"/>
      <c r="P451" s="7"/>
      <c r="Q451" s="7"/>
      <c r="R451" s="7"/>
      <c r="S451" s="7"/>
      <c r="T451" s="7"/>
      <c r="U451" s="7"/>
      <c r="V451" s="7"/>
      <c r="W451" s="7"/>
      <c r="X451" s="7"/>
      <c r="Y451" s="7"/>
    </row>
    <row r="452" spans="1:25" x14ac:dyDescent="0.2">
      <c r="A452" s="18"/>
      <c r="B452" s="405"/>
      <c r="C452" s="408"/>
      <c r="D452" s="408"/>
      <c r="E452" s="409"/>
      <c r="F452" s="7"/>
      <c r="G452" s="7"/>
      <c r="H452" s="7"/>
      <c r="I452" s="7"/>
      <c r="J452" s="7"/>
      <c r="K452" s="7"/>
      <c r="L452" s="7"/>
      <c r="M452" s="7"/>
      <c r="N452" s="7"/>
      <c r="O452" s="7"/>
      <c r="P452" s="7"/>
      <c r="Q452" s="7"/>
      <c r="R452" s="7"/>
      <c r="S452" s="7"/>
      <c r="T452" s="7"/>
      <c r="U452" s="7"/>
      <c r="V452" s="7"/>
      <c r="W452" s="7"/>
      <c r="X452" s="7"/>
      <c r="Y452" s="7"/>
    </row>
    <row r="453" spans="1:25" x14ac:dyDescent="0.2">
      <c r="A453" s="409"/>
      <c r="B453" s="405"/>
      <c r="C453" s="408"/>
      <c r="D453" s="408"/>
      <c r="E453" s="409"/>
      <c r="F453" s="7"/>
      <c r="G453" s="7"/>
      <c r="H453" s="7"/>
      <c r="I453" s="7"/>
      <c r="J453" s="7"/>
      <c r="K453" s="7"/>
      <c r="L453" s="7"/>
      <c r="M453" s="7"/>
      <c r="N453" s="7"/>
      <c r="O453" s="7"/>
      <c r="P453" s="7"/>
      <c r="Q453" s="7"/>
      <c r="R453" s="7"/>
      <c r="S453" s="7"/>
      <c r="T453" s="7"/>
      <c r="U453" s="7"/>
      <c r="V453" s="7"/>
      <c r="W453" s="7"/>
      <c r="X453" s="7"/>
      <c r="Y453" s="7"/>
    </row>
    <row r="454" spans="1:25" x14ac:dyDescent="0.2">
      <c r="A454" s="18"/>
      <c r="B454" s="405"/>
      <c r="C454" s="408"/>
      <c r="D454" s="408"/>
      <c r="E454" s="409"/>
      <c r="F454" s="7"/>
      <c r="G454" s="7"/>
      <c r="H454" s="7"/>
      <c r="I454" s="7"/>
      <c r="J454" s="7"/>
      <c r="K454" s="7"/>
      <c r="L454" s="7"/>
      <c r="M454" s="7"/>
      <c r="N454" s="7"/>
      <c r="O454" s="7"/>
      <c r="P454" s="7"/>
      <c r="Q454" s="7"/>
      <c r="R454" s="7"/>
      <c r="S454" s="7"/>
      <c r="T454" s="7"/>
      <c r="U454" s="7"/>
      <c r="V454" s="7"/>
      <c r="W454" s="7"/>
      <c r="X454" s="7"/>
      <c r="Y454" s="7"/>
    </row>
    <row r="455" spans="1:25" x14ac:dyDescent="0.2">
      <c r="A455" s="18"/>
      <c r="B455" s="405"/>
      <c r="C455" s="408"/>
      <c r="D455" s="408"/>
      <c r="E455" s="409"/>
      <c r="F455" s="7"/>
      <c r="G455" s="7"/>
      <c r="H455" s="7"/>
      <c r="I455" s="7"/>
      <c r="J455" s="7"/>
      <c r="K455" s="7"/>
      <c r="L455" s="7"/>
      <c r="M455" s="7"/>
      <c r="N455" s="7"/>
      <c r="O455" s="7"/>
      <c r="P455" s="7"/>
      <c r="Q455" s="7"/>
      <c r="R455" s="7"/>
      <c r="S455" s="7"/>
      <c r="T455" s="7"/>
      <c r="U455" s="7"/>
      <c r="V455" s="7"/>
      <c r="W455" s="7"/>
      <c r="X455" s="7"/>
      <c r="Y455" s="7"/>
    </row>
    <row r="456" spans="1:25" x14ac:dyDescent="0.2">
      <c r="A456" s="409"/>
      <c r="B456" s="405"/>
      <c r="C456" s="408"/>
      <c r="D456" s="408"/>
      <c r="E456" s="409"/>
      <c r="F456" s="7"/>
      <c r="G456" s="7"/>
      <c r="H456" s="7"/>
      <c r="I456" s="7"/>
      <c r="J456" s="7"/>
      <c r="K456" s="7"/>
      <c r="L456" s="7"/>
      <c r="M456" s="7"/>
      <c r="N456" s="7"/>
      <c r="O456" s="7"/>
      <c r="P456" s="7"/>
      <c r="Q456" s="7"/>
      <c r="R456" s="7"/>
      <c r="S456" s="7"/>
      <c r="T456" s="7"/>
      <c r="U456" s="7"/>
      <c r="V456" s="7"/>
      <c r="W456" s="7"/>
      <c r="X456" s="7"/>
      <c r="Y456" s="7"/>
    </row>
    <row r="457" spans="1:25" x14ac:dyDescent="0.2">
      <c r="A457" s="409"/>
      <c r="B457" s="405"/>
      <c r="C457" s="408"/>
      <c r="D457" s="408"/>
      <c r="E457" s="409"/>
      <c r="F457" s="7"/>
      <c r="G457" s="7"/>
      <c r="H457" s="7"/>
      <c r="I457" s="7"/>
      <c r="J457" s="7"/>
      <c r="K457" s="7"/>
      <c r="L457" s="7"/>
      <c r="M457" s="7"/>
      <c r="N457" s="7"/>
      <c r="O457" s="7"/>
      <c r="P457" s="7"/>
      <c r="Q457" s="7"/>
      <c r="R457" s="7"/>
      <c r="S457" s="7"/>
      <c r="T457" s="7"/>
      <c r="U457" s="7"/>
      <c r="V457" s="7"/>
      <c r="W457" s="7"/>
      <c r="X457" s="7"/>
      <c r="Y457" s="7"/>
    </row>
    <row r="458" spans="1:25" x14ac:dyDescent="0.2">
      <c r="A458" s="409"/>
      <c r="B458" s="410"/>
      <c r="C458" s="410"/>
      <c r="D458" s="408"/>
      <c r="E458" s="409"/>
      <c r="F458" s="7"/>
      <c r="G458" s="7"/>
      <c r="H458" s="7"/>
      <c r="I458" s="7"/>
      <c r="J458" s="7"/>
      <c r="K458" s="7"/>
      <c r="L458" s="7"/>
      <c r="M458" s="7"/>
      <c r="N458" s="7"/>
      <c r="O458" s="7"/>
      <c r="P458" s="7"/>
      <c r="Q458" s="7"/>
      <c r="R458" s="7"/>
      <c r="S458" s="7"/>
      <c r="T458" s="7"/>
      <c r="U458" s="7"/>
      <c r="V458" s="7"/>
      <c r="W458" s="7"/>
      <c r="X458" s="7"/>
      <c r="Y458" s="7"/>
    </row>
    <row r="459" spans="1:25" x14ac:dyDescent="0.2">
      <c r="A459" s="1132"/>
      <c r="B459" s="1132"/>
      <c r="C459" s="1132"/>
      <c r="D459" s="20"/>
      <c r="E459" s="409"/>
      <c r="F459" s="7"/>
      <c r="G459" s="7"/>
      <c r="H459" s="7"/>
      <c r="I459" s="7"/>
      <c r="J459" s="7"/>
      <c r="K459" s="7"/>
      <c r="L459" s="7"/>
      <c r="M459" s="7"/>
      <c r="N459" s="7"/>
      <c r="O459" s="7"/>
      <c r="P459" s="7"/>
      <c r="Q459" s="7"/>
      <c r="R459" s="7"/>
      <c r="S459" s="7"/>
      <c r="T459" s="7"/>
      <c r="U459" s="7"/>
      <c r="V459" s="7"/>
      <c r="W459" s="7"/>
      <c r="X459" s="7"/>
      <c r="Y459" s="7"/>
    </row>
    <row r="460" spans="1:25" x14ac:dyDescent="0.2">
      <c r="A460" s="1133"/>
      <c r="B460" s="1133"/>
      <c r="C460" s="1133"/>
      <c r="D460" s="1133"/>
      <c r="E460" s="409"/>
      <c r="F460" s="7"/>
      <c r="G460" s="7"/>
      <c r="H460" s="7"/>
      <c r="I460" s="7"/>
      <c r="J460" s="7"/>
      <c r="K460" s="7"/>
      <c r="L460" s="7"/>
      <c r="M460" s="7"/>
      <c r="N460" s="7"/>
      <c r="O460" s="7"/>
      <c r="P460" s="7"/>
      <c r="Q460" s="7"/>
      <c r="R460" s="7"/>
      <c r="S460" s="7"/>
      <c r="T460" s="7"/>
      <c r="U460" s="7"/>
      <c r="V460" s="7"/>
      <c r="W460" s="7"/>
      <c r="X460" s="7"/>
      <c r="Y460" s="7"/>
    </row>
    <row r="461" spans="1:25" x14ac:dyDescent="0.2">
      <c r="A461" s="410"/>
      <c r="B461" s="413"/>
      <c r="C461" s="413"/>
      <c r="D461" s="20"/>
      <c r="E461" s="409"/>
      <c r="F461" s="7"/>
      <c r="G461" s="7"/>
      <c r="H461" s="7"/>
      <c r="I461" s="7"/>
      <c r="J461" s="7"/>
      <c r="K461" s="7"/>
      <c r="L461" s="7"/>
      <c r="M461" s="7"/>
      <c r="N461" s="7"/>
      <c r="O461" s="7"/>
      <c r="P461" s="7"/>
      <c r="Q461" s="7"/>
      <c r="R461" s="7"/>
      <c r="S461" s="7"/>
      <c r="T461" s="7"/>
      <c r="U461" s="7"/>
      <c r="V461" s="7"/>
      <c r="W461" s="7"/>
      <c r="X461" s="7"/>
      <c r="Y461" s="7"/>
    </row>
    <row r="462" spans="1:25" x14ac:dyDescent="0.2">
      <c r="A462" s="409"/>
      <c r="B462" s="409"/>
      <c r="C462" s="409"/>
      <c r="D462" s="409"/>
      <c r="E462" s="409"/>
      <c r="F462" s="7"/>
      <c r="G462" s="7"/>
      <c r="H462" s="7"/>
      <c r="I462" s="7"/>
      <c r="J462" s="7"/>
      <c r="K462" s="7"/>
      <c r="L462" s="7"/>
      <c r="M462" s="7"/>
      <c r="N462" s="7"/>
      <c r="O462" s="7"/>
      <c r="P462" s="7"/>
      <c r="Q462" s="7"/>
      <c r="R462" s="7"/>
      <c r="S462" s="7"/>
      <c r="T462" s="7"/>
      <c r="U462" s="7"/>
      <c r="V462" s="7"/>
      <c r="W462" s="7"/>
      <c r="X462" s="7"/>
      <c r="Y462" s="7"/>
    </row>
    <row r="463" spans="1:25" x14ac:dyDescent="0.2">
      <c r="A463" s="409"/>
      <c r="B463" s="409"/>
      <c r="C463" s="409"/>
      <c r="D463" s="409"/>
      <c r="E463" s="409"/>
      <c r="F463" s="7"/>
      <c r="G463" s="7"/>
      <c r="H463" s="7"/>
      <c r="I463" s="7"/>
      <c r="J463" s="7"/>
      <c r="K463" s="7"/>
      <c r="L463" s="7"/>
      <c r="M463" s="7"/>
      <c r="N463" s="7"/>
      <c r="O463" s="7"/>
      <c r="P463" s="7"/>
      <c r="Q463" s="7"/>
      <c r="R463" s="7"/>
      <c r="S463" s="7"/>
      <c r="T463" s="7"/>
      <c r="U463" s="7"/>
      <c r="V463" s="7"/>
      <c r="W463" s="7"/>
      <c r="X463" s="7"/>
      <c r="Y463" s="7"/>
    </row>
    <row r="464" spans="1:25" x14ac:dyDescent="0.2">
      <c r="A464" s="410"/>
      <c r="B464" s="411"/>
      <c r="C464" s="411"/>
      <c r="D464" s="411"/>
      <c r="E464" s="409"/>
      <c r="F464" s="7"/>
      <c r="G464" s="7"/>
      <c r="H464" s="7"/>
      <c r="I464" s="7"/>
      <c r="J464" s="7"/>
      <c r="K464" s="7"/>
      <c r="L464" s="7"/>
      <c r="M464" s="7"/>
      <c r="N464" s="7"/>
      <c r="O464" s="7"/>
      <c r="P464" s="7"/>
      <c r="Q464" s="7"/>
      <c r="R464" s="7"/>
      <c r="S464" s="7"/>
      <c r="T464" s="7"/>
      <c r="U464" s="7"/>
      <c r="V464" s="7"/>
      <c r="W464" s="7"/>
      <c r="X464" s="7"/>
      <c r="Y464" s="7"/>
    </row>
    <row r="465" spans="1:25" x14ac:dyDescent="0.2">
      <c r="A465" s="1134"/>
      <c r="B465" s="1135"/>
      <c r="C465" s="1136"/>
      <c r="D465" s="1136"/>
      <c r="E465" s="22"/>
      <c r="F465" s="7"/>
      <c r="G465" s="7"/>
      <c r="H465" s="7"/>
      <c r="I465" s="7"/>
      <c r="J465" s="7"/>
      <c r="K465" s="7"/>
      <c r="L465" s="7"/>
      <c r="M465" s="7"/>
      <c r="N465" s="7"/>
      <c r="O465" s="7"/>
      <c r="P465" s="7"/>
      <c r="Q465" s="7"/>
      <c r="R465" s="7"/>
      <c r="S465" s="7"/>
      <c r="T465" s="7"/>
      <c r="U465" s="7"/>
      <c r="V465" s="7"/>
      <c r="W465" s="7"/>
      <c r="X465" s="7"/>
      <c r="Y465" s="7"/>
    </row>
    <row r="466" spans="1:25" x14ac:dyDescent="0.2">
      <c r="A466" s="1134"/>
      <c r="B466" s="1134"/>
      <c r="C466" s="1134"/>
      <c r="D466" s="1134"/>
      <c r="E466" s="22"/>
      <c r="F466" s="7"/>
      <c r="G466" s="7"/>
      <c r="H466" s="7"/>
      <c r="I466" s="7"/>
      <c r="J466" s="7"/>
      <c r="K466" s="7"/>
      <c r="L466" s="7"/>
      <c r="M466" s="7"/>
      <c r="N466" s="7"/>
      <c r="O466" s="7"/>
      <c r="P466" s="7"/>
      <c r="Q466" s="7"/>
      <c r="R466" s="7"/>
      <c r="S466" s="7"/>
      <c r="T466" s="7"/>
      <c r="U466" s="7"/>
      <c r="V466" s="7"/>
      <c r="W466" s="7"/>
      <c r="X466" s="7"/>
      <c r="Y466" s="7"/>
    </row>
    <row r="467" spans="1:25" x14ac:dyDescent="0.2">
      <c r="A467" s="1132"/>
      <c r="B467" s="1132"/>
      <c r="C467" s="1132"/>
      <c r="D467" s="20"/>
      <c r="E467" s="409"/>
      <c r="F467" s="7"/>
      <c r="G467" s="7"/>
      <c r="H467" s="7"/>
      <c r="I467" s="7"/>
      <c r="J467" s="7"/>
      <c r="K467" s="7"/>
      <c r="L467" s="7"/>
      <c r="M467" s="7"/>
      <c r="N467" s="7"/>
      <c r="O467" s="7"/>
      <c r="P467" s="7"/>
      <c r="Q467" s="7"/>
      <c r="R467" s="7"/>
      <c r="S467" s="7"/>
      <c r="T467" s="7"/>
      <c r="U467" s="7"/>
      <c r="V467" s="7"/>
      <c r="W467" s="7"/>
      <c r="X467" s="7"/>
      <c r="Y467" s="7"/>
    </row>
    <row r="468" spans="1:25" x14ac:dyDescent="0.2">
      <c r="A468" s="1133"/>
      <c r="B468" s="1133"/>
      <c r="C468" s="1133"/>
      <c r="D468" s="1133"/>
      <c r="E468" s="409"/>
      <c r="F468" s="7"/>
      <c r="G468" s="7"/>
      <c r="H468" s="7"/>
      <c r="I468" s="7"/>
      <c r="J468" s="7"/>
      <c r="K468" s="7"/>
      <c r="L468" s="7"/>
      <c r="M468" s="7"/>
      <c r="N468" s="7"/>
      <c r="O468" s="7"/>
      <c r="P468" s="7"/>
      <c r="Q468" s="7"/>
      <c r="R468" s="7"/>
      <c r="S468" s="7"/>
      <c r="T468" s="7"/>
      <c r="U468" s="7"/>
      <c r="V468" s="7"/>
      <c r="W468" s="7"/>
      <c r="X468" s="7"/>
      <c r="Y468" s="7"/>
    </row>
    <row r="469" spans="1:25" x14ac:dyDescent="0.2">
      <c r="A469" s="1132"/>
      <c r="B469" s="1132"/>
      <c r="C469" s="1132"/>
      <c r="D469" s="20"/>
      <c r="E469" s="409"/>
      <c r="F469" s="7"/>
      <c r="G469" s="7"/>
      <c r="H469" s="7"/>
      <c r="I469" s="7"/>
      <c r="J469" s="7"/>
      <c r="K469" s="7"/>
      <c r="L469" s="7"/>
      <c r="M469" s="7"/>
      <c r="N469" s="7"/>
      <c r="O469" s="7"/>
      <c r="P469" s="7"/>
      <c r="Q469" s="7"/>
      <c r="R469" s="7"/>
      <c r="S469" s="7"/>
      <c r="T469" s="7"/>
      <c r="U469" s="7"/>
      <c r="V469" s="7"/>
      <c r="W469" s="7"/>
      <c r="X469" s="7"/>
      <c r="Y469" s="7"/>
    </row>
    <row r="470" spans="1:25" x14ac:dyDescent="0.2">
      <c r="A470" s="409"/>
      <c r="B470" s="409"/>
      <c r="C470" s="409"/>
      <c r="D470" s="409"/>
      <c r="E470" s="409"/>
      <c r="F470" s="7"/>
      <c r="G470" s="7"/>
      <c r="H470" s="7"/>
      <c r="I470" s="7"/>
      <c r="J470" s="7"/>
      <c r="K470" s="7"/>
      <c r="L470" s="7"/>
      <c r="M470" s="7"/>
      <c r="N470" s="7"/>
      <c r="O470" s="7"/>
      <c r="P470" s="7"/>
      <c r="Q470" s="7"/>
      <c r="R470" s="7"/>
      <c r="S470" s="7"/>
      <c r="T470" s="7"/>
      <c r="U470" s="7"/>
      <c r="V470" s="7"/>
      <c r="W470" s="7"/>
      <c r="X470" s="7"/>
      <c r="Y470" s="7"/>
    </row>
    <row r="471" spans="1:25" x14ac:dyDescent="0.2">
      <c r="A471" s="409"/>
      <c r="B471" s="409"/>
      <c r="C471" s="409"/>
      <c r="D471" s="409"/>
      <c r="E471" s="409"/>
      <c r="F471" s="7"/>
      <c r="G471" s="7"/>
      <c r="H471" s="7"/>
      <c r="I471" s="7"/>
      <c r="J471" s="7"/>
      <c r="K471" s="7"/>
      <c r="L471" s="7"/>
      <c r="M471" s="7"/>
      <c r="N471" s="7"/>
      <c r="O471" s="7"/>
      <c r="P471" s="7"/>
      <c r="Q471" s="7"/>
      <c r="R471" s="7"/>
      <c r="S471" s="7"/>
      <c r="T471" s="7"/>
      <c r="U471" s="7"/>
      <c r="V471" s="7"/>
      <c r="W471" s="7"/>
      <c r="X471" s="7"/>
      <c r="Y471" s="7"/>
    </row>
    <row r="472" spans="1:25" x14ac:dyDescent="0.2">
      <c r="A472" s="1132"/>
      <c r="B472" s="1132"/>
      <c r="C472" s="1137"/>
      <c r="D472" s="1137"/>
      <c r="E472" s="409"/>
      <c r="F472" s="7"/>
      <c r="G472" s="7"/>
      <c r="H472" s="7"/>
      <c r="I472" s="7"/>
      <c r="J472" s="7"/>
      <c r="K472" s="7"/>
      <c r="L472" s="7"/>
      <c r="M472" s="7"/>
      <c r="N472" s="7"/>
      <c r="O472" s="7"/>
      <c r="P472" s="7"/>
      <c r="Q472" s="7"/>
      <c r="R472" s="7"/>
      <c r="S472" s="7"/>
      <c r="T472" s="7"/>
      <c r="U472" s="7"/>
      <c r="V472" s="7"/>
      <c r="W472" s="7"/>
      <c r="X472" s="7"/>
      <c r="Y472" s="7"/>
    </row>
    <row r="473" spans="1:25" x14ac:dyDescent="0.2">
      <c r="A473" s="409"/>
      <c r="B473" s="409"/>
      <c r="C473" s="409"/>
      <c r="D473" s="409"/>
      <c r="E473" s="409"/>
      <c r="F473" s="7"/>
      <c r="G473" s="7"/>
      <c r="H473" s="7"/>
      <c r="I473" s="7"/>
      <c r="J473" s="7"/>
      <c r="K473" s="7"/>
      <c r="L473" s="7"/>
      <c r="M473" s="7"/>
      <c r="N473" s="7"/>
      <c r="O473" s="7"/>
      <c r="P473" s="7"/>
      <c r="Q473" s="7"/>
      <c r="R473" s="7"/>
      <c r="S473" s="7"/>
      <c r="T473" s="7"/>
      <c r="U473" s="7"/>
      <c r="V473" s="7"/>
      <c r="W473" s="7"/>
      <c r="X473" s="7"/>
      <c r="Y473" s="7"/>
    </row>
    <row r="474" spans="1:25" x14ac:dyDescent="0.2">
      <c r="A474" s="1138"/>
      <c r="B474" s="1138"/>
      <c r="C474" s="1139"/>
      <c r="D474" s="1139"/>
      <c r="E474" s="409"/>
      <c r="F474" s="7"/>
      <c r="G474" s="7"/>
      <c r="H474" s="7"/>
      <c r="I474" s="7"/>
      <c r="J474" s="7"/>
      <c r="K474" s="7"/>
      <c r="L474" s="7"/>
      <c r="M474" s="7"/>
      <c r="N474" s="7"/>
      <c r="O474" s="7"/>
      <c r="P474" s="7"/>
      <c r="Q474" s="7"/>
      <c r="R474" s="7"/>
      <c r="S474" s="7"/>
      <c r="T474" s="7"/>
      <c r="U474" s="7"/>
      <c r="V474" s="7"/>
      <c r="W474" s="7"/>
      <c r="X474" s="7"/>
      <c r="Y474" s="7"/>
    </row>
    <row r="475" spans="1:25" x14ac:dyDescent="0.2">
      <c r="A475" s="1138"/>
      <c r="B475" s="1138"/>
      <c r="C475" s="1139"/>
      <c r="D475" s="1139"/>
      <c r="E475" s="409"/>
      <c r="F475" s="7"/>
      <c r="G475" s="7"/>
      <c r="H475" s="7"/>
      <c r="I475" s="7"/>
      <c r="J475" s="7"/>
      <c r="K475" s="7"/>
      <c r="L475" s="7"/>
      <c r="M475" s="7"/>
      <c r="N475" s="7"/>
      <c r="O475" s="7"/>
      <c r="P475" s="7"/>
      <c r="Q475" s="7"/>
      <c r="R475" s="7"/>
      <c r="S475" s="7"/>
      <c r="T475" s="7"/>
      <c r="U475" s="7"/>
      <c r="V475" s="7"/>
      <c r="W475" s="7"/>
      <c r="X475" s="7"/>
      <c r="Y475" s="7"/>
    </row>
    <row r="476" spans="1:25" ht="14.25" x14ac:dyDescent="0.2">
      <c r="A476" s="409"/>
      <c r="B476" s="23"/>
      <c r="C476" s="1139"/>
      <c r="D476" s="1139"/>
      <c r="E476" s="409"/>
      <c r="F476" s="7"/>
      <c r="G476" s="7"/>
      <c r="H476" s="7"/>
      <c r="I476" s="7"/>
      <c r="J476" s="7"/>
      <c r="K476" s="7"/>
      <c r="L476" s="7"/>
      <c r="M476" s="7"/>
      <c r="N476" s="7"/>
      <c r="O476" s="7"/>
      <c r="P476" s="7"/>
      <c r="Q476" s="7"/>
      <c r="R476" s="7"/>
      <c r="S476" s="7"/>
      <c r="T476" s="7"/>
      <c r="U476" s="7"/>
      <c r="V476" s="7"/>
      <c r="W476" s="7"/>
      <c r="X476" s="7"/>
      <c r="Y476" s="7"/>
    </row>
    <row r="477" spans="1:25" x14ac:dyDescent="0.2">
      <c r="A477" s="409"/>
      <c r="B477" s="24"/>
      <c r="C477" s="1139"/>
      <c r="D477" s="1139"/>
      <c r="E477" s="409"/>
      <c r="F477" s="7"/>
      <c r="G477" s="7"/>
      <c r="H477" s="7"/>
      <c r="I477" s="7"/>
      <c r="J477" s="7"/>
      <c r="K477" s="7"/>
      <c r="L477" s="7"/>
      <c r="M477" s="7"/>
      <c r="N477" s="7"/>
      <c r="O477" s="7"/>
      <c r="P477" s="7"/>
      <c r="Q477" s="7"/>
      <c r="R477" s="7"/>
      <c r="S477" s="7"/>
      <c r="T477" s="7"/>
      <c r="U477" s="7"/>
      <c r="V477" s="7"/>
      <c r="W477" s="7"/>
      <c r="X477" s="7"/>
      <c r="Y477" s="7"/>
    </row>
    <row r="478" spans="1:25" x14ac:dyDescent="0.2">
      <c r="A478" s="1138"/>
      <c r="B478" s="1138"/>
      <c r="C478" s="1139"/>
      <c r="D478" s="1139"/>
      <c r="E478" s="409"/>
      <c r="F478" s="7"/>
      <c r="G478" s="7"/>
      <c r="H478" s="7"/>
      <c r="I478" s="7"/>
      <c r="J478" s="7"/>
      <c r="K478" s="7"/>
      <c r="L478" s="7"/>
      <c r="M478" s="7"/>
      <c r="N478" s="7"/>
      <c r="O478" s="7"/>
      <c r="P478" s="7"/>
      <c r="Q478" s="7"/>
      <c r="R478" s="7"/>
      <c r="S478" s="7"/>
      <c r="T478" s="7"/>
      <c r="U478" s="7"/>
      <c r="V478" s="7"/>
      <c r="W478" s="7"/>
      <c r="X478" s="7"/>
      <c r="Y478" s="7"/>
    </row>
    <row r="479" spans="1:25" x14ac:dyDescent="0.2">
      <c r="A479" s="1138"/>
      <c r="B479" s="1138"/>
      <c r="C479" s="1139"/>
      <c r="D479" s="1139"/>
      <c r="E479" s="409"/>
      <c r="F479" s="7"/>
      <c r="G479" s="7"/>
      <c r="H479" s="7"/>
      <c r="I479" s="7"/>
      <c r="J479" s="7"/>
      <c r="K479" s="7"/>
      <c r="L479" s="7"/>
      <c r="M479" s="7"/>
      <c r="N479" s="7"/>
      <c r="O479" s="7"/>
      <c r="P479" s="7"/>
      <c r="Q479" s="7"/>
      <c r="R479" s="7"/>
      <c r="S479" s="7"/>
      <c r="T479" s="7"/>
      <c r="U479" s="7"/>
      <c r="V479" s="7"/>
      <c r="W479" s="7"/>
      <c r="X479" s="7"/>
      <c r="Y479" s="7"/>
    </row>
    <row r="480" spans="1:25" x14ac:dyDescent="0.2">
      <c r="A480" s="1138"/>
      <c r="B480" s="1138"/>
      <c r="C480" s="1139"/>
      <c r="D480" s="1139"/>
      <c r="E480" s="409"/>
      <c r="F480" s="7"/>
      <c r="G480" s="7"/>
      <c r="H480" s="7"/>
      <c r="I480" s="7"/>
      <c r="J480" s="7"/>
      <c r="K480" s="7"/>
      <c r="L480" s="7"/>
      <c r="M480" s="7"/>
      <c r="N480" s="7"/>
      <c r="O480" s="7"/>
      <c r="P480" s="7"/>
      <c r="Q480" s="7"/>
      <c r="R480" s="7"/>
      <c r="S480" s="7"/>
      <c r="T480" s="7"/>
      <c r="U480" s="7"/>
      <c r="V480" s="7"/>
      <c r="W480" s="7"/>
      <c r="X480" s="7"/>
      <c r="Y480" s="7"/>
    </row>
    <row r="481" spans="1:25" x14ac:dyDescent="0.2">
      <c r="A481" s="1138"/>
      <c r="B481" s="1138"/>
      <c r="C481" s="1139"/>
      <c r="D481" s="1139"/>
      <c r="E481" s="409"/>
      <c r="F481" s="7"/>
      <c r="G481" s="7"/>
      <c r="H481" s="7"/>
      <c r="I481" s="7"/>
      <c r="J481" s="7"/>
      <c r="K481" s="7"/>
      <c r="L481" s="7"/>
      <c r="M481" s="7"/>
      <c r="N481" s="7"/>
      <c r="O481" s="7"/>
      <c r="P481" s="7"/>
      <c r="Q481" s="7"/>
      <c r="R481" s="7"/>
      <c r="S481" s="7"/>
      <c r="T481" s="7"/>
      <c r="U481" s="7"/>
      <c r="V481" s="7"/>
      <c r="W481" s="7"/>
      <c r="X481" s="7"/>
      <c r="Y481" s="7"/>
    </row>
    <row r="482" spans="1:25" x14ac:dyDescent="0.2">
      <c r="A482" s="1138"/>
      <c r="B482" s="1138"/>
      <c r="C482" s="1139"/>
      <c r="D482" s="1139"/>
      <c r="E482" s="409"/>
      <c r="F482" s="7"/>
      <c r="G482" s="7"/>
      <c r="H482" s="7"/>
      <c r="I482" s="7"/>
      <c r="J482" s="7"/>
      <c r="K482" s="7"/>
      <c r="L482" s="7"/>
      <c r="M482" s="7"/>
      <c r="N482" s="7"/>
      <c r="O482" s="7"/>
      <c r="P482" s="7"/>
      <c r="Q482" s="7"/>
      <c r="R482" s="7"/>
      <c r="S482" s="7"/>
      <c r="T482" s="7"/>
      <c r="U482" s="7"/>
      <c r="V482" s="7"/>
      <c r="W482" s="7"/>
      <c r="X482" s="7"/>
      <c r="Y482" s="7"/>
    </row>
    <row r="483" spans="1:25" x14ac:dyDescent="0.2">
      <c r="A483" s="1138"/>
      <c r="B483" s="1138"/>
      <c r="C483" s="1138"/>
      <c r="D483" s="1138"/>
      <c r="E483" s="409"/>
      <c r="F483" s="7"/>
      <c r="G483" s="7"/>
      <c r="H483" s="7"/>
      <c r="I483" s="7"/>
      <c r="J483" s="7"/>
      <c r="K483" s="7"/>
      <c r="L483" s="7"/>
      <c r="M483" s="7"/>
      <c r="N483" s="7"/>
      <c r="O483" s="7"/>
      <c r="P483" s="7"/>
      <c r="Q483" s="7"/>
      <c r="R483" s="7"/>
      <c r="S483" s="7"/>
      <c r="T483" s="7"/>
      <c r="U483" s="7"/>
      <c r="V483" s="7"/>
      <c r="W483" s="7"/>
      <c r="X483" s="7"/>
      <c r="Y483" s="7"/>
    </row>
    <row r="484" spans="1:25" x14ac:dyDescent="0.2">
      <c r="A484" s="1138"/>
      <c r="B484" s="1138"/>
      <c r="C484" s="1138"/>
      <c r="D484" s="1138"/>
      <c r="E484" s="409"/>
      <c r="F484" s="7"/>
      <c r="G484" s="7"/>
      <c r="H484" s="7"/>
      <c r="I484" s="7"/>
      <c r="J484" s="7"/>
      <c r="K484" s="7"/>
      <c r="L484" s="7"/>
      <c r="M484" s="7"/>
      <c r="N484" s="7"/>
      <c r="O484" s="7"/>
      <c r="P484" s="7"/>
      <c r="Q484" s="7"/>
      <c r="R484" s="7"/>
      <c r="S484" s="7"/>
      <c r="T484" s="7"/>
      <c r="U484" s="7"/>
      <c r="V484" s="7"/>
      <c r="W484" s="7"/>
      <c r="X484" s="7"/>
      <c r="Y484" s="7"/>
    </row>
    <row r="485" spans="1:25" x14ac:dyDescent="0.2">
      <c r="A485" s="1138"/>
      <c r="B485" s="1138"/>
      <c r="C485" s="1138"/>
      <c r="D485" s="1138"/>
      <c r="E485" s="409"/>
      <c r="F485" s="7"/>
      <c r="G485" s="7"/>
      <c r="H485" s="7"/>
      <c r="I485" s="7"/>
      <c r="J485" s="7"/>
      <c r="K485" s="7"/>
      <c r="L485" s="7"/>
      <c r="M485" s="7"/>
      <c r="N485" s="7"/>
      <c r="O485" s="7"/>
      <c r="P485" s="7"/>
      <c r="Q485" s="7"/>
      <c r="R485" s="7"/>
      <c r="S485" s="7"/>
      <c r="T485" s="7"/>
      <c r="U485" s="7"/>
      <c r="V485" s="7"/>
      <c r="W485" s="7"/>
      <c r="X485" s="7"/>
      <c r="Y485" s="7"/>
    </row>
    <row r="486" spans="1:25" x14ac:dyDescent="0.2">
      <c r="A486" s="1138"/>
      <c r="B486" s="1138"/>
      <c r="C486" s="1138"/>
      <c r="D486" s="1138"/>
      <c r="E486" s="409"/>
      <c r="F486" s="7"/>
      <c r="G486" s="7"/>
      <c r="H486" s="7"/>
      <c r="I486" s="7"/>
      <c r="J486" s="7"/>
      <c r="K486" s="7"/>
      <c r="L486" s="7"/>
      <c r="M486" s="7"/>
      <c r="N486" s="7"/>
      <c r="O486" s="7"/>
      <c r="P486" s="7"/>
      <c r="Q486" s="7"/>
      <c r="R486" s="7"/>
      <c r="S486" s="7"/>
      <c r="T486" s="7"/>
      <c r="U486" s="7"/>
      <c r="V486" s="7"/>
      <c r="W486" s="7"/>
      <c r="X486" s="7"/>
      <c r="Y486" s="7"/>
    </row>
    <row r="487" spans="1:25" x14ac:dyDescent="0.2">
      <c r="A487" s="1138"/>
      <c r="B487" s="1138"/>
      <c r="C487" s="1138"/>
      <c r="D487" s="1138"/>
      <c r="E487" s="409"/>
      <c r="F487" s="7"/>
      <c r="G487" s="7"/>
      <c r="H487" s="7"/>
      <c r="I487" s="7"/>
      <c r="J487" s="7"/>
      <c r="K487" s="7"/>
      <c r="L487" s="7"/>
      <c r="M487" s="7"/>
      <c r="N487" s="7"/>
      <c r="O487" s="7"/>
      <c r="P487" s="7"/>
      <c r="Q487" s="7"/>
      <c r="R487" s="7"/>
      <c r="S487" s="7"/>
      <c r="T487" s="7"/>
      <c r="U487" s="7"/>
      <c r="V487" s="7"/>
      <c r="W487" s="7"/>
      <c r="X487" s="7"/>
      <c r="Y487" s="7"/>
    </row>
    <row r="488" spans="1:25" x14ac:dyDescent="0.2">
      <c r="A488" s="410"/>
      <c r="B488" s="410"/>
      <c r="C488" s="677"/>
      <c r="D488" s="677"/>
      <c r="E488" s="409"/>
      <c r="F488" s="7"/>
      <c r="G488" s="7"/>
      <c r="H488" s="7"/>
      <c r="I488" s="7"/>
      <c r="J488" s="7"/>
      <c r="K488" s="7"/>
      <c r="L488" s="7"/>
      <c r="M488" s="7"/>
      <c r="N488" s="7"/>
      <c r="O488" s="7"/>
      <c r="P488" s="7"/>
      <c r="Q488" s="7"/>
      <c r="R488" s="7"/>
      <c r="S488" s="7"/>
      <c r="T488" s="7"/>
      <c r="U488" s="7"/>
      <c r="V488" s="7"/>
      <c r="W488" s="7"/>
      <c r="X488" s="7"/>
      <c r="Y488" s="7"/>
    </row>
    <row r="489" spans="1:25" x14ac:dyDescent="0.2">
      <c r="A489" s="1132"/>
      <c r="B489" s="1132"/>
      <c r="C489" s="1139"/>
      <c r="D489" s="1139"/>
      <c r="E489" s="409"/>
      <c r="F489" s="7"/>
      <c r="G489" s="7"/>
      <c r="H489" s="7"/>
      <c r="I489" s="7"/>
      <c r="J489" s="7"/>
      <c r="K489" s="7"/>
      <c r="L489" s="7"/>
      <c r="M489" s="7"/>
      <c r="N489" s="7"/>
      <c r="O489" s="7"/>
      <c r="P489" s="7"/>
      <c r="Q489" s="7"/>
      <c r="R489" s="7"/>
      <c r="S489" s="7"/>
      <c r="T489" s="7"/>
      <c r="U489" s="7"/>
      <c r="V489" s="7"/>
      <c r="W489" s="7"/>
      <c r="X489" s="7"/>
      <c r="Y489" s="7"/>
    </row>
    <row r="490" spans="1:25" x14ac:dyDescent="0.2">
      <c r="A490" s="409"/>
      <c r="B490" s="409"/>
      <c r="C490" s="405"/>
      <c r="D490" s="405"/>
      <c r="E490" s="409"/>
      <c r="F490" s="7"/>
      <c r="G490" s="7"/>
      <c r="H490" s="7"/>
      <c r="I490" s="7"/>
      <c r="J490" s="7"/>
      <c r="K490" s="7"/>
      <c r="L490" s="7"/>
      <c r="M490" s="7"/>
      <c r="N490" s="7"/>
      <c r="O490" s="7"/>
      <c r="P490" s="7"/>
      <c r="Q490" s="7"/>
      <c r="R490" s="7"/>
      <c r="S490" s="7"/>
      <c r="T490" s="7"/>
      <c r="U490" s="7"/>
      <c r="V490" s="7"/>
      <c r="W490" s="7"/>
      <c r="X490" s="7"/>
      <c r="Y490" s="7"/>
    </row>
    <row r="491" spans="1:25" x14ac:dyDescent="0.2">
      <c r="A491" s="1140"/>
      <c r="B491" s="1140"/>
      <c r="C491" s="1137"/>
      <c r="D491" s="1137"/>
      <c r="E491" s="409"/>
      <c r="F491" s="7"/>
      <c r="G491" s="7"/>
      <c r="H491" s="7"/>
      <c r="I491" s="7"/>
      <c r="J491" s="7"/>
      <c r="K491" s="7"/>
      <c r="L491" s="7"/>
      <c r="M491" s="7"/>
      <c r="N491" s="7"/>
      <c r="O491" s="7"/>
      <c r="P491" s="7"/>
      <c r="Q491" s="7"/>
      <c r="R491" s="7"/>
      <c r="S491" s="7"/>
      <c r="T491" s="7"/>
      <c r="U491" s="7"/>
      <c r="V491" s="7"/>
      <c r="W491" s="7"/>
      <c r="X491" s="7"/>
      <c r="Y491" s="7"/>
    </row>
    <row r="492" spans="1:25" x14ac:dyDescent="0.2">
      <c r="A492" s="409"/>
      <c r="B492" s="409"/>
      <c r="C492" s="405"/>
      <c r="D492" s="405"/>
      <c r="E492" s="409"/>
      <c r="F492" s="7"/>
      <c r="G492" s="7"/>
      <c r="H492" s="7"/>
      <c r="I492" s="7"/>
      <c r="J492" s="7"/>
      <c r="K492" s="7"/>
      <c r="L492" s="7"/>
      <c r="M492" s="7"/>
      <c r="N492" s="7"/>
      <c r="O492" s="7"/>
      <c r="P492" s="7"/>
      <c r="Q492" s="7"/>
      <c r="R492" s="7"/>
      <c r="S492" s="7"/>
      <c r="T492" s="7"/>
      <c r="U492" s="7"/>
      <c r="V492" s="7"/>
      <c r="W492" s="7"/>
      <c r="X492" s="7"/>
      <c r="Y492" s="7"/>
    </row>
    <row r="493" spans="1:25" x14ac:dyDescent="0.2">
      <c r="A493" s="1132"/>
      <c r="B493" s="1132"/>
      <c r="C493" s="1139"/>
      <c r="D493" s="1139"/>
      <c r="E493" s="409"/>
      <c r="F493" s="7"/>
      <c r="G493" s="7"/>
      <c r="H493" s="7"/>
      <c r="I493" s="7"/>
      <c r="J493" s="7"/>
      <c r="K493" s="7"/>
      <c r="L493" s="7"/>
      <c r="M493" s="7"/>
      <c r="N493" s="7"/>
      <c r="O493" s="7"/>
      <c r="P493" s="7"/>
      <c r="Q493" s="7"/>
      <c r="R493" s="7"/>
      <c r="S493" s="7"/>
      <c r="T493" s="7"/>
      <c r="U493" s="7"/>
      <c r="V493" s="7"/>
      <c r="W493" s="7"/>
      <c r="X493" s="7"/>
      <c r="Y493" s="7"/>
    </row>
    <row r="494" spans="1:25" x14ac:dyDescent="0.2">
      <c r="A494" s="410"/>
      <c r="B494" s="409"/>
      <c r="C494" s="25"/>
      <c r="D494" s="25"/>
      <c r="E494" s="409"/>
      <c r="F494" s="7"/>
      <c r="G494" s="7"/>
      <c r="H494" s="7"/>
      <c r="I494" s="7"/>
      <c r="J494" s="7"/>
      <c r="K494" s="7"/>
      <c r="L494" s="7"/>
      <c r="M494" s="7"/>
      <c r="N494" s="7"/>
      <c r="O494" s="7"/>
      <c r="P494" s="7"/>
      <c r="Q494" s="7"/>
      <c r="R494" s="7"/>
      <c r="S494" s="7"/>
      <c r="T494" s="7"/>
      <c r="U494" s="7"/>
      <c r="V494" s="7"/>
      <c r="W494" s="7"/>
      <c r="X494" s="7"/>
      <c r="Y494" s="7"/>
    </row>
    <row r="495" spans="1:25" x14ac:dyDescent="0.2">
      <c r="A495" s="1141"/>
      <c r="B495" s="1141"/>
      <c r="C495" s="1139"/>
      <c r="D495" s="1139"/>
      <c r="E495" s="409"/>
      <c r="F495" s="7"/>
      <c r="G495" s="7"/>
      <c r="H495" s="7"/>
      <c r="I495" s="7"/>
      <c r="J495" s="7"/>
      <c r="K495" s="7"/>
      <c r="L495" s="7"/>
      <c r="M495" s="7"/>
      <c r="N495" s="7"/>
      <c r="O495" s="7"/>
      <c r="P495" s="7"/>
      <c r="Q495" s="7"/>
      <c r="R495" s="7"/>
      <c r="S495" s="7"/>
      <c r="T495" s="7"/>
      <c r="U495" s="7"/>
      <c r="V495" s="7"/>
      <c r="W495" s="7"/>
      <c r="X495" s="7"/>
      <c r="Y495" s="7"/>
    </row>
    <row r="496" spans="1:25" x14ac:dyDescent="0.2">
      <c r="A496" s="409"/>
      <c r="B496" s="25"/>
      <c r="C496" s="409"/>
      <c r="D496" s="25"/>
      <c r="E496" s="25"/>
      <c r="F496" s="7"/>
      <c r="G496" s="7"/>
      <c r="H496" s="7"/>
      <c r="I496" s="7"/>
      <c r="J496" s="7"/>
      <c r="K496" s="7"/>
      <c r="L496" s="7"/>
      <c r="M496" s="7"/>
      <c r="N496" s="7"/>
      <c r="O496" s="7"/>
      <c r="P496" s="7"/>
      <c r="Q496" s="7"/>
      <c r="R496" s="7"/>
      <c r="S496" s="7"/>
      <c r="T496" s="7"/>
      <c r="U496" s="7"/>
      <c r="V496" s="7"/>
      <c r="W496" s="7"/>
      <c r="X496" s="7"/>
      <c r="Y496" s="7"/>
    </row>
    <row r="497" spans="1:25" x14ac:dyDescent="0.2">
      <c r="A497" s="1132"/>
      <c r="B497" s="1132"/>
      <c r="C497" s="1137"/>
      <c r="D497" s="1137"/>
      <c r="E497" s="409"/>
      <c r="F497" s="7"/>
      <c r="G497" s="7"/>
      <c r="H497" s="7"/>
      <c r="I497" s="7"/>
      <c r="J497" s="7"/>
      <c r="K497" s="7"/>
      <c r="L497" s="7"/>
      <c r="M497" s="7"/>
      <c r="N497" s="7"/>
      <c r="O497" s="7"/>
      <c r="P497" s="7"/>
      <c r="Q497" s="7"/>
      <c r="R497" s="7"/>
      <c r="S497" s="7"/>
      <c r="T497" s="7"/>
      <c r="U497" s="7"/>
      <c r="V497" s="7"/>
      <c r="W497" s="7"/>
      <c r="X497" s="7"/>
      <c r="Y497" s="7"/>
    </row>
    <row r="498" spans="1:25" x14ac:dyDescent="0.2">
      <c r="A498" s="409"/>
      <c r="B498" s="409"/>
      <c r="C498" s="409"/>
      <c r="D498" s="409"/>
      <c r="E498" s="409"/>
      <c r="F498" s="7"/>
      <c r="G498" s="7"/>
      <c r="H498" s="7"/>
      <c r="I498" s="7"/>
      <c r="J498" s="7"/>
      <c r="K498" s="7"/>
      <c r="L498" s="7"/>
      <c r="M498" s="7"/>
      <c r="N498" s="7"/>
      <c r="O498" s="7"/>
      <c r="P498" s="7"/>
      <c r="Q498" s="7"/>
      <c r="R498" s="7"/>
      <c r="S498" s="7"/>
      <c r="T498" s="7"/>
      <c r="U498" s="7"/>
      <c r="V498" s="7"/>
      <c r="W498" s="7"/>
      <c r="X498" s="7"/>
      <c r="Y498" s="7"/>
    </row>
    <row r="499" spans="1:25" x14ac:dyDescent="0.2">
      <c r="A499" s="1138"/>
      <c r="B499" s="1138"/>
      <c r="C499" s="1139"/>
      <c r="D499" s="1139"/>
      <c r="E499" s="409"/>
      <c r="F499" s="7"/>
      <c r="G499" s="7"/>
      <c r="H499" s="7"/>
      <c r="I499" s="7"/>
      <c r="J499" s="7"/>
      <c r="K499" s="7"/>
      <c r="L499" s="7"/>
      <c r="M499" s="7"/>
      <c r="N499" s="7"/>
      <c r="O499" s="7"/>
      <c r="P499" s="7"/>
      <c r="Q499" s="7"/>
      <c r="R499" s="7"/>
      <c r="S499" s="7"/>
      <c r="T499" s="7"/>
      <c r="U499" s="7"/>
      <c r="V499" s="7"/>
      <c r="W499" s="7"/>
      <c r="X499" s="7"/>
      <c r="Y499" s="7"/>
    </row>
    <row r="500" spans="1:25" x14ac:dyDescent="0.2">
      <c r="A500" s="1138"/>
      <c r="B500" s="1138"/>
      <c r="C500" s="1139"/>
      <c r="D500" s="1139"/>
      <c r="E500" s="409"/>
      <c r="F500" s="7"/>
      <c r="G500" s="7"/>
      <c r="H500" s="7"/>
      <c r="I500" s="7"/>
      <c r="J500" s="7"/>
      <c r="K500" s="7"/>
      <c r="L500" s="7"/>
      <c r="M500" s="7"/>
      <c r="N500" s="7"/>
      <c r="O500" s="7"/>
      <c r="P500" s="7"/>
      <c r="Q500" s="7"/>
      <c r="R500" s="7"/>
      <c r="S500" s="7"/>
      <c r="T500" s="7"/>
      <c r="U500" s="7"/>
      <c r="V500" s="7"/>
      <c r="W500" s="7"/>
      <c r="X500" s="7"/>
      <c r="Y500" s="7"/>
    </row>
    <row r="501" spans="1:25" x14ac:dyDescent="0.2">
      <c r="A501" s="410"/>
      <c r="B501" s="409"/>
      <c r="C501" s="408"/>
      <c r="D501" s="408"/>
      <c r="E501" s="409"/>
      <c r="F501" s="7"/>
      <c r="G501" s="7"/>
      <c r="H501" s="7"/>
      <c r="I501" s="7"/>
      <c r="J501" s="7"/>
      <c r="K501" s="7"/>
      <c r="L501" s="7"/>
      <c r="M501" s="7"/>
      <c r="N501" s="7"/>
      <c r="O501" s="7"/>
      <c r="P501" s="7"/>
      <c r="Q501" s="7"/>
      <c r="R501" s="7"/>
      <c r="S501" s="7"/>
      <c r="T501" s="7"/>
      <c r="U501" s="7"/>
      <c r="V501" s="7"/>
      <c r="W501" s="7"/>
      <c r="X501" s="7"/>
      <c r="Y501" s="7"/>
    </row>
    <row r="502" spans="1:25" x14ac:dyDescent="0.2">
      <c r="A502" s="410"/>
      <c r="B502" s="409"/>
      <c r="C502" s="1139"/>
      <c r="D502" s="1139"/>
      <c r="E502" s="409"/>
      <c r="F502" s="7"/>
      <c r="G502" s="7"/>
      <c r="H502" s="7"/>
      <c r="I502" s="7"/>
      <c r="J502" s="7"/>
      <c r="K502" s="7"/>
      <c r="L502" s="7"/>
      <c r="M502" s="7"/>
      <c r="N502" s="7"/>
      <c r="O502" s="7"/>
      <c r="P502" s="7"/>
      <c r="Q502" s="7"/>
      <c r="R502" s="7"/>
      <c r="S502" s="7"/>
      <c r="T502" s="7"/>
      <c r="U502" s="7"/>
      <c r="V502" s="7"/>
      <c r="W502" s="7"/>
      <c r="X502" s="7"/>
      <c r="Y502" s="7"/>
    </row>
    <row r="503" spans="1:25" x14ac:dyDescent="0.2">
      <c r="A503" s="409"/>
      <c r="B503" s="409"/>
      <c r="C503" s="409"/>
      <c r="D503" s="409"/>
      <c r="E503" s="409"/>
      <c r="F503" s="7"/>
      <c r="G503" s="7"/>
      <c r="H503" s="7"/>
      <c r="I503" s="7"/>
      <c r="J503" s="7"/>
      <c r="K503" s="7"/>
      <c r="L503" s="7"/>
      <c r="M503" s="7"/>
      <c r="N503" s="7"/>
      <c r="O503" s="7"/>
      <c r="P503" s="7"/>
      <c r="Q503" s="7"/>
      <c r="R503" s="7"/>
      <c r="S503" s="7"/>
      <c r="T503" s="7"/>
      <c r="U503" s="7"/>
      <c r="V503" s="7"/>
      <c r="W503" s="7"/>
      <c r="X503" s="7"/>
      <c r="Y503" s="7"/>
    </row>
    <row r="504" spans="1:25" x14ac:dyDescent="0.2">
      <c r="A504" s="410"/>
      <c r="B504" s="413"/>
      <c r="C504" s="1139"/>
      <c r="D504" s="1139"/>
      <c r="E504" s="409"/>
      <c r="F504" s="7"/>
      <c r="G504" s="7"/>
      <c r="H504" s="7"/>
      <c r="I504" s="7"/>
      <c r="J504" s="7"/>
      <c r="K504" s="7"/>
      <c r="L504" s="7"/>
      <c r="M504" s="7"/>
      <c r="N504" s="7"/>
      <c r="O504" s="7"/>
      <c r="P504" s="7"/>
      <c r="Q504" s="7"/>
      <c r="R504" s="7"/>
      <c r="S504" s="7"/>
      <c r="T504" s="7"/>
      <c r="U504" s="7"/>
      <c r="V504" s="7"/>
      <c r="W504" s="7"/>
      <c r="X504" s="7"/>
      <c r="Y504" s="7"/>
    </row>
    <row r="505" spans="1:25" x14ac:dyDescent="0.2">
      <c r="A505" s="409"/>
      <c r="B505" s="409"/>
      <c r="C505" s="409"/>
      <c r="D505" s="409"/>
      <c r="E505" s="409"/>
      <c r="F505" s="7"/>
      <c r="G505" s="7"/>
      <c r="H505" s="7"/>
      <c r="I505" s="7"/>
      <c r="J505" s="7"/>
      <c r="K505" s="7"/>
      <c r="L505" s="7"/>
      <c r="M505" s="7"/>
      <c r="N505" s="7"/>
      <c r="O505" s="7"/>
      <c r="P505" s="7"/>
      <c r="Q505" s="7"/>
      <c r="R505" s="7"/>
      <c r="S505" s="7"/>
      <c r="T505" s="7"/>
      <c r="U505" s="7"/>
      <c r="V505" s="7"/>
      <c r="W505" s="7"/>
      <c r="X505" s="7"/>
      <c r="Y505" s="7"/>
    </row>
    <row r="506" spans="1:25" x14ac:dyDescent="0.2">
      <c r="A506" s="3"/>
      <c r="B506" s="677"/>
      <c r="C506" s="677"/>
      <c r="D506" s="405"/>
      <c r="E506" s="405"/>
      <c r="F506" s="7"/>
      <c r="G506" s="7"/>
      <c r="H506" s="7"/>
      <c r="I506" s="7"/>
      <c r="J506" s="7"/>
      <c r="K506" s="7"/>
      <c r="L506" s="7"/>
      <c r="M506" s="7"/>
      <c r="N506" s="7"/>
      <c r="O506" s="7"/>
      <c r="P506" s="7"/>
      <c r="Q506" s="7"/>
      <c r="R506" s="7"/>
      <c r="S506" s="7"/>
      <c r="T506" s="7"/>
      <c r="U506" s="7"/>
      <c r="V506" s="7"/>
      <c r="W506" s="7"/>
      <c r="X506" s="7"/>
      <c r="Y506" s="7"/>
    </row>
    <row r="507" spans="1:25" x14ac:dyDescent="0.2">
      <c r="A507" s="3"/>
      <c r="B507" s="1139"/>
      <c r="C507" s="1139"/>
      <c r="D507" s="26"/>
      <c r="E507" s="408"/>
      <c r="F507" s="7"/>
      <c r="G507" s="7"/>
      <c r="H507" s="7"/>
      <c r="I507" s="7"/>
      <c r="J507" s="7"/>
      <c r="K507" s="7"/>
      <c r="L507" s="7"/>
      <c r="M507" s="7"/>
      <c r="N507" s="7"/>
      <c r="O507" s="7"/>
      <c r="P507" s="7"/>
      <c r="Q507" s="7"/>
      <c r="R507" s="7"/>
      <c r="S507" s="7"/>
      <c r="T507" s="7"/>
      <c r="U507" s="7"/>
      <c r="V507" s="7"/>
      <c r="W507" s="7"/>
      <c r="X507" s="7"/>
      <c r="Y507" s="7"/>
    </row>
    <row r="508" spans="1:25" x14ac:dyDescent="0.2">
      <c r="A508" s="3"/>
      <c r="B508" s="1139"/>
      <c r="C508" s="1139"/>
      <c r="D508" s="26"/>
      <c r="E508" s="408"/>
      <c r="F508" s="7"/>
      <c r="G508" s="7"/>
      <c r="H508" s="7"/>
      <c r="I508" s="7"/>
      <c r="J508" s="7"/>
      <c r="K508" s="7"/>
      <c r="L508" s="7"/>
      <c r="M508" s="7"/>
      <c r="N508" s="7"/>
      <c r="O508" s="7"/>
      <c r="P508" s="7"/>
      <c r="Q508" s="7"/>
      <c r="R508" s="7"/>
      <c r="S508" s="7"/>
      <c r="T508" s="7"/>
      <c r="U508" s="7"/>
      <c r="V508" s="7"/>
      <c r="W508" s="7"/>
      <c r="X508" s="7"/>
      <c r="Y508" s="7"/>
    </row>
    <row r="509" spans="1:25" x14ac:dyDescent="0.2">
      <c r="A509" s="3"/>
      <c r="B509" s="1139"/>
      <c r="C509" s="1139"/>
      <c r="D509" s="26"/>
      <c r="E509" s="408"/>
      <c r="F509" s="7"/>
      <c r="G509" s="7"/>
      <c r="H509" s="7"/>
      <c r="I509" s="7"/>
      <c r="J509" s="7"/>
      <c r="K509" s="7"/>
      <c r="L509" s="7"/>
      <c r="M509" s="7"/>
      <c r="N509" s="7"/>
      <c r="O509" s="7"/>
      <c r="P509" s="7"/>
      <c r="Q509" s="7"/>
      <c r="R509" s="7"/>
      <c r="S509" s="7"/>
      <c r="T509" s="7"/>
      <c r="U509" s="7"/>
      <c r="V509" s="7"/>
      <c r="W509" s="7"/>
      <c r="X509" s="7"/>
      <c r="Y509" s="7"/>
    </row>
    <row r="510" spans="1:25" x14ac:dyDescent="0.2">
      <c r="A510" s="3"/>
      <c r="B510" s="677"/>
      <c r="C510" s="677"/>
      <c r="D510" s="408"/>
      <c r="E510" s="408"/>
      <c r="F510" s="7"/>
      <c r="G510" s="7"/>
      <c r="H510" s="7"/>
      <c r="I510" s="7"/>
      <c r="J510" s="7"/>
      <c r="K510" s="7"/>
      <c r="L510" s="7"/>
      <c r="M510" s="7"/>
      <c r="N510" s="7"/>
      <c r="O510" s="7"/>
      <c r="P510" s="7"/>
      <c r="Q510" s="7"/>
      <c r="R510" s="7"/>
      <c r="S510" s="7"/>
      <c r="T510" s="7"/>
      <c r="U510" s="7"/>
      <c r="V510" s="7"/>
      <c r="W510" s="7"/>
      <c r="X510" s="7"/>
      <c r="Y510" s="7"/>
    </row>
    <row r="511" spans="1:25" x14ac:dyDescent="0.2">
      <c r="A511" s="3"/>
      <c r="B511" s="1139"/>
      <c r="C511" s="1139"/>
      <c r="D511" s="409"/>
      <c r="E511" s="409"/>
      <c r="F511" s="7"/>
      <c r="G511" s="7"/>
      <c r="H511" s="7"/>
      <c r="I511" s="7"/>
      <c r="J511" s="7"/>
      <c r="K511" s="7"/>
      <c r="L511" s="7"/>
      <c r="M511" s="7"/>
      <c r="N511" s="7"/>
      <c r="O511" s="7"/>
      <c r="P511" s="7"/>
      <c r="Q511" s="7"/>
      <c r="R511" s="7"/>
      <c r="S511" s="7"/>
      <c r="T511" s="7"/>
      <c r="U511" s="7"/>
      <c r="V511" s="7"/>
      <c r="W511" s="7"/>
      <c r="X511" s="7"/>
      <c r="Y511" s="7"/>
    </row>
    <row r="512" spans="1:25" x14ac:dyDescent="0.2">
      <c r="A512" s="409"/>
      <c r="B512" s="409"/>
      <c r="C512" s="409"/>
      <c r="D512" s="27"/>
      <c r="E512" s="27"/>
      <c r="F512" s="7"/>
      <c r="G512" s="7"/>
      <c r="H512" s="7"/>
      <c r="I512" s="7"/>
      <c r="J512" s="7"/>
      <c r="K512" s="7"/>
      <c r="L512" s="7"/>
      <c r="M512" s="7"/>
      <c r="N512" s="7"/>
      <c r="O512" s="7"/>
      <c r="P512" s="7"/>
      <c r="Q512" s="7"/>
      <c r="R512" s="7"/>
      <c r="S512" s="7"/>
      <c r="T512" s="7"/>
      <c r="U512" s="7"/>
      <c r="V512" s="7"/>
      <c r="W512" s="7"/>
      <c r="X512" s="7"/>
      <c r="Y512" s="7"/>
    </row>
    <row r="513" spans="1:25" x14ac:dyDescent="0.2">
      <c r="A513" s="1138"/>
      <c r="B513" s="1138"/>
      <c r="C513" s="1138"/>
      <c r="D513" s="26"/>
      <c r="E513" s="408"/>
      <c r="F513" s="7"/>
      <c r="G513" s="7"/>
      <c r="H513" s="7"/>
      <c r="I513" s="7"/>
      <c r="J513" s="7"/>
      <c r="K513" s="7"/>
      <c r="L513" s="7"/>
      <c r="M513" s="7"/>
      <c r="N513" s="7"/>
      <c r="O513" s="7"/>
      <c r="P513" s="7"/>
      <c r="Q513" s="7"/>
      <c r="R513" s="7"/>
      <c r="S513" s="7"/>
      <c r="T513" s="7"/>
      <c r="U513" s="7"/>
      <c r="V513" s="7"/>
      <c r="W513" s="7"/>
      <c r="X513" s="7"/>
      <c r="Y513" s="7"/>
    </row>
    <row r="514" spans="1:25" x14ac:dyDescent="0.2">
      <c r="A514" s="409"/>
      <c r="B514" s="409"/>
      <c r="C514" s="409"/>
      <c r="D514" s="409"/>
      <c r="E514" s="409"/>
      <c r="F514" s="7"/>
      <c r="G514" s="7"/>
      <c r="H514" s="7"/>
      <c r="I514" s="7"/>
      <c r="J514" s="7"/>
      <c r="K514" s="7"/>
      <c r="L514" s="7"/>
      <c r="M514" s="7"/>
      <c r="N514" s="7"/>
      <c r="O514" s="7"/>
      <c r="P514" s="7"/>
      <c r="Q514" s="7"/>
      <c r="R514" s="7"/>
      <c r="S514" s="7"/>
      <c r="T514" s="7"/>
      <c r="U514" s="7"/>
      <c r="V514" s="7"/>
      <c r="W514" s="7"/>
      <c r="X514" s="7"/>
      <c r="Y514" s="7"/>
    </row>
    <row r="515" spans="1:25" x14ac:dyDescent="0.2">
      <c r="A515" s="409"/>
      <c r="B515" s="1139"/>
      <c r="C515" s="1139"/>
      <c r="D515" s="409"/>
      <c r="E515" s="409"/>
      <c r="F515" s="7"/>
      <c r="G515" s="7"/>
      <c r="H515" s="7"/>
      <c r="I515" s="7"/>
      <c r="J515" s="7"/>
      <c r="K515" s="7"/>
      <c r="L515" s="7"/>
      <c r="M515" s="7"/>
      <c r="N515" s="7"/>
      <c r="O515" s="7"/>
      <c r="P515" s="7"/>
      <c r="Q515" s="7"/>
      <c r="R515" s="7"/>
      <c r="S515" s="7"/>
      <c r="T515" s="7"/>
      <c r="U515" s="7"/>
      <c r="V515" s="7"/>
      <c r="W515" s="7"/>
      <c r="X515" s="7"/>
      <c r="Y515" s="7"/>
    </row>
    <row r="516" spans="1:25" x14ac:dyDescent="0.2">
      <c r="A516" s="409"/>
      <c r="B516" s="409"/>
      <c r="C516" s="409"/>
      <c r="D516" s="409"/>
      <c r="E516" s="409"/>
      <c r="F516" s="7"/>
      <c r="G516" s="7"/>
      <c r="H516" s="7"/>
      <c r="I516" s="7"/>
      <c r="J516" s="7"/>
      <c r="K516" s="7"/>
      <c r="L516" s="7"/>
      <c r="M516" s="7"/>
      <c r="N516" s="7"/>
      <c r="O516" s="7"/>
      <c r="P516" s="7"/>
      <c r="Q516" s="7"/>
      <c r="R516" s="7"/>
      <c r="S516" s="7"/>
      <c r="T516" s="7"/>
      <c r="U516" s="7"/>
      <c r="V516" s="7"/>
      <c r="W516" s="7"/>
      <c r="X516" s="7"/>
      <c r="Y516" s="7"/>
    </row>
    <row r="517" spans="1:25" x14ac:dyDescent="0.2">
      <c r="A517" s="1138"/>
      <c r="B517" s="1138"/>
      <c r="C517" s="1138"/>
      <c r="D517" s="405"/>
      <c r="E517" s="408"/>
      <c r="F517" s="7"/>
      <c r="G517" s="7"/>
      <c r="H517" s="7"/>
      <c r="I517" s="7"/>
      <c r="J517" s="7"/>
      <c r="K517" s="7"/>
      <c r="L517" s="7"/>
      <c r="M517" s="7"/>
      <c r="N517" s="7"/>
      <c r="O517" s="7"/>
      <c r="P517" s="7"/>
      <c r="Q517" s="7"/>
      <c r="R517" s="7"/>
      <c r="S517" s="7"/>
      <c r="T517" s="7"/>
      <c r="U517" s="7"/>
      <c r="V517" s="7"/>
      <c r="W517" s="7"/>
      <c r="X517" s="7"/>
      <c r="Y517" s="7"/>
    </row>
    <row r="518" spans="1:25" x14ac:dyDescent="0.2">
      <c r="A518" s="409"/>
      <c r="B518" s="409"/>
      <c r="C518" s="409"/>
      <c r="D518" s="409"/>
      <c r="E518" s="409"/>
      <c r="F518" s="7"/>
      <c r="G518" s="7"/>
      <c r="H518" s="7"/>
      <c r="I518" s="7"/>
      <c r="J518" s="7"/>
      <c r="K518" s="7"/>
      <c r="L518" s="7"/>
      <c r="M518" s="7"/>
      <c r="N518" s="7"/>
      <c r="O518" s="7"/>
      <c r="P518" s="7"/>
      <c r="Q518" s="7"/>
      <c r="R518" s="7"/>
      <c r="S518" s="7"/>
      <c r="T518" s="7"/>
      <c r="U518" s="7"/>
      <c r="V518" s="7"/>
      <c r="W518" s="7"/>
      <c r="X518" s="7"/>
      <c r="Y518" s="7"/>
    </row>
    <row r="519" spans="1:25" x14ac:dyDescent="0.2">
      <c r="A519" s="1132"/>
      <c r="B519" s="1132"/>
      <c r="C519" s="1132"/>
      <c r="D519" s="405"/>
      <c r="E519" s="20"/>
      <c r="F519" s="7"/>
      <c r="G519" s="7"/>
      <c r="H519" s="7"/>
      <c r="I519" s="7"/>
      <c r="J519" s="7"/>
      <c r="K519" s="7"/>
      <c r="L519" s="7"/>
      <c r="M519" s="7"/>
      <c r="N519" s="7"/>
      <c r="O519" s="7"/>
      <c r="P519" s="7"/>
      <c r="Q519" s="7"/>
      <c r="R519" s="7"/>
      <c r="S519" s="7"/>
      <c r="T519" s="7"/>
      <c r="U519" s="7"/>
      <c r="V519" s="7"/>
      <c r="W519" s="7"/>
      <c r="X519" s="7"/>
      <c r="Y519" s="7"/>
    </row>
    <row r="520" spans="1:25" x14ac:dyDescent="0.2">
      <c r="A520" s="409"/>
      <c r="B520" s="409"/>
      <c r="C520" s="409"/>
      <c r="D520" s="409"/>
      <c r="E520" s="409"/>
      <c r="F520" s="7"/>
      <c r="G520" s="7"/>
      <c r="H520" s="7"/>
      <c r="I520" s="7"/>
      <c r="J520" s="7"/>
      <c r="K520" s="7"/>
      <c r="L520" s="7"/>
      <c r="M520" s="7"/>
      <c r="N520" s="7"/>
      <c r="O520" s="7"/>
      <c r="P520" s="7"/>
      <c r="Q520" s="7"/>
      <c r="R520" s="7"/>
      <c r="S520" s="7"/>
      <c r="T520" s="7"/>
      <c r="U520" s="7"/>
      <c r="V520" s="7"/>
      <c r="W520" s="7"/>
      <c r="X520" s="7"/>
      <c r="Y520" s="7"/>
    </row>
    <row r="521" spans="1:25" x14ac:dyDescent="0.2">
      <c r="A521" s="409"/>
      <c r="B521" s="409"/>
      <c r="C521" s="409"/>
      <c r="D521" s="409"/>
      <c r="E521" s="409"/>
      <c r="F521" s="7"/>
      <c r="G521" s="7"/>
      <c r="H521" s="7"/>
      <c r="I521" s="7"/>
      <c r="J521" s="7"/>
      <c r="K521" s="7"/>
      <c r="L521" s="7"/>
      <c r="M521" s="7"/>
      <c r="N521" s="7"/>
      <c r="O521" s="7"/>
      <c r="P521" s="7"/>
      <c r="Q521" s="7"/>
      <c r="R521" s="7"/>
      <c r="S521" s="7"/>
      <c r="T521" s="7"/>
      <c r="U521" s="7"/>
      <c r="V521" s="7"/>
      <c r="W521" s="7"/>
      <c r="X521" s="7"/>
      <c r="Y521" s="7"/>
    </row>
    <row r="522" spans="1:25" x14ac:dyDescent="0.2">
      <c r="A522" s="409"/>
      <c r="B522" s="409"/>
      <c r="C522" s="409"/>
      <c r="D522" s="409"/>
      <c r="E522" s="409"/>
      <c r="F522" s="7"/>
      <c r="G522" s="7"/>
      <c r="H522" s="7"/>
      <c r="I522" s="7"/>
      <c r="J522" s="7"/>
      <c r="K522" s="7"/>
      <c r="L522" s="7"/>
      <c r="M522" s="7"/>
      <c r="N522" s="7"/>
      <c r="O522" s="7"/>
      <c r="P522" s="7"/>
      <c r="Q522" s="7"/>
      <c r="R522" s="7"/>
      <c r="S522" s="7"/>
      <c r="T522" s="7"/>
      <c r="U522" s="7"/>
      <c r="V522" s="7"/>
      <c r="W522" s="7"/>
      <c r="X522" s="7"/>
      <c r="Y522" s="7"/>
    </row>
    <row r="523" spans="1:25" x14ac:dyDescent="0.2">
      <c r="A523" s="409"/>
      <c r="B523" s="409"/>
      <c r="C523" s="409"/>
      <c r="D523" s="409"/>
      <c r="E523" s="409"/>
      <c r="F523" s="7"/>
      <c r="G523" s="7"/>
      <c r="H523" s="7"/>
      <c r="I523" s="7"/>
      <c r="J523" s="7"/>
      <c r="K523" s="7"/>
      <c r="L523" s="7"/>
      <c r="M523" s="7"/>
      <c r="N523" s="7"/>
      <c r="O523" s="7"/>
      <c r="P523" s="7"/>
      <c r="Q523" s="7"/>
      <c r="R523" s="7"/>
      <c r="S523" s="7"/>
      <c r="T523" s="7"/>
      <c r="U523" s="7"/>
      <c r="V523" s="7"/>
      <c r="W523" s="7"/>
      <c r="X523" s="7"/>
      <c r="Y523" s="7"/>
    </row>
    <row r="524" spans="1:25" x14ac:dyDescent="0.2">
      <c r="A524" s="409"/>
      <c r="B524" s="409"/>
      <c r="C524" s="409"/>
      <c r="D524" s="409"/>
      <c r="E524" s="409"/>
      <c r="F524" s="7"/>
      <c r="G524" s="7"/>
      <c r="H524" s="7"/>
      <c r="I524" s="7"/>
      <c r="J524" s="7"/>
      <c r="K524" s="7"/>
      <c r="L524" s="7"/>
      <c r="M524" s="7"/>
      <c r="N524" s="7"/>
      <c r="O524" s="7"/>
      <c r="P524" s="7"/>
      <c r="Q524" s="7"/>
      <c r="R524" s="7"/>
      <c r="S524" s="7"/>
      <c r="T524" s="7"/>
      <c r="U524" s="7"/>
      <c r="V524" s="7"/>
      <c r="W524" s="7"/>
      <c r="X524" s="7"/>
      <c r="Y524" s="7"/>
    </row>
    <row r="525" spans="1:25" x14ac:dyDescent="0.2">
      <c r="A525" s="409"/>
      <c r="B525" s="409"/>
      <c r="C525" s="409"/>
      <c r="D525" s="409"/>
      <c r="E525" s="409"/>
      <c r="F525" s="7"/>
      <c r="G525" s="7"/>
      <c r="H525" s="7"/>
      <c r="I525" s="7"/>
      <c r="J525" s="7"/>
      <c r="K525" s="7"/>
      <c r="L525" s="7"/>
      <c r="M525" s="7"/>
      <c r="N525" s="7"/>
      <c r="O525" s="7"/>
      <c r="P525" s="7"/>
      <c r="Q525" s="7"/>
      <c r="R525" s="7"/>
      <c r="S525" s="7"/>
      <c r="T525" s="7"/>
      <c r="U525" s="7"/>
      <c r="V525" s="7"/>
      <c r="W525" s="7"/>
      <c r="X525" s="7"/>
      <c r="Y525" s="7"/>
    </row>
    <row r="526" spans="1:25" x14ac:dyDescent="0.2">
      <c r="A526" s="7"/>
      <c r="B526" s="7"/>
      <c r="C526" s="7"/>
      <c r="D526" s="7"/>
      <c r="E526" s="7"/>
      <c r="F526" s="7"/>
      <c r="G526" s="7"/>
      <c r="H526" s="7"/>
      <c r="I526" s="7"/>
      <c r="J526" s="7"/>
      <c r="K526" s="7"/>
      <c r="L526" s="7"/>
      <c r="M526" s="7"/>
      <c r="N526" s="7"/>
      <c r="O526" s="7"/>
      <c r="P526" s="7"/>
      <c r="Q526" s="7"/>
      <c r="R526" s="7"/>
      <c r="S526" s="7"/>
      <c r="T526" s="7"/>
      <c r="U526" s="7"/>
      <c r="V526" s="7"/>
      <c r="W526" s="7"/>
      <c r="X526" s="7"/>
      <c r="Y526" s="7"/>
    </row>
    <row r="527" spans="1:25" x14ac:dyDescent="0.2">
      <c r="A527" s="7"/>
      <c r="B527" s="7"/>
      <c r="C527" s="7"/>
      <c r="D527" s="7"/>
      <c r="E527" s="7"/>
      <c r="F527" s="7"/>
      <c r="G527" s="7"/>
      <c r="H527" s="7"/>
      <c r="I527" s="7"/>
      <c r="J527" s="7"/>
      <c r="K527" s="7"/>
      <c r="L527" s="7"/>
      <c r="M527" s="7"/>
      <c r="N527" s="7"/>
      <c r="O527" s="7"/>
      <c r="P527" s="7"/>
      <c r="Q527" s="7"/>
      <c r="R527" s="7"/>
      <c r="S527" s="7"/>
      <c r="T527" s="7"/>
      <c r="U527" s="7"/>
      <c r="V527" s="7"/>
      <c r="W527" s="7"/>
      <c r="X527" s="7"/>
      <c r="Y527" s="7"/>
    </row>
    <row r="528" spans="1:25" x14ac:dyDescent="0.2">
      <c r="A528" s="7"/>
      <c r="B528" s="7"/>
      <c r="C528" s="7"/>
      <c r="D528" s="7"/>
      <c r="E528" s="7"/>
      <c r="F528" s="7"/>
      <c r="G528" s="7"/>
      <c r="H528" s="7"/>
      <c r="I528" s="7"/>
      <c r="J528" s="7"/>
      <c r="K528" s="7"/>
      <c r="L528" s="7"/>
      <c r="M528" s="7"/>
      <c r="N528" s="7"/>
      <c r="O528" s="7"/>
      <c r="P528" s="7"/>
      <c r="Q528" s="7"/>
      <c r="R528" s="7"/>
      <c r="S528" s="7"/>
      <c r="T528" s="7"/>
      <c r="U528" s="7"/>
      <c r="V528" s="7"/>
      <c r="W528" s="7"/>
      <c r="X528" s="7"/>
      <c r="Y528" s="7"/>
    </row>
    <row r="529" spans="1:25" x14ac:dyDescent="0.2">
      <c r="A529" s="7"/>
      <c r="B529" s="7"/>
      <c r="C529" s="7"/>
      <c r="D529" s="7"/>
      <c r="E529" s="7"/>
      <c r="F529" s="7"/>
      <c r="G529" s="7"/>
      <c r="H529" s="7"/>
      <c r="I529" s="7"/>
      <c r="J529" s="7"/>
      <c r="K529" s="7"/>
      <c r="L529" s="7"/>
      <c r="M529" s="7"/>
      <c r="N529" s="7"/>
      <c r="O529" s="7"/>
      <c r="P529" s="7"/>
      <c r="Q529" s="7"/>
      <c r="R529" s="7"/>
      <c r="S529" s="7"/>
      <c r="T529" s="7"/>
      <c r="U529" s="7"/>
      <c r="V529" s="7"/>
      <c r="W529" s="7"/>
      <c r="X529" s="7"/>
      <c r="Y529" s="7"/>
    </row>
    <row r="530" spans="1:25" x14ac:dyDescent="0.2">
      <c r="A530" s="7"/>
      <c r="B530" s="7"/>
      <c r="C530" s="7"/>
      <c r="D530" s="7"/>
      <c r="E530" s="7"/>
      <c r="F530" s="7"/>
      <c r="G530" s="7"/>
      <c r="H530" s="7"/>
      <c r="I530" s="7"/>
      <c r="J530" s="7"/>
      <c r="K530" s="7"/>
      <c r="L530" s="7"/>
      <c r="M530" s="7"/>
      <c r="N530" s="7"/>
      <c r="O530" s="7"/>
      <c r="P530" s="7"/>
      <c r="Q530" s="7"/>
      <c r="R530" s="7"/>
      <c r="S530" s="7"/>
      <c r="T530" s="7"/>
      <c r="U530" s="7"/>
      <c r="V530" s="7"/>
      <c r="W530" s="7"/>
      <c r="X530" s="7"/>
      <c r="Y530" s="7"/>
    </row>
    <row r="531" spans="1:25" x14ac:dyDescent="0.2">
      <c r="A531" s="1137"/>
      <c r="B531" s="1137"/>
      <c r="C531" s="1137"/>
      <c r="D531" s="1137"/>
      <c r="E531" s="409"/>
      <c r="F531" s="7"/>
      <c r="G531" s="7"/>
      <c r="H531" s="7"/>
      <c r="I531" s="7"/>
      <c r="J531" s="7"/>
      <c r="K531" s="7"/>
      <c r="L531" s="7"/>
      <c r="M531" s="7"/>
      <c r="N531" s="7"/>
      <c r="O531" s="7"/>
      <c r="P531" s="7"/>
      <c r="Q531" s="7"/>
      <c r="R531" s="7"/>
      <c r="S531" s="7"/>
      <c r="T531" s="7"/>
      <c r="U531" s="7"/>
      <c r="V531" s="7"/>
      <c r="W531" s="7"/>
      <c r="X531" s="7"/>
      <c r="Y531" s="7"/>
    </row>
    <row r="532" spans="1:25" x14ac:dyDescent="0.2">
      <c r="A532" s="409"/>
      <c r="B532" s="409"/>
      <c r="C532" s="409"/>
      <c r="D532" s="409"/>
      <c r="E532" s="409"/>
      <c r="F532" s="7"/>
      <c r="G532" s="7"/>
      <c r="H532" s="7"/>
      <c r="I532" s="7"/>
      <c r="J532" s="7"/>
      <c r="K532" s="7"/>
      <c r="L532" s="7"/>
      <c r="M532" s="7"/>
      <c r="N532" s="7"/>
      <c r="O532" s="7"/>
      <c r="P532" s="7"/>
      <c r="Q532" s="7"/>
      <c r="R532" s="7"/>
      <c r="S532" s="7"/>
      <c r="T532" s="7"/>
      <c r="U532" s="7"/>
      <c r="V532" s="7"/>
      <c r="W532" s="7"/>
      <c r="X532" s="7"/>
      <c r="Y532" s="7"/>
    </row>
    <row r="533" spans="1:25" x14ac:dyDescent="0.2">
      <c r="A533" s="409"/>
      <c r="B533" s="409"/>
      <c r="C533" s="409"/>
      <c r="D533" s="409"/>
      <c r="E533" s="409"/>
      <c r="F533" s="7"/>
      <c r="G533" s="7"/>
      <c r="H533" s="7"/>
      <c r="I533" s="7"/>
      <c r="J533" s="7"/>
      <c r="K533" s="7"/>
      <c r="L533" s="7"/>
      <c r="M533" s="7"/>
      <c r="N533" s="7"/>
      <c r="O533" s="7"/>
      <c r="P533" s="7"/>
      <c r="Q533" s="7"/>
      <c r="R533" s="7"/>
      <c r="S533" s="7"/>
      <c r="T533" s="7"/>
      <c r="U533" s="7"/>
      <c r="V533" s="7"/>
      <c r="W533" s="7"/>
      <c r="X533" s="7"/>
      <c r="Y533" s="7"/>
    </row>
    <row r="534" spans="1:25" x14ac:dyDescent="0.2">
      <c r="A534" s="409"/>
      <c r="B534" s="409"/>
      <c r="C534" s="409"/>
      <c r="D534" s="409"/>
      <c r="E534" s="409"/>
      <c r="F534" s="7"/>
      <c r="G534" s="7"/>
      <c r="H534" s="7"/>
      <c r="I534" s="7"/>
      <c r="J534" s="7"/>
      <c r="K534" s="7"/>
      <c r="L534" s="7"/>
      <c r="M534" s="7"/>
      <c r="N534" s="7"/>
      <c r="O534" s="7"/>
      <c r="P534" s="7"/>
      <c r="Q534" s="7"/>
      <c r="R534" s="7"/>
      <c r="S534" s="7"/>
      <c r="T534" s="7"/>
      <c r="U534" s="7"/>
      <c r="V534" s="7"/>
      <c r="W534" s="7"/>
      <c r="X534" s="7"/>
      <c r="Y534" s="7"/>
    </row>
    <row r="535" spans="1:25" x14ac:dyDescent="0.2">
      <c r="A535" s="409"/>
      <c r="B535" s="409"/>
      <c r="C535" s="409"/>
      <c r="D535" s="409"/>
      <c r="E535" s="409"/>
      <c r="F535" s="7"/>
      <c r="G535" s="7"/>
      <c r="H535" s="7"/>
      <c r="I535" s="7"/>
      <c r="J535" s="7"/>
      <c r="K535" s="7"/>
      <c r="L535" s="7"/>
      <c r="M535" s="7"/>
      <c r="N535" s="7"/>
      <c r="O535" s="7"/>
      <c r="P535" s="7"/>
      <c r="Q535" s="7"/>
      <c r="R535" s="7"/>
      <c r="S535" s="7"/>
      <c r="T535" s="7"/>
      <c r="U535" s="7"/>
      <c r="V535" s="7"/>
      <c r="W535" s="7"/>
      <c r="X535" s="7"/>
      <c r="Y535" s="7"/>
    </row>
    <row r="536" spans="1:25" x14ac:dyDescent="0.2">
      <c r="A536" s="1141"/>
      <c r="B536" s="1141"/>
      <c r="C536" s="409"/>
      <c r="D536" s="409"/>
      <c r="E536" s="409"/>
      <c r="F536" s="7"/>
      <c r="G536" s="7"/>
      <c r="H536" s="7"/>
      <c r="I536" s="7"/>
      <c r="J536" s="7"/>
      <c r="K536" s="7"/>
      <c r="L536" s="7"/>
      <c r="M536" s="7"/>
      <c r="N536" s="7"/>
      <c r="O536" s="7"/>
      <c r="P536" s="7"/>
      <c r="Q536" s="7"/>
      <c r="R536" s="7"/>
      <c r="S536" s="7"/>
      <c r="T536" s="7"/>
      <c r="U536" s="7"/>
      <c r="V536" s="7"/>
      <c r="W536" s="7"/>
      <c r="X536" s="7"/>
      <c r="Y536" s="7"/>
    </row>
    <row r="537" spans="1:25" x14ac:dyDescent="0.2">
      <c r="A537" s="409"/>
      <c r="B537" s="411"/>
      <c r="C537" s="409"/>
      <c r="D537" s="409"/>
      <c r="E537" s="409"/>
      <c r="F537" s="7"/>
      <c r="G537" s="7"/>
      <c r="H537" s="7"/>
      <c r="I537" s="7"/>
      <c r="J537" s="7"/>
      <c r="K537" s="7"/>
      <c r="L537" s="7"/>
      <c r="M537" s="7"/>
      <c r="N537" s="7"/>
      <c r="O537" s="7"/>
      <c r="P537" s="7"/>
      <c r="Q537" s="7"/>
      <c r="R537" s="7"/>
      <c r="S537" s="7"/>
      <c r="T537" s="7"/>
      <c r="U537" s="7"/>
      <c r="V537" s="7"/>
      <c r="W537" s="7"/>
      <c r="X537" s="7"/>
      <c r="Y537" s="7"/>
    </row>
    <row r="538" spans="1:25" x14ac:dyDescent="0.2">
      <c r="A538" s="409"/>
      <c r="B538" s="412"/>
      <c r="C538" s="406"/>
      <c r="D538" s="406"/>
      <c r="E538" s="409"/>
      <c r="F538" s="7"/>
      <c r="G538" s="7"/>
      <c r="H538" s="7"/>
      <c r="I538" s="7"/>
      <c r="J538" s="7"/>
      <c r="K538" s="7"/>
      <c r="L538" s="7"/>
      <c r="M538" s="7"/>
      <c r="N538" s="7"/>
      <c r="O538" s="7"/>
      <c r="P538" s="7"/>
      <c r="Q538" s="7"/>
      <c r="R538" s="7"/>
      <c r="S538" s="7"/>
      <c r="T538" s="7"/>
      <c r="U538" s="7"/>
      <c r="V538" s="7"/>
      <c r="W538" s="7"/>
      <c r="X538" s="7"/>
      <c r="Y538" s="7"/>
    </row>
    <row r="539" spans="1:25" x14ac:dyDescent="0.2">
      <c r="A539" s="409"/>
      <c r="B539" s="406"/>
      <c r="C539" s="406"/>
      <c r="D539" s="406"/>
      <c r="E539" s="409"/>
      <c r="F539" s="7"/>
      <c r="G539" s="7"/>
      <c r="H539" s="7"/>
      <c r="I539" s="7"/>
      <c r="J539" s="7"/>
      <c r="K539" s="7"/>
      <c r="L539" s="7"/>
      <c r="M539" s="7"/>
      <c r="N539" s="7"/>
      <c r="O539" s="7"/>
      <c r="P539" s="7"/>
      <c r="Q539" s="7"/>
      <c r="R539" s="7"/>
      <c r="S539" s="7"/>
      <c r="T539" s="7"/>
      <c r="U539" s="7"/>
      <c r="V539" s="7"/>
      <c r="W539" s="7"/>
      <c r="X539" s="7"/>
      <c r="Y539" s="7"/>
    </row>
    <row r="540" spans="1:25" x14ac:dyDescent="0.2">
      <c r="A540" s="1132"/>
      <c r="B540" s="1142"/>
      <c r="C540" s="1142"/>
      <c r="D540" s="1142"/>
      <c r="E540" s="409"/>
      <c r="F540" s="7"/>
      <c r="G540" s="7"/>
      <c r="H540" s="7"/>
      <c r="I540" s="7"/>
      <c r="J540" s="7"/>
      <c r="K540" s="7"/>
      <c r="L540" s="7"/>
      <c r="M540" s="7"/>
      <c r="N540" s="7"/>
      <c r="O540" s="7"/>
      <c r="P540" s="7"/>
      <c r="Q540" s="7"/>
      <c r="R540" s="7"/>
      <c r="S540" s="7"/>
      <c r="T540" s="7"/>
      <c r="U540" s="7"/>
      <c r="V540" s="7"/>
      <c r="W540" s="7"/>
      <c r="X540" s="7"/>
      <c r="Y540" s="7"/>
    </row>
    <row r="541" spans="1:25" x14ac:dyDescent="0.2">
      <c r="A541" s="1132"/>
      <c r="B541" s="1132"/>
      <c r="C541" s="1132"/>
      <c r="D541" s="1132"/>
      <c r="E541" s="409"/>
      <c r="F541" s="7"/>
      <c r="G541" s="7"/>
      <c r="H541" s="7"/>
      <c r="I541" s="7"/>
      <c r="J541" s="7"/>
      <c r="K541" s="7"/>
      <c r="L541" s="7"/>
      <c r="M541" s="7"/>
      <c r="N541" s="7"/>
      <c r="O541" s="7"/>
      <c r="P541" s="7"/>
      <c r="Q541" s="7"/>
      <c r="R541" s="7"/>
      <c r="S541" s="7"/>
      <c r="T541" s="7"/>
      <c r="U541" s="7"/>
      <c r="V541" s="7"/>
      <c r="W541" s="7"/>
      <c r="X541" s="7"/>
      <c r="Y541" s="7"/>
    </row>
    <row r="542" spans="1:25" x14ac:dyDescent="0.2">
      <c r="A542" s="18"/>
      <c r="B542" s="405"/>
      <c r="C542" s="408"/>
      <c r="D542" s="408"/>
      <c r="E542" s="409"/>
      <c r="F542" s="7"/>
      <c r="G542" s="7"/>
      <c r="H542" s="7"/>
      <c r="I542" s="7"/>
      <c r="J542" s="7"/>
      <c r="K542" s="7"/>
      <c r="L542" s="7"/>
      <c r="M542" s="7"/>
      <c r="N542" s="7"/>
      <c r="O542" s="7"/>
      <c r="P542" s="7"/>
      <c r="Q542" s="7"/>
      <c r="R542" s="7"/>
      <c r="S542" s="7"/>
      <c r="T542" s="7"/>
      <c r="U542" s="7"/>
      <c r="V542" s="7"/>
      <c r="W542" s="7"/>
      <c r="X542" s="7"/>
      <c r="Y542" s="7"/>
    </row>
    <row r="543" spans="1:25" x14ac:dyDescent="0.2">
      <c r="A543" s="409"/>
      <c r="B543" s="405"/>
      <c r="C543" s="408"/>
      <c r="D543" s="408"/>
      <c r="E543" s="409"/>
      <c r="F543" s="7"/>
      <c r="G543" s="7"/>
      <c r="H543" s="7"/>
      <c r="I543" s="7"/>
      <c r="J543" s="7"/>
      <c r="K543" s="7"/>
      <c r="L543" s="7"/>
      <c r="M543" s="7"/>
      <c r="N543" s="7"/>
      <c r="O543" s="7"/>
      <c r="P543" s="7"/>
      <c r="Q543" s="7"/>
      <c r="R543" s="7"/>
      <c r="S543" s="7"/>
      <c r="T543" s="7"/>
      <c r="U543" s="7"/>
      <c r="V543" s="7"/>
      <c r="W543" s="7"/>
      <c r="X543" s="7"/>
      <c r="Y543" s="7"/>
    </row>
    <row r="544" spans="1:25" x14ac:dyDescent="0.2">
      <c r="A544" s="18"/>
      <c r="B544" s="405"/>
      <c r="C544" s="408"/>
      <c r="D544" s="408"/>
      <c r="E544" s="409"/>
      <c r="F544" s="7"/>
      <c r="G544" s="7"/>
      <c r="H544" s="7"/>
      <c r="I544" s="7"/>
      <c r="J544" s="7"/>
      <c r="K544" s="7"/>
      <c r="L544" s="7"/>
      <c r="M544" s="7"/>
      <c r="N544" s="7"/>
      <c r="O544" s="7"/>
      <c r="P544" s="7"/>
      <c r="Q544" s="7"/>
      <c r="R544" s="7"/>
      <c r="S544" s="7"/>
      <c r="T544" s="7"/>
      <c r="U544" s="7"/>
      <c r="V544" s="7"/>
      <c r="W544" s="7"/>
      <c r="X544" s="7"/>
      <c r="Y544" s="7"/>
    </row>
    <row r="545" spans="1:25" x14ac:dyDescent="0.2">
      <c r="A545" s="18"/>
      <c r="B545" s="405"/>
      <c r="C545" s="408"/>
      <c r="D545" s="408"/>
      <c r="E545" s="409"/>
      <c r="F545" s="7"/>
      <c r="G545" s="7"/>
      <c r="H545" s="7"/>
      <c r="I545" s="7"/>
      <c r="J545" s="7"/>
      <c r="K545" s="7"/>
      <c r="L545" s="7"/>
      <c r="M545" s="7"/>
      <c r="N545" s="7"/>
      <c r="O545" s="7"/>
      <c r="P545" s="7"/>
      <c r="Q545" s="7"/>
      <c r="R545" s="7"/>
      <c r="S545" s="7"/>
      <c r="T545" s="7"/>
      <c r="U545" s="7"/>
      <c r="V545" s="7"/>
      <c r="W545" s="7"/>
      <c r="X545" s="7"/>
      <c r="Y545" s="7"/>
    </row>
    <row r="546" spans="1:25" x14ac:dyDescent="0.2">
      <c r="A546" s="409"/>
      <c r="B546" s="405"/>
      <c r="C546" s="408"/>
      <c r="D546" s="408"/>
      <c r="E546" s="409"/>
      <c r="F546" s="7"/>
      <c r="G546" s="7"/>
      <c r="H546" s="7"/>
      <c r="I546" s="7"/>
      <c r="J546" s="7"/>
      <c r="K546" s="7"/>
      <c r="L546" s="7"/>
      <c r="M546" s="7"/>
      <c r="N546" s="7"/>
      <c r="O546" s="7"/>
      <c r="P546" s="7"/>
      <c r="Q546" s="7"/>
      <c r="R546" s="7"/>
      <c r="S546" s="7"/>
      <c r="T546" s="7"/>
      <c r="U546" s="7"/>
      <c r="V546" s="7"/>
      <c r="W546" s="7"/>
      <c r="X546" s="7"/>
      <c r="Y546" s="7"/>
    </row>
    <row r="547" spans="1:25" x14ac:dyDescent="0.2">
      <c r="A547" s="409"/>
      <c r="B547" s="405"/>
      <c r="C547" s="408"/>
      <c r="D547" s="408"/>
      <c r="E547" s="409"/>
      <c r="F547" s="7"/>
      <c r="G547" s="7"/>
      <c r="H547" s="7"/>
      <c r="I547" s="7"/>
      <c r="J547" s="7"/>
      <c r="K547" s="7"/>
      <c r="L547" s="7"/>
      <c r="M547" s="7"/>
      <c r="N547" s="7"/>
      <c r="O547" s="7"/>
      <c r="P547" s="7"/>
      <c r="Q547" s="7"/>
      <c r="R547" s="7"/>
      <c r="S547" s="7"/>
      <c r="T547" s="7"/>
      <c r="U547" s="7"/>
      <c r="V547" s="7"/>
      <c r="W547" s="7"/>
      <c r="X547" s="7"/>
      <c r="Y547" s="7"/>
    </row>
    <row r="548" spans="1:25" x14ac:dyDescent="0.2">
      <c r="A548" s="409"/>
      <c r="B548" s="410"/>
      <c r="C548" s="410"/>
      <c r="D548" s="408"/>
      <c r="E548" s="409"/>
      <c r="F548" s="7"/>
      <c r="G548" s="7"/>
      <c r="H548" s="7"/>
      <c r="I548" s="7"/>
      <c r="J548" s="7"/>
      <c r="K548" s="7"/>
      <c r="L548" s="7"/>
      <c r="M548" s="7"/>
      <c r="N548" s="7"/>
      <c r="O548" s="7"/>
      <c r="P548" s="7"/>
      <c r="Q548" s="7"/>
      <c r="R548" s="7"/>
      <c r="S548" s="7"/>
      <c r="T548" s="7"/>
      <c r="U548" s="7"/>
      <c r="V548" s="7"/>
      <c r="W548" s="7"/>
      <c r="X548" s="7"/>
      <c r="Y548" s="7"/>
    </row>
    <row r="549" spans="1:25" x14ac:dyDescent="0.2">
      <c r="A549" s="1132"/>
      <c r="B549" s="1132"/>
      <c r="C549" s="1132"/>
      <c r="D549" s="20"/>
      <c r="E549" s="409"/>
      <c r="F549" s="7"/>
      <c r="G549" s="7"/>
      <c r="H549" s="7"/>
      <c r="I549" s="7"/>
      <c r="J549" s="7"/>
      <c r="K549" s="7"/>
      <c r="L549" s="7"/>
      <c r="M549" s="7"/>
      <c r="N549" s="7"/>
      <c r="O549" s="7"/>
      <c r="P549" s="7"/>
      <c r="Q549" s="7"/>
      <c r="R549" s="7"/>
      <c r="S549" s="7"/>
      <c r="T549" s="7"/>
      <c r="U549" s="7"/>
      <c r="V549" s="7"/>
      <c r="W549" s="7"/>
      <c r="X549" s="7"/>
      <c r="Y549" s="7"/>
    </row>
    <row r="550" spans="1:25" x14ac:dyDescent="0.2">
      <c r="A550" s="1133"/>
      <c r="B550" s="1133"/>
      <c r="C550" s="1133"/>
      <c r="D550" s="1133"/>
      <c r="E550" s="409"/>
      <c r="F550" s="7"/>
      <c r="G550" s="7"/>
      <c r="H550" s="7"/>
      <c r="I550" s="7"/>
      <c r="J550" s="7"/>
      <c r="K550" s="7"/>
      <c r="L550" s="7"/>
      <c r="M550" s="7"/>
      <c r="N550" s="7"/>
      <c r="O550" s="7"/>
      <c r="P550" s="7"/>
      <c r="Q550" s="7"/>
      <c r="R550" s="7"/>
      <c r="S550" s="7"/>
      <c r="T550" s="7"/>
      <c r="U550" s="7"/>
      <c r="V550" s="7"/>
      <c r="W550" s="7"/>
      <c r="X550" s="7"/>
      <c r="Y550" s="7"/>
    </row>
    <row r="551" spans="1:25" x14ac:dyDescent="0.2">
      <c r="A551" s="410"/>
      <c r="B551" s="413"/>
      <c r="C551" s="413"/>
      <c r="D551" s="20"/>
      <c r="E551" s="409"/>
      <c r="F551" s="7"/>
      <c r="G551" s="7"/>
      <c r="H551" s="7"/>
      <c r="I551" s="7"/>
      <c r="J551" s="7"/>
      <c r="K551" s="7"/>
      <c r="L551" s="7"/>
      <c r="M551" s="7"/>
      <c r="N551" s="7"/>
      <c r="O551" s="7"/>
      <c r="P551" s="7"/>
      <c r="Q551" s="7"/>
      <c r="R551" s="7"/>
      <c r="S551" s="7"/>
      <c r="T551" s="7"/>
      <c r="U551" s="7"/>
      <c r="V551" s="7"/>
      <c r="W551" s="7"/>
      <c r="X551" s="7"/>
      <c r="Y551" s="7"/>
    </row>
    <row r="552" spans="1:25" x14ac:dyDescent="0.2">
      <c r="A552" s="409"/>
      <c r="B552" s="409"/>
      <c r="C552" s="409"/>
      <c r="D552" s="409"/>
      <c r="E552" s="409"/>
      <c r="F552" s="7"/>
      <c r="G552" s="7"/>
      <c r="H552" s="7"/>
      <c r="I552" s="7"/>
      <c r="J552" s="7"/>
      <c r="K552" s="7"/>
      <c r="L552" s="7"/>
      <c r="M552" s="7"/>
      <c r="N552" s="7"/>
      <c r="O552" s="7"/>
      <c r="P552" s="7"/>
      <c r="Q552" s="7"/>
      <c r="R552" s="7"/>
      <c r="S552" s="7"/>
      <c r="T552" s="7"/>
      <c r="U552" s="7"/>
      <c r="V552" s="7"/>
      <c r="W552" s="7"/>
      <c r="X552" s="7"/>
      <c r="Y552" s="7"/>
    </row>
    <row r="553" spans="1:25" x14ac:dyDescent="0.2">
      <c r="A553" s="409"/>
      <c r="B553" s="409"/>
      <c r="C553" s="409"/>
      <c r="D553" s="409"/>
      <c r="E553" s="409"/>
      <c r="F553" s="7"/>
      <c r="G553" s="7"/>
      <c r="H553" s="7"/>
      <c r="I553" s="7"/>
      <c r="J553" s="7"/>
      <c r="K553" s="7"/>
      <c r="L553" s="7"/>
      <c r="M553" s="7"/>
      <c r="N553" s="7"/>
      <c r="O553" s="7"/>
      <c r="P553" s="7"/>
      <c r="Q553" s="7"/>
      <c r="R553" s="7"/>
      <c r="S553" s="7"/>
      <c r="T553" s="7"/>
      <c r="U553" s="7"/>
      <c r="V553" s="7"/>
      <c r="W553" s="7"/>
      <c r="X553" s="7"/>
      <c r="Y553" s="7"/>
    </row>
    <row r="554" spans="1:25" x14ac:dyDescent="0.2">
      <c r="A554" s="410"/>
      <c r="B554" s="411"/>
      <c r="C554" s="411"/>
      <c r="D554" s="411"/>
      <c r="E554" s="409"/>
      <c r="F554" s="7"/>
      <c r="G554" s="7"/>
      <c r="H554" s="7"/>
      <c r="I554" s="7"/>
      <c r="J554" s="7"/>
      <c r="K554" s="7"/>
      <c r="L554" s="7"/>
      <c r="M554" s="7"/>
      <c r="N554" s="7"/>
      <c r="O554" s="7"/>
      <c r="P554" s="7"/>
      <c r="Q554" s="7"/>
      <c r="R554" s="7"/>
      <c r="S554" s="7"/>
      <c r="T554" s="7"/>
      <c r="U554" s="7"/>
      <c r="V554" s="7"/>
      <c r="W554" s="7"/>
      <c r="X554" s="7"/>
      <c r="Y554" s="7"/>
    </row>
    <row r="555" spans="1:25" x14ac:dyDescent="0.2">
      <c r="A555" s="1134"/>
      <c r="B555" s="1135"/>
      <c r="C555" s="1136"/>
      <c r="D555" s="1136"/>
      <c r="E555" s="22"/>
      <c r="F555" s="7"/>
      <c r="G555" s="7"/>
      <c r="H555" s="7"/>
      <c r="I555" s="7"/>
      <c r="J555" s="7"/>
      <c r="K555" s="7"/>
      <c r="L555" s="7"/>
      <c r="M555" s="7"/>
      <c r="N555" s="7"/>
      <c r="O555" s="7"/>
      <c r="P555" s="7"/>
      <c r="Q555" s="7"/>
      <c r="R555" s="7"/>
      <c r="S555" s="7"/>
      <c r="T555" s="7"/>
      <c r="U555" s="7"/>
      <c r="V555" s="7"/>
      <c r="W555" s="7"/>
      <c r="X555" s="7"/>
      <c r="Y555" s="7"/>
    </row>
    <row r="556" spans="1:25" x14ac:dyDescent="0.2">
      <c r="A556" s="1134"/>
      <c r="B556" s="1134"/>
      <c r="C556" s="1134"/>
      <c r="D556" s="1134"/>
      <c r="E556" s="22"/>
      <c r="F556" s="7"/>
      <c r="G556" s="7"/>
      <c r="H556" s="7"/>
      <c r="I556" s="7"/>
      <c r="J556" s="7"/>
      <c r="K556" s="7"/>
      <c r="L556" s="7"/>
      <c r="M556" s="7"/>
      <c r="N556" s="7"/>
      <c r="O556" s="7"/>
      <c r="P556" s="7"/>
      <c r="Q556" s="7"/>
      <c r="R556" s="7"/>
      <c r="S556" s="7"/>
      <c r="T556" s="7"/>
      <c r="U556" s="7"/>
      <c r="V556" s="7"/>
      <c r="W556" s="7"/>
      <c r="X556" s="7"/>
      <c r="Y556" s="7"/>
    </row>
    <row r="557" spans="1:25" x14ac:dyDescent="0.2">
      <c r="A557" s="1132"/>
      <c r="B557" s="1132"/>
      <c r="C557" s="1132"/>
      <c r="D557" s="20"/>
      <c r="E557" s="409"/>
      <c r="F557" s="7"/>
      <c r="G557" s="7"/>
      <c r="H557" s="7"/>
      <c r="I557" s="7"/>
      <c r="J557" s="7"/>
      <c r="K557" s="7"/>
      <c r="L557" s="7"/>
      <c r="M557" s="7"/>
      <c r="N557" s="7"/>
      <c r="O557" s="7"/>
      <c r="P557" s="7"/>
      <c r="Q557" s="7"/>
      <c r="R557" s="7"/>
      <c r="S557" s="7"/>
      <c r="T557" s="7"/>
      <c r="U557" s="7"/>
      <c r="V557" s="7"/>
      <c r="W557" s="7"/>
      <c r="X557" s="7"/>
      <c r="Y557" s="7"/>
    </row>
    <row r="558" spans="1:25" x14ac:dyDescent="0.2">
      <c r="A558" s="1133"/>
      <c r="B558" s="1133"/>
      <c r="C558" s="1133"/>
      <c r="D558" s="1133"/>
      <c r="E558" s="409"/>
      <c r="F558" s="7"/>
      <c r="G558" s="7"/>
      <c r="H558" s="7"/>
      <c r="I558" s="7"/>
      <c r="J558" s="7"/>
      <c r="K558" s="7"/>
      <c r="L558" s="7"/>
      <c r="M558" s="7"/>
      <c r="N558" s="7"/>
      <c r="O558" s="7"/>
      <c r="P558" s="7"/>
      <c r="Q558" s="7"/>
      <c r="R558" s="7"/>
      <c r="S558" s="7"/>
      <c r="T558" s="7"/>
      <c r="U558" s="7"/>
      <c r="V558" s="7"/>
      <c r="W558" s="7"/>
      <c r="X558" s="7"/>
      <c r="Y558" s="7"/>
    </row>
    <row r="559" spans="1:25" x14ac:dyDescent="0.2">
      <c r="A559" s="1132"/>
      <c r="B559" s="1132"/>
      <c r="C559" s="1132"/>
      <c r="D559" s="20"/>
      <c r="E559" s="409"/>
      <c r="F559" s="7"/>
      <c r="G559" s="7"/>
      <c r="H559" s="7"/>
      <c r="I559" s="7"/>
      <c r="J559" s="7"/>
      <c r="K559" s="7"/>
      <c r="L559" s="7"/>
      <c r="M559" s="7"/>
      <c r="N559" s="7"/>
      <c r="O559" s="7"/>
      <c r="P559" s="7"/>
      <c r="Q559" s="7"/>
      <c r="R559" s="7"/>
      <c r="S559" s="7"/>
      <c r="T559" s="7"/>
      <c r="U559" s="7"/>
      <c r="V559" s="7"/>
      <c r="W559" s="7"/>
      <c r="X559" s="7"/>
      <c r="Y559" s="7"/>
    </row>
    <row r="560" spans="1:25" x14ac:dyDescent="0.2">
      <c r="A560" s="409"/>
      <c r="B560" s="409"/>
      <c r="C560" s="409"/>
      <c r="D560" s="409"/>
      <c r="E560" s="409"/>
      <c r="F560" s="7"/>
      <c r="G560" s="7"/>
      <c r="H560" s="7"/>
      <c r="I560" s="7"/>
      <c r="J560" s="7"/>
      <c r="K560" s="7"/>
      <c r="L560" s="7"/>
      <c r="M560" s="7"/>
      <c r="N560" s="7"/>
      <c r="O560" s="7"/>
      <c r="P560" s="7"/>
      <c r="Q560" s="7"/>
      <c r="R560" s="7"/>
      <c r="S560" s="7"/>
      <c r="T560" s="7"/>
      <c r="U560" s="7"/>
      <c r="V560" s="7"/>
      <c r="W560" s="7"/>
      <c r="X560" s="7"/>
      <c r="Y560" s="7"/>
    </row>
    <row r="561" spans="1:25" x14ac:dyDescent="0.2">
      <c r="A561" s="409"/>
      <c r="B561" s="409"/>
      <c r="C561" s="409"/>
      <c r="D561" s="409"/>
      <c r="E561" s="409"/>
      <c r="F561" s="7"/>
      <c r="G561" s="7"/>
      <c r="H561" s="7"/>
      <c r="I561" s="7"/>
      <c r="J561" s="7"/>
      <c r="K561" s="7"/>
      <c r="L561" s="7"/>
      <c r="M561" s="7"/>
      <c r="N561" s="7"/>
      <c r="O561" s="7"/>
      <c r="P561" s="7"/>
      <c r="Q561" s="7"/>
      <c r="R561" s="7"/>
      <c r="S561" s="7"/>
      <c r="T561" s="7"/>
      <c r="U561" s="7"/>
      <c r="V561" s="7"/>
      <c r="W561" s="7"/>
      <c r="X561" s="7"/>
      <c r="Y561" s="7"/>
    </row>
    <row r="562" spans="1:25" x14ac:dyDescent="0.2">
      <c r="A562" s="1132"/>
      <c r="B562" s="1132"/>
      <c r="C562" s="1137"/>
      <c r="D562" s="1137"/>
      <c r="E562" s="409"/>
      <c r="F562" s="7"/>
      <c r="G562" s="7"/>
      <c r="H562" s="7"/>
      <c r="I562" s="7"/>
      <c r="J562" s="7"/>
      <c r="K562" s="7"/>
      <c r="L562" s="7"/>
      <c r="M562" s="7"/>
      <c r="N562" s="7"/>
      <c r="O562" s="7"/>
      <c r="P562" s="7"/>
      <c r="Q562" s="7"/>
      <c r="R562" s="7"/>
      <c r="S562" s="7"/>
      <c r="T562" s="7"/>
      <c r="U562" s="7"/>
      <c r="V562" s="7"/>
      <c r="W562" s="7"/>
      <c r="X562" s="7"/>
      <c r="Y562" s="7"/>
    </row>
    <row r="563" spans="1:25" x14ac:dyDescent="0.2">
      <c r="A563" s="409"/>
      <c r="B563" s="409"/>
      <c r="C563" s="409"/>
      <c r="D563" s="409"/>
      <c r="E563" s="409"/>
      <c r="F563" s="7"/>
      <c r="G563" s="7"/>
      <c r="H563" s="7"/>
      <c r="I563" s="7"/>
      <c r="J563" s="7"/>
      <c r="K563" s="7"/>
      <c r="L563" s="7"/>
      <c r="M563" s="7"/>
      <c r="N563" s="7"/>
      <c r="O563" s="7"/>
      <c r="P563" s="7"/>
      <c r="Q563" s="7"/>
      <c r="R563" s="7"/>
      <c r="S563" s="7"/>
      <c r="T563" s="7"/>
      <c r="U563" s="7"/>
      <c r="V563" s="7"/>
      <c r="W563" s="7"/>
      <c r="X563" s="7"/>
      <c r="Y563" s="7"/>
    </row>
    <row r="564" spans="1:25" x14ac:dyDescent="0.2">
      <c r="A564" s="1138"/>
      <c r="B564" s="1138"/>
      <c r="C564" s="1139"/>
      <c r="D564" s="1139"/>
      <c r="E564" s="409"/>
      <c r="F564" s="7"/>
      <c r="G564" s="7"/>
      <c r="H564" s="7"/>
      <c r="I564" s="7"/>
      <c r="J564" s="7"/>
      <c r="K564" s="7"/>
      <c r="L564" s="7"/>
      <c r="M564" s="7"/>
      <c r="N564" s="7"/>
      <c r="O564" s="7"/>
      <c r="P564" s="7"/>
      <c r="Q564" s="7"/>
      <c r="R564" s="7"/>
      <c r="S564" s="7"/>
      <c r="T564" s="7"/>
      <c r="U564" s="7"/>
      <c r="V564" s="7"/>
      <c r="W564" s="7"/>
      <c r="X564" s="7"/>
      <c r="Y564" s="7"/>
    </row>
    <row r="565" spans="1:25" x14ac:dyDescent="0.2">
      <c r="A565" s="1138"/>
      <c r="B565" s="1138"/>
      <c r="C565" s="1139"/>
      <c r="D565" s="1139"/>
      <c r="E565" s="409"/>
      <c r="F565" s="7"/>
      <c r="G565" s="7"/>
      <c r="H565" s="7"/>
      <c r="I565" s="7"/>
      <c r="J565" s="7"/>
      <c r="K565" s="7"/>
      <c r="L565" s="7"/>
      <c r="M565" s="7"/>
      <c r="N565" s="7"/>
      <c r="O565" s="7"/>
      <c r="P565" s="7"/>
      <c r="Q565" s="7"/>
      <c r="R565" s="7"/>
      <c r="S565" s="7"/>
      <c r="T565" s="7"/>
      <c r="U565" s="7"/>
      <c r="V565" s="7"/>
      <c r="W565" s="7"/>
      <c r="X565" s="7"/>
      <c r="Y565" s="7"/>
    </row>
    <row r="566" spans="1:25" ht="14.25" x14ac:dyDescent="0.2">
      <c r="A566" s="409"/>
      <c r="B566" s="23"/>
      <c r="C566" s="1139"/>
      <c r="D566" s="1139"/>
      <c r="E566" s="409"/>
      <c r="F566" s="7"/>
      <c r="G566" s="7"/>
      <c r="H566" s="7"/>
      <c r="I566" s="7"/>
      <c r="J566" s="7"/>
      <c r="K566" s="7"/>
      <c r="L566" s="7"/>
      <c r="M566" s="7"/>
      <c r="N566" s="7"/>
      <c r="O566" s="7"/>
      <c r="P566" s="7"/>
      <c r="Q566" s="7"/>
      <c r="R566" s="7"/>
      <c r="S566" s="7"/>
      <c r="T566" s="7"/>
      <c r="U566" s="7"/>
      <c r="V566" s="7"/>
      <c r="W566" s="7"/>
      <c r="X566" s="7"/>
      <c r="Y566" s="7"/>
    </row>
    <row r="567" spans="1:25" x14ac:dyDescent="0.2">
      <c r="A567" s="409"/>
      <c r="B567" s="24"/>
      <c r="C567" s="1139"/>
      <c r="D567" s="1139"/>
      <c r="E567" s="409"/>
      <c r="F567" s="7"/>
      <c r="G567" s="7"/>
      <c r="H567" s="7"/>
      <c r="I567" s="7"/>
      <c r="J567" s="7"/>
      <c r="K567" s="7"/>
      <c r="L567" s="7"/>
      <c r="M567" s="7"/>
      <c r="N567" s="7"/>
      <c r="O567" s="7"/>
      <c r="P567" s="7"/>
      <c r="Q567" s="7"/>
      <c r="R567" s="7"/>
      <c r="S567" s="7"/>
      <c r="T567" s="7"/>
      <c r="U567" s="7"/>
      <c r="V567" s="7"/>
      <c r="W567" s="7"/>
      <c r="X567" s="7"/>
      <c r="Y567" s="7"/>
    </row>
    <row r="568" spans="1:25" x14ac:dyDescent="0.2">
      <c r="A568" s="1138"/>
      <c r="B568" s="1138"/>
      <c r="C568" s="1139"/>
      <c r="D568" s="1139"/>
      <c r="E568" s="409"/>
      <c r="F568" s="7"/>
      <c r="G568" s="7"/>
      <c r="H568" s="7"/>
      <c r="I568" s="7"/>
      <c r="J568" s="7"/>
      <c r="K568" s="7"/>
      <c r="L568" s="7"/>
      <c r="M568" s="7"/>
      <c r="N568" s="7"/>
      <c r="O568" s="7"/>
      <c r="P568" s="7"/>
      <c r="Q568" s="7"/>
      <c r="R568" s="7"/>
      <c r="S568" s="7"/>
      <c r="T568" s="7"/>
      <c r="U568" s="7"/>
      <c r="V568" s="7"/>
      <c r="W568" s="7"/>
      <c r="X568" s="7"/>
      <c r="Y568" s="7"/>
    </row>
    <row r="569" spans="1:25" x14ac:dyDescent="0.2">
      <c r="A569" s="1138"/>
      <c r="B569" s="1138"/>
      <c r="C569" s="1139"/>
      <c r="D569" s="1139"/>
      <c r="E569" s="409"/>
      <c r="F569" s="7"/>
      <c r="G569" s="7"/>
      <c r="H569" s="7"/>
      <c r="I569" s="7"/>
      <c r="J569" s="7"/>
      <c r="K569" s="7"/>
      <c r="L569" s="7"/>
      <c r="M569" s="7"/>
      <c r="N569" s="7"/>
      <c r="O569" s="7"/>
      <c r="P569" s="7"/>
      <c r="Q569" s="7"/>
      <c r="R569" s="7"/>
      <c r="S569" s="7"/>
      <c r="T569" s="7"/>
      <c r="U569" s="7"/>
      <c r="V569" s="7"/>
      <c r="W569" s="7"/>
      <c r="X569" s="7"/>
      <c r="Y569" s="7"/>
    </row>
    <row r="570" spans="1:25" x14ac:dyDescent="0.2">
      <c r="A570" s="1138"/>
      <c r="B570" s="1138"/>
      <c r="C570" s="1139"/>
      <c r="D570" s="1139"/>
      <c r="E570" s="409"/>
      <c r="F570" s="7"/>
      <c r="G570" s="7"/>
      <c r="H570" s="7"/>
      <c r="I570" s="7"/>
      <c r="J570" s="7"/>
      <c r="K570" s="7"/>
      <c r="L570" s="7"/>
      <c r="M570" s="7"/>
      <c r="N570" s="7"/>
      <c r="O570" s="7"/>
      <c r="P570" s="7"/>
      <c r="Q570" s="7"/>
      <c r="R570" s="7"/>
      <c r="S570" s="7"/>
      <c r="T570" s="7"/>
      <c r="U570" s="7"/>
      <c r="V570" s="7"/>
      <c r="W570" s="7"/>
      <c r="X570" s="7"/>
      <c r="Y570" s="7"/>
    </row>
    <row r="571" spans="1:25" x14ac:dyDescent="0.2">
      <c r="A571" s="1138"/>
      <c r="B571" s="1138"/>
      <c r="C571" s="1139"/>
      <c r="D571" s="1139"/>
      <c r="E571" s="409"/>
      <c r="F571" s="7"/>
      <c r="G571" s="7"/>
      <c r="H571" s="7"/>
      <c r="I571" s="7"/>
      <c r="J571" s="7"/>
      <c r="K571" s="7"/>
      <c r="L571" s="7"/>
      <c r="M571" s="7"/>
      <c r="N571" s="7"/>
      <c r="O571" s="7"/>
      <c r="P571" s="7"/>
      <c r="Q571" s="7"/>
      <c r="R571" s="7"/>
      <c r="S571" s="7"/>
      <c r="T571" s="7"/>
      <c r="U571" s="7"/>
      <c r="V571" s="7"/>
      <c r="W571" s="7"/>
      <c r="X571" s="7"/>
      <c r="Y571" s="7"/>
    </row>
    <row r="572" spans="1:25" x14ac:dyDescent="0.2">
      <c r="A572" s="1138"/>
      <c r="B572" s="1138"/>
      <c r="C572" s="1139"/>
      <c r="D572" s="1139"/>
      <c r="E572" s="409"/>
      <c r="F572" s="7"/>
      <c r="G572" s="7"/>
      <c r="H572" s="7"/>
      <c r="I572" s="7"/>
      <c r="J572" s="7"/>
      <c r="K572" s="7"/>
      <c r="L572" s="7"/>
      <c r="M572" s="7"/>
      <c r="N572" s="7"/>
      <c r="O572" s="7"/>
      <c r="P572" s="7"/>
      <c r="Q572" s="7"/>
      <c r="R572" s="7"/>
      <c r="S572" s="7"/>
      <c r="T572" s="7"/>
      <c r="U572" s="7"/>
      <c r="V572" s="7"/>
      <c r="W572" s="7"/>
      <c r="X572" s="7"/>
      <c r="Y572" s="7"/>
    </row>
    <row r="573" spans="1:25" x14ac:dyDescent="0.2">
      <c r="A573" s="1138"/>
      <c r="B573" s="1138"/>
      <c r="C573" s="1138"/>
      <c r="D573" s="1138"/>
      <c r="E573" s="409"/>
      <c r="F573" s="7"/>
      <c r="G573" s="7"/>
      <c r="H573" s="7"/>
      <c r="I573" s="7"/>
      <c r="J573" s="7"/>
      <c r="K573" s="7"/>
      <c r="L573" s="7"/>
      <c r="M573" s="7"/>
      <c r="N573" s="7"/>
      <c r="O573" s="7"/>
      <c r="P573" s="7"/>
      <c r="Q573" s="7"/>
      <c r="R573" s="7"/>
      <c r="S573" s="7"/>
      <c r="T573" s="7"/>
      <c r="U573" s="7"/>
      <c r="V573" s="7"/>
      <c r="W573" s="7"/>
      <c r="X573" s="7"/>
      <c r="Y573" s="7"/>
    </row>
    <row r="574" spans="1:25" x14ac:dyDescent="0.2">
      <c r="A574" s="1138"/>
      <c r="B574" s="1138"/>
      <c r="C574" s="1138"/>
      <c r="D574" s="1138"/>
      <c r="E574" s="409"/>
      <c r="F574" s="7"/>
      <c r="G574" s="7"/>
      <c r="H574" s="7"/>
      <c r="I574" s="7"/>
      <c r="J574" s="7"/>
      <c r="K574" s="7"/>
      <c r="L574" s="7"/>
      <c r="M574" s="7"/>
      <c r="N574" s="7"/>
      <c r="O574" s="7"/>
      <c r="P574" s="7"/>
      <c r="Q574" s="7"/>
      <c r="R574" s="7"/>
      <c r="S574" s="7"/>
      <c r="T574" s="7"/>
      <c r="U574" s="7"/>
      <c r="V574" s="7"/>
      <c r="W574" s="7"/>
      <c r="X574" s="7"/>
      <c r="Y574" s="7"/>
    </row>
    <row r="575" spans="1:25" x14ac:dyDescent="0.2">
      <c r="A575" s="1138"/>
      <c r="B575" s="1138"/>
      <c r="C575" s="1138"/>
      <c r="D575" s="1138"/>
      <c r="E575" s="409"/>
      <c r="F575" s="7"/>
      <c r="G575" s="7"/>
      <c r="H575" s="7"/>
      <c r="I575" s="7"/>
      <c r="J575" s="7"/>
      <c r="K575" s="7"/>
      <c r="L575" s="7"/>
      <c r="M575" s="7"/>
      <c r="N575" s="7"/>
      <c r="O575" s="7"/>
      <c r="P575" s="7"/>
      <c r="Q575" s="7"/>
      <c r="R575" s="7"/>
      <c r="S575" s="7"/>
      <c r="T575" s="7"/>
      <c r="U575" s="7"/>
      <c r="V575" s="7"/>
      <c r="W575" s="7"/>
      <c r="X575" s="7"/>
      <c r="Y575" s="7"/>
    </row>
    <row r="576" spans="1:25" x14ac:dyDescent="0.2">
      <c r="A576" s="1138"/>
      <c r="B576" s="1138"/>
      <c r="C576" s="1138"/>
      <c r="D576" s="1138"/>
      <c r="E576" s="409"/>
      <c r="F576" s="7"/>
      <c r="G576" s="7"/>
      <c r="H576" s="7"/>
      <c r="I576" s="7"/>
      <c r="J576" s="7"/>
      <c r="K576" s="7"/>
      <c r="L576" s="7"/>
      <c r="M576" s="7"/>
      <c r="N576" s="7"/>
      <c r="O576" s="7"/>
      <c r="P576" s="7"/>
      <c r="Q576" s="7"/>
      <c r="R576" s="7"/>
      <c r="S576" s="7"/>
      <c r="T576" s="7"/>
      <c r="U576" s="7"/>
      <c r="V576" s="7"/>
      <c r="W576" s="7"/>
      <c r="X576" s="7"/>
      <c r="Y576" s="7"/>
    </row>
    <row r="577" spans="1:25" x14ac:dyDescent="0.2">
      <c r="A577" s="1138"/>
      <c r="B577" s="1138"/>
      <c r="C577" s="1138"/>
      <c r="D577" s="1138"/>
      <c r="E577" s="409"/>
      <c r="F577" s="7"/>
      <c r="G577" s="7"/>
      <c r="H577" s="7"/>
      <c r="I577" s="7"/>
      <c r="J577" s="7"/>
      <c r="K577" s="7"/>
      <c r="L577" s="7"/>
      <c r="M577" s="7"/>
      <c r="N577" s="7"/>
      <c r="O577" s="7"/>
      <c r="P577" s="7"/>
      <c r="Q577" s="7"/>
      <c r="R577" s="7"/>
      <c r="S577" s="7"/>
      <c r="T577" s="7"/>
      <c r="U577" s="7"/>
      <c r="V577" s="7"/>
      <c r="W577" s="7"/>
      <c r="X577" s="7"/>
      <c r="Y577" s="7"/>
    </row>
    <row r="578" spans="1:25" x14ac:dyDescent="0.2">
      <c r="A578" s="410"/>
      <c r="B578" s="410"/>
      <c r="C578" s="677"/>
      <c r="D578" s="677"/>
      <c r="E578" s="409"/>
      <c r="F578" s="7"/>
      <c r="G578" s="7"/>
      <c r="H578" s="7"/>
      <c r="I578" s="7"/>
      <c r="J578" s="7"/>
      <c r="K578" s="7"/>
      <c r="L578" s="7"/>
      <c r="M578" s="7"/>
      <c r="N578" s="7"/>
      <c r="O578" s="7"/>
      <c r="P578" s="7"/>
      <c r="Q578" s="7"/>
      <c r="R578" s="7"/>
      <c r="S578" s="7"/>
      <c r="T578" s="7"/>
      <c r="U578" s="7"/>
      <c r="V578" s="7"/>
      <c r="W578" s="7"/>
      <c r="X578" s="7"/>
      <c r="Y578" s="7"/>
    </row>
    <row r="579" spans="1:25" x14ac:dyDescent="0.2">
      <c r="A579" s="1132"/>
      <c r="B579" s="1132"/>
      <c r="C579" s="1139"/>
      <c r="D579" s="1139"/>
      <c r="E579" s="409"/>
      <c r="F579" s="7"/>
      <c r="G579" s="7"/>
      <c r="H579" s="7"/>
      <c r="I579" s="7"/>
      <c r="J579" s="7"/>
      <c r="K579" s="7"/>
      <c r="L579" s="7"/>
      <c r="M579" s="7"/>
      <c r="N579" s="7"/>
      <c r="O579" s="7"/>
      <c r="P579" s="7"/>
      <c r="Q579" s="7"/>
      <c r="R579" s="7"/>
      <c r="S579" s="7"/>
      <c r="T579" s="7"/>
      <c r="U579" s="7"/>
      <c r="V579" s="7"/>
      <c r="W579" s="7"/>
      <c r="X579" s="7"/>
      <c r="Y579" s="7"/>
    </row>
    <row r="580" spans="1:25" x14ac:dyDescent="0.2">
      <c r="A580" s="409"/>
      <c r="B580" s="409"/>
      <c r="C580" s="405"/>
      <c r="D580" s="405"/>
      <c r="E580" s="409"/>
      <c r="F580" s="7"/>
      <c r="G580" s="7"/>
      <c r="H580" s="7"/>
      <c r="I580" s="7"/>
      <c r="J580" s="7"/>
      <c r="K580" s="7"/>
      <c r="L580" s="7"/>
      <c r="M580" s="7"/>
      <c r="N580" s="7"/>
      <c r="O580" s="7"/>
      <c r="P580" s="7"/>
      <c r="Q580" s="7"/>
      <c r="R580" s="7"/>
      <c r="S580" s="7"/>
      <c r="T580" s="7"/>
      <c r="U580" s="7"/>
      <c r="V580" s="7"/>
      <c r="W580" s="7"/>
      <c r="X580" s="7"/>
      <c r="Y580" s="7"/>
    </row>
    <row r="581" spans="1:25" x14ac:dyDescent="0.2">
      <c r="A581" s="1140"/>
      <c r="B581" s="1140"/>
      <c r="C581" s="1137"/>
      <c r="D581" s="1137"/>
      <c r="E581" s="409"/>
      <c r="F581" s="7"/>
      <c r="G581" s="7"/>
      <c r="H581" s="7"/>
      <c r="I581" s="7"/>
      <c r="J581" s="7"/>
      <c r="K581" s="7"/>
      <c r="L581" s="7"/>
      <c r="M581" s="7"/>
      <c r="N581" s="7"/>
      <c r="O581" s="7"/>
      <c r="P581" s="7"/>
      <c r="Q581" s="7"/>
      <c r="R581" s="7"/>
      <c r="S581" s="7"/>
      <c r="T581" s="7"/>
      <c r="U581" s="7"/>
      <c r="V581" s="7"/>
      <c r="W581" s="7"/>
      <c r="X581" s="7"/>
      <c r="Y581" s="7"/>
    </row>
    <row r="582" spans="1:25" x14ac:dyDescent="0.2">
      <c r="A582" s="409"/>
      <c r="B582" s="409"/>
      <c r="C582" s="405"/>
      <c r="D582" s="405"/>
      <c r="E582" s="409"/>
      <c r="F582" s="7"/>
      <c r="G582" s="7"/>
      <c r="H582" s="7"/>
      <c r="I582" s="7"/>
      <c r="J582" s="7"/>
      <c r="K582" s="7"/>
      <c r="L582" s="7"/>
      <c r="M582" s="7"/>
      <c r="N582" s="7"/>
      <c r="O582" s="7"/>
      <c r="P582" s="7"/>
      <c r="Q582" s="7"/>
      <c r="R582" s="7"/>
      <c r="S582" s="7"/>
      <c r="T582" s="7"/>
      <c r="U582" s="7"/>
      <c r="V582" s="7"/>
      <c r="W582" s="7"/>
      <c r="X582" s="7"/>
      <c r="Y582" s="7"/>
    </row>
    <row r="583" spans="1:25" x14ac:dyDescent="0.2">
      <c r="A583" s="1132"/>
      <c r="B583" s="1132"/>
      <c r="C583" s="1139"/>
      <c r="D583" s="1139"/>
      <c r="E583" s="409"/>
      <c r="F583" s="7"/>
      <c r="G583" s="7"/>
      <c r="H583" s="7"/>
      <c r="I583" s="7"/>
      <c r="J583" s="7"/>
      <c r="K583" s="7"/>
      <c r="L583" s="7"/>
      <c r="M583" s="7"/>
      <c r="N583" s="7"/>
      <c r="O583" s="7"/>
      <c r="P583" s="7"/>
      <c r="Q583" s="7"/>
      <c r="R583" s="7"/>
      <c r="S583" s="7"/>
      <c r="T583" s="7"/>
      <c r="U583" s="7"/>
      <c r="V583" s="7"/>
      <c r="W583" s="7"/>
      <c r="X583" s="7"/>
      <c r="Y583" s="7"/>
    </row>
    <row r="584" spans="1:25" x14ac:dyDescent="0.2">
      <c r="A584" s="410"/>
      <c r="B584" s="409"/>
      <c r="C584" s="25"/>
      <c r="D584" s="25"/>
      <c r="E584" s="409"/>
      <c r="F584" s="7"/>
      <c r="G584" s="7"/>
      <c r="H584" s="7"/>
      <c r="I584" s="7"/>
      <c r="J584" s="7"/>
      <c r="K584" s="7"/>
      <c r="L584" s="7"/>
      <c r="M584" s="7"/>
      <c r="N584" s="7"/>
      <c r="O584" s="7"/>
      <c r="P584" s="7"/>
      <c r="Q584" s="7"/>
      <c r="R584" s="7"/>
      <c r="S584" s="7"/>
      <c r="T584" s="7"/>
      <c r="U584" s="7"/>
      <c r="V584" s="7"/>
      <c r="W584" s="7"/>
      <c r="X584" s="7"/>
      <c r="Y584" s="7"/>
    </row>
    <row r="585" spans="1:25" x14ac:dyDescent="0.2">
      <c r="A585" s="1141"/>
      <c r="B585" s="1141"/>
      <c r="C585" s="1139"/>
      <c r="D585" s="1139"/>
      <c r="E585" s="409"/>
      <c r="F585" s="7"/>
      <c r="G585" s="7"/>
      <c r="H585" s="7"/>
      <c r="I585" s="7"/>
      <c r="J585" s="7"/>
      <c r="K585" s="7"/>
      <c r="L585" s="7"/>
      <c r="M585" s="7"/>
      <c r="N585" s="7"/>
      <c r="O585" s="7"/>
      <c r="P585" s="7"/>
      <c r="Q585" s="7"/>
      <c r="R585" s="7"/>
      <c r="S585" s="7"/>
      <c r="T585" s="7"/>
      <c r="U585" s="7"/>
      <c r="V585" s="7"/>
      <c r="W585" s="7"/>
      <c r="X585" s="7"/>
      <c r="Y585" s="7"/>
    </row>
    <row r="586" spans="1:25" x14ac:dyDescent="0.2">
      <c r="A586" s="409"/>
      <c r="B586" s="25"/>
      <c r="C586" s="409"/>
      <c r="D586" s="25"/>
      <c r="E586" s="25"/>
      <c r="F586" s="7"/>
      <c r="G586" s="7"/>
      <c r="H586" s="7"/>
      <c r="I586" s="7"/>
      <c r="J586" s="7"/>
      <c r="K586" s="7"/>
      <c r="L586" s="7"/>
      <c r="M586" s="7"/>
      <c r="N586" s="7"/>
      <c r="O586" s="7"/>
      <c r="P586" s="7"/>
      <c r="Q586" s="7"/>
      <c r="R586" s="7"/>
      <c r="S586" s="7"/>
      <c r="T586" s="7"/>
      <c r="U586" s="7"/>
      <c r="V586" s="7"/>
      <c r="W586" s="7"/>
      <c r="X586" s="7"/>
      <c r="Y586" s="7"/>
    </row>
    <row r="587" spans="1:25" x14ac:dyDescent="0.2">
      <c r="A587" s="1132"/>
      <c r="B587" s="1132"/>
      <c r="C587" s="1137"/>
      <c r="D587" s="1137"/>
      <c r="E587" s="409"/>
      <c r="F587" s="7"/>
      <c r="G587" s="7"/>
      <c r="H587" s="7"/>
      <c r="I587" s="7"/>
      <c r="J587" s="7"/>
      <c r="K587" s="7"/>
      <c r="L587" s="7"/>
      <c r="M587" s="7"/>
      <c r="N587" s="7"/>
      <c r="O587" s="7"/>
      <c r="P587" s="7"/>
      <c r="Q587" s="7"/>
      <c r="R587" s="7"/>
      <c r="S587" s="7"/>
      <c r="T587" s="7"/>
      <c r="U587" s="7"/>
      <c r="V587" s="7"/>
      <c r="W587" s="7"/>
      <c r="X587" s="7"/>
      <c r="Y587" s="7"/>
    </row>
    <row r="588" spans="1:25" x14ac:dyDescent="0.2">
      <c r="A588" s="409"/>
      <c r="B588" s="409"/>
      <c r="C588" s="409"/>
      <c r="D588" s="409"/>
      <c r="E588" s="409"/>
      <c r="F588" s="7"/>
      <c r="G588" s="7"/>
      <c r="H588" s="7"/>
      <c r="I588" s="7"/>
      <c r="J588" s="7"/>
      <c r="K588" s="7"/>
      <c r="L588" s="7"/>
      <c r="M588" s="7"/>
      <c r="N588" s="7"/>
      <c r="O588" s="7"/>
      <c r="P588" s="7"/>
      <c r="Q588" s="7"/>
      <c r="R588" s="7"/>
      <c r="S588" s="7"/>
      <c r="T588" s="7"/>
      <c r="U588" s="7"/>
      <c r="V588" s="7"/>
      <c r="W588" s="7"/>
      <c r="X588" s="7"/>
      <c r="Y588" s="7"/>
    </row>
    <row r="589" spans="1:25" x14ac:dyDescent="0.2">
      <c r="A589" s="1138"/>
      <c r="B589" s="1138"/>
      <c r="C589" s="1139"/>
      <c r="D589" s="1139"/>
      <c r="E589" s="409"/>
      <c r="F589" s="7"/>
      <c r="G589" s="7"/>
      <c r="H589" s="7"/>
      <c r="I589" s="7"/>
      <c r="J589" s="7"/>
      <c r="K589" s="7"/>
      <c r="L589" s="7"/>
      <c r="M589" s="7"/>
      <c r="N589" s="7"/>
      <c r="O589" s="7"/>
      <c r="P589" s="7"/>
      <c r="Q589" s="7"/>
      <c r="R589" s="7"/>
      <c r="S589" s="7"/>
      <c r="T589" s="7"/>
      <c r="U589" s="7"/>
      <c r="V589" s="7"/>
      <c r="W589" s="7"/>
      <c r="X589" s="7"/>
      <c r="Y589" s="7"/>
    </row>
    <row r="590" spans="1:25" x14ac:dyDescent="0.2">
      <c r="A590" s="1138"/>
      <c r="B590" s="1138"/>
      <c r="C590" s="1139"/>
      <c r="D590" s="1139"/>
      <c r="E590" s="409"/>
      <c r="F590" s="7"/>
      <c r="G590" s="7"/>
      <c r="H590" s="7"/>
      <c r="I590" s="7"/>
      <c r="J590" s="7"/>
      <c r="K590" s="7"/>
      <c r="L590" s="7"/>
      <c r="M590" s="7"/>
      <c r="N590" s="7"/>
      <c r="O590" s="7"/>
      <c r="P590" s="7"/>
      <c r="Q590" s="7"/>
      <c r="R590" s="7"/>
      <c r="S590" s="7"/>
      <c r="T590" s="7"/>
      <c r="U590" s="7"/>
      <c r="V590" s="7"/>
      <c r="W590" s="7"/>
      <c r="X590" s="7"/>
      <c r="Y590" s="7"/>
    </row>
    <row r="591" spans="1:25" x14ac:dyDescent="0.2">
      <c r="A591" s="410"/>
      <c r="B591" s="409"/>
      <c r="C591" s="408"/>
      <c r="D591" s="408"/>
      <c r="E591" s="409"/>
      <c r="F591" s="7"/>
      <c r="G591" s="7"/>
      <c r="H591" s="7"/>
      <c r="I591" s="7"/>
      <c r="J591" s="7"/>
      <c r="K591" s="7"/>
      <c r="L591" s="7"/>
      <c r="M591" s="7"/>
      <c r="N591" s="7"/>
      <c r="O591" s="7"/>
      <c r="P591" s="7"/>
      <c r="Q591" s="7"/>
      <c r="R591" s="7"/>
      <c r="S591" s="7"/>
      <c r="T591" s="7"/>
      <c r="U591" s="7"/>
      <c r="V591" s="7"/>
      <c r="W591" s="7"/>
      <c r="X591" s="7"/>
      <c r="Y591" s="7"/>
    </row>
    <row r="592" spans="1:25" x14ac:dyDescent="0.2">
      <c r="A592" s="410"/>
      <c r="B592" s="409"/>
      <c r="C592" s="1139"/>
      <c r="D592" s="1139"/>
      <c r="E592" s="409"/>
      <c r="F592" s="7"/>
      <c r="G592" s="7"/>
      <c r="H592" s="7"/>
      <c r="I592" s="7"/>
      <c r="J592" s="7"/>
      <c r="K592" s="7"/>
      <c r="L592" s="7"/>
      <c r="M592" s="7"/>
      <c r="N592" s="7"/>
      <c r="O592" s="7"/>
      <c r="P592" s="7"/>
      <c r="Q592" s="7"/>
      <c r="R592" s="7"/>
      <c r="S592" s="7"/>
      <c r="T592" s="7"/>
      <c r="U592" s="7"/>
      <c r="V592" s="7"/>
      <c r="W592" s="7"/>
      <c r="X592" s="7"/>
      <c r="Y592" s="7"/>
    </row>
    <row r="593" spans="1:25" x14ac:dyDescent="0.2">
      <c r="A593" s="409"/>
      <c r="B593" s="409"/>
      <c r="C593" s="409"/>
      <c r="D593" s="409"/>
      <c r="E593" s="409"/>
      <c r="F593" s="7"/>
      <c r="G593" s="7"/>
      <c r="H593" s="7"/>
      <c r="I593" s="7"/>
      <c r="J593" s="7"/>
      <c r="K593" s="7"/>
      <c r="L593" s="7"/>
      <c r="M593" s="7"/>
      <c r="N593" s="7"/>
      <c r="O593" s="7"/>
      <c r="P593" s="7"/>
      <c r="Q593" s="7"/>
      <c r="R593" s="7"/>
      <c r="S593" s="7"/>
      <c r="T593" s="7"/>
      <c r="U593" s="7"/>
      <c r="V593" s="7"/>
      <c r="W593" s="7"/>
      <c r="X593" s="7"/>
      <c r="Y593" s="7"/>
    </row>
    <row r="594" spans="1:25" x14ac:dyDescent="0.2">
      <c r="A594" s="410"/>
      <c r="B594" s="413"/>
      <c r="C594" s="1139"/>
      <c r="D594" s="1139"/>
      <c r="E594" s="409"/>
      <c r="F594" s="7"/>
      <c r="G594" s="7"/>
      <c r="H594" s="7"/>
      <c r="I594" s="7"/>
      <c r="J594" s="7"/>
      <c r="K594" s="7"/>
      <c r="L594" s="7"/>
      <c r="M594" s="7"/>
      <c r="N594" s="7"/>
      <c r="O594" s="7"/>
      <c r="P594" s="7"/>
      <c r="Q594" s="7"/>
      <c r="R594" s="7"/>
      <c r="S594" s="7"/>
      <c r="T594" s="7"/>
      <c r="U594" s="7"/>
      <c r="V594" s="7"/>
      <c r="W594" s="7"/>
      <c r="X594" s="7"/>
      <c r="Y594" s="7"/>
    </row>
    <row r="595" spans="1:25" x14ac:dyDescent="0.2">
      <c r="A595" s="409"/>
      <c r="B595" s="409"/>
      <c r="C595" s="409"/>
      <c r="D595" s="409"/>
      <c r="E595" s="409"/>
      <c r="F595" s="7"/>
      <c r="G595" s="7"/>
      <c r="H595" s="7"/>
      <c r="I595" s="7"/>
      <c r="J595" s="7"/>
      <c r="K595" s="7"/>
      <c r="L595" s="7"/>
      <c r="M595" s="7"/>
      <c r="N595" s="7"/>
      <c r="O595" s="7"/>
      <c r="P595" s="7"/>
      <c r="Q595" s="7"/>
      <c r="R595" s="7"/>
      <c r="S595" s="7"/>
      <c r="T595" s="7"/>
      <c r="U595" s="7"/>
      <c r="V595" s="7"/>
      <c r="W595" s="7"/>
      <c r="X595" s="7"/>
      <c r="Y595" s="7"/>
    </row>
    <row r="596" spans="1:25" x14ac:dyDescent="0.2">
      <c r="A596" s="3"/>
      <c r="B596" s="677"/>
      <c r="C596" s="677"/>
      <c r="D596" s="405"/>
      <c r="E596" s="405"/>
      <c r="F596" s="7"/>
      <c r="G596" s="7"/>
      <c r="H596" s="7"/>
      <c r="I596" s="7"/>
      <c r="J596" s="7"/>
      <c r="K596" s="7"/>
      <c r="L596" s="7"/>
      <c r="M596" s="7"/>
      <c r="N596" s="7"/>
      <c r="O596" s="7"/>
      <c r="P596" s="7"/>
      <c r="Q596" s="7"/>
      <c r="R596" s="7"/>
      <c r="S596" s="7"/>
      <c r="T596" s="7"/>
      <c r="U596" s="7"/>
      <c r="V596" s="7"/>
      <c r="W596" s="7"/>
      <c r="X596" s="7"/>
      <c r="Y596" s="7"/>
    </row>
    <row r="597" spans="1:25" x14ac:dyDescent="0.2">
      <c r="A597" s="3"/>
      <c r="B597" s="1139"/>
      <c r="C597" s="1139"/>
      <c r="D597" s="26"/>
      <c r="E597" s="408"/>
      <c r="F597" s="7"/>
      <c r="G597" s="7"/>
      <c r="H597" s="7"/>
      <c r="I597" s="7"/>
      <c r="J597" s="7"/>
      <c r="K597" s="7"/>
      <c r="L597" s="7"/>
      <c r="M597" s="7"/>
      <c r="N597" s="7"/>
      <c r="O597" s="7"/>
      <c r="P597" s="7"/>
      <c r="Q597" s="7"/>
      <c r="R597" s="7"/>
      <c r="S597" s="7"/>
      <c r="T597" s="7"/>
      <c r="U597" s="7"/>
      <c r="V597" s="7"/>
      <c r="W597" s="7"/>
      <c r="X597" s="7"/>
      <c r="Y597" s="7"/>
    </row>
    <row r="598" spans="1:25" x14ac:dyDescent="0.2">
      <c r="A598" s="3"/>
      <c r="B598" s="1139"/>
      <c r="C598" s="1139"/>
      <c r="D598" s="26"/>
      <c r="E598" s="408"/>
      <c r="F598" s="7"/>
      <c r="G598" s="7"/>
      <c r="H598" s="7"/>
      <c r="I598" s="7"/>
      <c r="J598" s="7"/>
      <c r="K598" s="7"/>
      <c r="L598" s="7"/>
      <c r="M598" s="7"/>
      <c r="N598" s="7"/>
      <c r="O598" s="7"/>
      <c r="P598" s="7"/>
      <c r="Q598" s="7"/>
      <c r="R598" s="7"/>
      <c r="S598" s="7"/>
      <c r="T598" s="7"/>
      <c r="U598" s="7"/>
      <c r="V598" s="7"/>
      <c r="W598" s="7"/>
      <c r="X598" s="7"/>
      <c r="Y598" s="7"/>
    </row>
    <row r="599" spans="1:25" x14ac:dyDescent="0.2">
      <c r="A599" s="3"/>
      <c r="B599" s="1139"/>
      <c r="C599" s="1139"/>
      <c r="D599" s="26"/>
      <c r="E599" s="408"/>
      <c r="F599" s="7"/>
      <c r="G599" s="7"/>
      <c r="H599" s="7"/>
      <c r="I599" s="7"/>
      <c r="J599" s="7"/>
      <c r="K599" s="7"/>
      <c r="L599" s="7"/>
      <c r="M599" s="7"/>
      <c r="N599" s="7"/>
      <c r="O599" s="7"/>
      <c r="P599" s="7"/>
      <c r="Q599" s="7"/>
      <c r="R599" s="7"/>
      <c r="S599" s="7"/>
      <c r="T599" s="7"/>
      <c r="U599" s="7"/>
      <c r="V599" s="7"/>
      <c r="W599" s="7"/>
      <c r="X599" s="7"/>
      <c r="Y599" s="7"/>
    </row>
    <row r="600" spans="1:25" x14ac:dyDescent="0.2">
      <c r="A600" s="3"/>
      <c r="B600" s="677"/>
      <c r="C600" s="677"/>
      <c r="D600" s="408"/>
      <c r="E600" s="408"/>
      <c r="F600" s="7"/>
      <c r="G600" s="7"/>
      <c r="H600" s="7"/>
      <c r="I600" s="7"/>
      <c r="J600" s="7"/>
      <c r="K600" s="7"/>
      <c r="L600" s="7"/>
      <c r="M600" s="7"/>
      <c r="N600" s="7"/>
      <c r="O600" s="7"/>
      <c r="P600" s="7"/>
      <c r="Q600" s="7"/>
      <c r="R600" s="7"/>
      <c r="S600" s="7"/>
      <c r="T600" s="7"/>
      <c r="U600" s="7"/>
      <c r="V600" s="7"/>
      <c r="W600" s="7"/>
      <c r="X600" s="7"/>
      <c r="Y600" s="7"/>
    </row>
    <row r="601" spans="1:25" x14ac:dyDescent="0.2">
      <c r="A601" s="3"/>
      <c r="B601" s="1139"/>
      <c r="C601" s="1139"/>
      <c r="D601" s="409"/>
      <c r="E601" s="409"/>
      <c r="F601" s="7"/>
      <c r="G601" s="7"/>
      <c r="H601" s="7"/>
      <c r="I601" s="7"/>
      <c r="J601" s="7"/>
      <c r="K601" s="7"/>
      <c r="L601" s="7"/>
      <c r="M601" s="7"/>
      <c r="N601" s="7"/>
      <c r="O601" s="7"/>
      <c r="P601" s="7"/>
      <c r="Q601" s="7"/>
      <c r="R601" s="7"/>
      <c r="S601" s="7"/>
      <c r="T601" s="7"/>
      <c r="U601" s="7"/>
      <c r="V601" s="7"/>
      <c r="W601" s="7"/>
      <c r="X601" s="7"/>
      <c r="Y601" s="7"/>
    </row>
    <row r="602" spans="1:25" x14ac:dyDescent="0.2">
      <c r="A602" s="409"/>
      <c r="B602" s="409"/>
      <c r="C602" s="409"/>
      <c r="D602" s="27"/>
      <c r="E602" s="27"/>
      <c r="F602" s="7"/>
      <c r="G602" s="7"/>
      <c r="H602" s="7"/>
      <c r="I602" s="7"/>
      <c r="J602" s="7"/>
      <c r="K602" s="7"/>
      <c r="L602" s="7"/>
      <c r="M602" s="7"/>
      <c r="N602" s="7"/>
      <c r="O602" s="7"/>
      <c r="P602" s="7"/>
      <c r="Q602" s="7"/>
      <c r="R602" s="7"/>
      <c r="S602" s="7"/>
      <c r="T602" s="7"/>
      <c r="U602" s="7"/>
      <c r="V602" s="7"/>
      <c r="W602" s="7"/>
      <c r="X602" s="7"/>
      <c r="Y602" s="7"/>
    </row>
    <row r="603" spans="1:25" x14ac:dyDescent="0.2">
      <c r="A603" s="1138"/>
      <c r="B603" s="1138"/>
      <c r="C603" s="1138"/>
      <c r="D603" s="26"/>
      <c r="E603" s="408"/>
      <c r="F603" s="7"/>
      <c r="G603" s="7"/>
      <c r="H603" s="7"/>
      <c r="I603" s="7"/>
      <c r="J603" s="7"/>
      <c r="K603" s="7"/>
      <c r="L603" s="7"/>
      <c r="M603" s="7"/>
      <c r="N603" s="7"/>
      <c r="O603" s="7"/>
      <c r="P603" s="7"/>
      <c r="Q603" s="7"/>
      <c r="R603" s="7"/>
      <c r="S603" s="7"/>
      <c r="T603" s="7"/>
      <c r="U603" s="7"/>
      <c r="V603" s="7"/>
      <c r="W603" s="7"/>
      <c r="X603" s="7"/>
      <c r="Y603" s="7"/>
    </row>
    <row r="604" spans="1:25" x14ac:dyDescent="0.2">
      <c r="A604" s="409"/>
      <c r="B604" s="409"/>
      <c r="C604" s="409"/>
      <c r="D604" s="409"/>
      <c r="E604" s="409"/>
      <c r="F604" s="7"/>
      <c r="G604" s="7"/>
      <c r="H604" s="7"/>
      <c r="I604" s="7"/>
      <c r="J604" s="7"/>
      <c r="K604" s="7"/>
      <c r="L604" s="7"/>
      <c r="M604" s="7"/>
      <c r="N604" s="7"/>
      <c r="O604" s="7"/>
      <c r="P604" s="7"/>
      <c r="Q604" s="7"/>
      <c r="R604" s="7"/>
      <c r="S604" s="7"/>
      <c r="T604" s="7"/>
      <c r="U604" s="7"/>
      <c r="V604" s="7"/>
      <c r="W604" s="7"/>
      <c r="X604" s="7"/>
      <c r="Y604" s="7"/>
    </row>
    <row r="605" spans="1:25" x14ac:dyDescent="0.2">
      <c r="A605" s="409"/>
      <c r="B605" s="1139"/>
      <c r="C605" s="1139"/>
      <c r="D605" s="409"/>
      <c r="E605" s="409"/>
      <c r="F605" s="7"/>
      <c r="G605" s="7"/>
      <c r="H605" s="7"/>
      <c r="I605" s="7"/>
      <c r="J605" s="7"/>
      <c r="K605" s="7"/>
      <c r="L605" s="7"/>
      <c r="M605" s="7"/>
      <c r="N605" s="7"/>
      <c r="O605" s="7"/>
      <c r="P605" s="7"/>
      <c r="Q605" s="7"/>
      <c r="R605" s="7"/>
      <c r="S605" s="7"/>
      <c r="T605" s="7"/>
      <c r="U605" s="7"/>
      <c r="V605" s="7"/>
      <c r="W605" s="7"/>
      <c r="X605" s="7"/>
      <c r="Y605" s="7"/>
    </row>
    <row r="606" spans="1:25" x14ac:dyDescent="0.2">
      <c r="A606" s="409"/>
      <c r="B606" s="409"/>
      <c r="C606" s="409"/>
      <c r="D606" s="409"/>
      <c r="E606" s="409"/>
      <c r="F606" s="7"/>
      <c r="G606" s="7"/>
      <c r="H606" s="7"/>
      <c r="I606" s="7"/>
      <c r="J606" s="7"/>
      <c r="K606" s="7"/>
      <c r="L606" s="7"/>
      <c r="M606" s="7"/>
      <c r="N606" s="7"/>
      <c r="O606" s="7"/>
      <c r="P606" s="7"/>
      <c r="Q606" s="7"/>
      <c r="R606" s="7"/>
      <c r="S606" s="7"/>
      <c r="T606" s="7"/>
      <c r="U606" s="7"/>
      <c r="V606" s="7"/>
      <c r="W606" s="7"/>
      <c r="X606" s="7"/>
      <c r="Y606" s="7"/>
    </row>
    <row r="607" spans="1:25" x14ac:dyDescent="0.2">
      <c r="A607" s="1138"/>
      <c r="B607" s="1138"/>
      <c r="C607" s="1138"/>
      <c r="D607" s="405"/>
      <c r="E607" s="408"/>
      <c r="F607" s="7"/>
      <c r="G607" s="7"/>
      <c r="H607" s="7"/>
      <c r="I607" s="7"/>
      <c r="J607" s="7"/>
      <c r="K607" s="7"/>
      <c r="L607" s="7"/>
      <c r="M607" s="7"/>
      <c r="N607" s="7"/>
      <c r="O607" s="7"/>
      <c r="P607" s="7"/>
      <c r="Q607" s="7"/>
      <c r="R607" s="7"/>
      <c r="S607" s="7"/>
      <c r="T607" s="7"/>
      <c r="U607" s="7"/>
      <c r="V607" s="7"/>
      <c r="W607" s="7"/>
      <c r="X607" s="7"/>
      <c r="Y607" s="7"/>
    </row>
    <row r="608" spans="1:25" x14ac:dyDescent="0.2">
      <c r="A608" s="409"/>
      <c r="B608" s="409"/>
      <c r="C608" s="409"/>
      <c r="D608" s="409"/>
      <c r="E608" s="409"/>
      <c r="F608" s="7"/>
      <c r="G608" s="7"/>
      <c r="H608" s="7"/>
      <c r="I608" s="7"/>
      <c r="J608" s="7"/>
      <c r="K608" s="7"/>
      <c r="L608" s="7"/>
      <c r="M608" s="7"/>
      <c r="N608" s="7"/>
      <c r="O608" s="7"/>
      <c r="P608" s="7"/>
      <c r="Q608" s="7"/>
      <c r="R608" s="7"/>
      <c r="S608" s="7"/>
      <c r="T608" s="7"/>
      <c r="U608" s="7"/>
      <c r="V608" s="7"/>
      <c r="W608" s="7"/>
      <c r="X608" s="7"/>
      <c r="Y608" s="7"/>
    </row>
    <row r="609" spans="1:25" x14ac:dyDescent="0.2">
      <c r="A609" s="1132"/>
      <c r="B609" s="1132"/>
      <c r="C609" s="1132"/>
      <c r="D609" s="405"/>
      <c r="E609" s="20"/>
      <c r="F609" s="7"/>
      <c r="G609" s="7"/>
      <c r="H609" s="7"/>
      <c r="I609" s="7"/>
      <c r="J609" s="7"/>
      <c r="K609" s="7"/>
      <c r="L609" s="7"/>
      <c r="M609" s="7"/>
      <c r="N609" s="7"/>
      <c r="O609" s="7"/>
      <c r="P609" s="7"/>
      <c r="Q609" s="7"/>
      <c r="R609" s="7"/>
      <c r="S609" s="7"/>
      <c r="T609" s="7"/>
      <c r="U609" s="7"/>
      <c r="V609" s="7"/>
      <c r="W609" s="7"/>
      <c r="X609" s="7"/>
      <c r="Y609" s="7"/>
    </row>
    <row r="610" spans="1:25" x14ac:dyDescent="0.2">
      <c r="A610" s="409"/>
      <c r="B610" s="409"/>
      <c r="C610" s="409"/>
      <c r="D610" s="409"/>
      <c r="E610" s="409"/>
      <c r="F610" s="7"/>
      <c r="G610" s="7"/>
      <c r="H610" s="7"/>
      <c r="I610" s="7"/>
      <c r="J610" s="7"/>
      <c r="K610" s="7"/>
      <c r="L610" s="7"/>
      <c r="M610" s="7"/>
      <c r="N610" s="7"/>
      <c r="O610" s="7"/>
      <c r="P610" s="7"/>
      <c r="Q610" s="7"/>
      <c r="R610" s="7"/>
      <c r="S610" s="7"/>
      <c r="T610" s="7"/>
      <c r="U610" s="7"/>
      <c r="V610" s="7"/>
      <c r="W610" s="7"/>
      <c r="X610" s="7"/>
      <c r="Y610" s="7"/>
    </row>
    <row r="611" spans="1:25" x14ac:dyDescent="0.2">
      <c r="A611" s="409"/>
      <c r="B611" s="409"/>
      <c r="C611" s="409"/>
      <c r="D611" s="409"/>
      <c r="E611" s="409"/>
      <c r="F611" s="7"/>
      <c r="G611" s="7"/>
      <c r="H611" s="7"/>
      <c r="I611" s="7"/>
      <c r="J611" s="7"/>
      <c r="K611" s="7"/>
      <c r="L611" s="7"/>
      <c r="M611" s="7"/>
      <c r="N611" s="7"/>
      <c r="O611" s="7"/>
      <c r="P611" s="7"/>
      <c r="Q611" s="7"/>
      <c r="R611" s="7"/>
      <c r="S611" s="7"/>
      <c r="T611" s="7"/>
      <c r="U611" s="7"/>
      <c r="V611" s="7"/>
      <c r="W611" s="7"/>
      <c r="X611" s="7"/>
      <c r="Y611" s="7"/>
    </row>
    <row r="612" spans="1:25" x14ac:dyDescent="0.2">
      <c r="A612" s="409"/>
      <c r="B612" s="409"/>
      <c r="C612" s="409"/>
      <c r="D612" s="409"/>
      <c r="E612" s="409"/>
      <c r="F612" s="7"/>
      <c r="G612" s="7"/>
      <c r="H612" s="7"/>
      <c r="I612" s="7"/>
      <c r="J612" s="7"/>
      <c r="K612" s="7"/>
      <c r="L612" s="7"/>
      <c r="M612" s="7"/>
      <c r="N612" s="7"/>
      <c r="O612" s="7"/>
      <c r="P612" s="7"/>
      <c r="Q612" s="7"/>
      <c r="R612" s="7"/>
      <c r="S612" s="7"/>
      <c r="T612" s="7"/>
      <c r="U612" s="7"/>
      <c r="V612" s="7"/>
      <c r="W612" s="7"/>
      <c r="X612" s="7"/>
      <c r="Y612" s="7"/>
    </row>
    <row r="613" spans="1:25" x14ac:dyDescent="0.2">
      <c r="A613" s="409"/>
      <c r="B613" s="409"/>
      <c r="C613" s="409"/>
      <c r="D613" s="409"/>
      <c r="E613" s="409"/>
      <c r="F613" s="7"/>
      <c r="G613" s="7"/>
      <c r="H613" s="7"/>
      <c r="I613" s="7"/>
      <c r="J613" s="7"/>
      <c r="K613" s="7"/>
      <c r="L613" s="7"/>
      <c r="M613" s="7"/>
      <c r="N613" s="7"/>
      <c r="O613" s="7"/>
      <c r="P613" s="7"/>
      <c r="Q613" s="7"/>
      <c r="R613" s="7"/>
      <c r="S613" s="7"/>
      <c r="T613" s="7"/>
      <c r="U613" s="7"/>
      <c r="V613" s="7"/>
      <c r="W613" s="7"/>
      <c r="X613" s="7"/>
      <c r="Y613" s="7"/>
    </row>
    <row r="614" spans="1:25" x14ac:dyDescent="0.2">
      <c r="A614" s="409"/>
      <c r="B614" s="409"/>
      <c r="C614" s="409"/>
      <c r="D614" s="409"/>
      <c r="E614" s="409"/>
      <c r="F614" s="7"/>
      <c r="G614" s="7"/>
      <c r="H614" s="7"/>
      <c r="I614" s="7"/>
      <c r="J614" s="7"/>
      <c r="K614" s="7"/>
      <c r="L614" s="7"/>
      <c r="M614" s="7"/>
      <c r="N614" s="7"/>
      <c r="O614" s="7"/>
      <c r="P614" s="7"/>
      <c r="Q614" s="7"/>
      <c r="R614" s="7"/>
      <c r="S614" s="7"/>
      <c r="T614" s="7"/>
      <c r="U614" s="7"/>
      <c r="V614" s="7"/>
      <c r="W614" s="7"/>
      <c r="X614" s="7"/>
      <c r="Y614" s="7"/>
    </row>
    <row r="615" spans="1:25" x14ac:dyDescent="0.2">
      <c r="A615" s="409"/>
      <c r="B615" s="409"/>
      <c r="C615" s="409"/>
      <c r="D615" s="409"/>
      <c r="E615" s="409"/>
      <c r="F615" s="7"/>
      <c r="G615" s="7"/>
      <c r="H615" s="7"/>
      <c r="I615" s="7"/>
      <c r="J615" s="7"/>
      <c r="K615" s="7"/>
      <c r="L615" s="7"/>
      <c r="M615" s="7"/>
      <c r="N615" s="7"/>
      <c r="O615" s="7"/>
      <c r="P615" s="7"/>
      <c r="Q615" s="7"/>
      <c r="R615" s="7"/>
      <c r="S615" s="7"/>
      <c r="T615" s="7"/>
      <c r="U615" s="7"/>
      <c r="V615" s="7"/>
      <c r="W615" s="7"/>
      <c r="X615" s="7"/>
      <c r="Y615" s="7"/>
    </row>
    <row r="616" spans="1:25" x14ac:dyDescent="0.2">
      <c r="A616" s="7"/>
      <c r="B616" s="7"/>
      <c r="C616" s="7"/>
      <c r="D616" s="7"/>
      <c r="E616" s="7"/>
      <c r="F616" s="7"/>
      <c r="G616" s="7"/>
      <c r="H616" s="7"/>
      <c r="I616" s="7"/>
      <c r="J616" s="7"/>
      <c r="K616" s="7"/>
      <c r="L616" s="7"/>
      <c r="M616" s="7"/>
      <c r="N616" s="7"/>
      <c r="O616" s="7"/>
      <c r="P616" s="7"/>
      <c r="Q616" s="7"/>
      <c r="R616" s="7"/>
      <c r="S616" s="7"/>
      <c r="T616" s="7"/>
      <c r="U616" s="7"/>
      <c r="V616" s="7"/>
      <c r="W616" s="7"/>
      <c r="X616" s="7"/>
      <c r="Y616" s="7"/>
    </row>
    <row r="617" spans="1:25" x14ac:dyDescent="0.2">
      <c r="A617" s="7"/>
      <c r="B617" s="7"/>
      <c r="C617" s="7"/>
      <c r="D617" s="7"/>
      <c r="E617" s="7"/>
      <c r="F617" s="7"/>
      <c r="G617" s="7"/>
      <c r="H617" s="7"/>
      <c r="I617" s="7"/>
      <c r="J617" s="7"/>
      <c r="K617" s="7"/>
      <c r="L617" s="7"/>
      <c r="M617" s="7"/>
      <c r="N617" s="7"/>
      <c r="O617" s="7"/>
      <c r="P617" s="7"/>
      <c r="Q617" s="7"/>
      <c r="R617" s="7"/>
      <c r="S617" s="7"/>
      <c r="T617" s="7"/>
      <c r="U617" s="7"/>
      <c r="V617" s="7"/>
      <c r="W617" s="7"/>
      <c r="X617" s="7"/>
      <c r="Y617" s="7"/>
    </row>
    <row r="618" spans="1:25" x14ac:dyDescent="0.2">
      <c r="A618" s="7"/>
      <c r="B618" s="7"/>
      <c r="C618" s="7"/>
      <c r="D618" s="7"/>
      <c r="E618" s="7"/>
      <c r="F618" s="7"/>
      <c r="G618" s="7"/>
      <c r="H618" s="7"/>
      <c r="I618" s="7"/>
      <c r="J618" s="7"/>
      <c r="K618" s="7"/>
      <c r="L618" s="7"/>
      <c r="M618" s="7"/>
      <c r="N618" s="7"/>
      <c r="O618" s="7"/>
      <c r="P618" s="7"/>
      <c r="Q618" s="7"/>
      <c r="R618" s="7"/>
      <c r="S618" s="7"/>
      <c r="T618" s="7"/>
      <c r="U618" s="7"/>
      <c r="V618" s="7"/>
      <c r="W618" s="7"/>
      <c r="X618" s="7"/>
      <c r="Y618" s="7"/>
    </row>
    <row r="619" spans="1:25" x14ac:dyDescent="0.2">
      <c r="A619" s="7"/>
      <c r="B619" s="7"/>
      <c r="C619" s="7"/>
      <c r="D619" s="7"/>
      <c r="E619" s="7"/>
      <c r="F619" s="7"/>
      <c r="G619" s="7"/>
      <c r="H619" s="7"/>
      <c r="I619" s="7"/>
      <c r="J619" s="7"/>
      <c r="K619" s="7"/>
      <c r="L619" s="7"/>
      <c r="M619" s="7"/>
      <c r="N619" s="7"/>
      <c r="O619" s="7"/>
      <c r="P619" s="7"/>
      <c r="Q619" s="7"/>
      <c r="R619" s="7"/>
      <c r="S619" s="7"/>
      <c r="T619" s="7"/>
      <c r="U619" s="7"/>
      <c r="V619" s="7"/>
      <c r="W619" s="7"/>
      <c r="X619" s="7"/>
      <c r="Y619" s="7"/>
    </row>
    <row r="620" spans="1:25" x14ac:dyDescent="0.2">
      <c r="A620" s="7"/>
      <c r="B620" s="7"/>
      <c r="C620" s="7"/>
      <c r="D620" s="7"/>
      <c r="E620" s="7"/>
      <c r="F620" s="7"/>
      <c r="G620" s="7"/>
      <c r="H620" s="7"/>
      <c r="I620" s="7"/>
      <c r="J620" s="7"/>
      <c r="K620" s="7"/>
      <c r="L620" s="7"/>
      <c r="M620" s="7"/>
      <c r="N620" s="7"/>
      <c r="O620" s="7"/>
      <c r="P620" s="7"/>
      <c r="Q620" s="7"/>
      <c r="R620" s="7"/>
      <c r="S620" s="7"/>
      <c r="T620" s="7"/>
      <c r="U620" s="7"/>
      <c r="V620" s="7"/>
      <c r="W620" s="7"/>
      <c r="X620" s="7"/>
      <c r="Y620" s="7"/>
    </row>
    <row r="621" spans="1:25" x14ac:dyDescent="0.2">
      <c r="A621" s="1137"/>
      <c r="B621" s="1137"/>
      <c r="C621" s="1137"/>
      <c r="D621" s="1137"/>
      <c r="E621" s="409"/>
      <c r="F621" s="7"/>
      <c r="G621" s="7"/>
      <c r="H621" s="7"/>
      <c r="I621" s="7"/>
      <c r="J621" s="7"/>
      <c r="K621" s="7"/>
      <c r="L621" s="7"/>
      <c r="M621" s="7"/>
      <c r="N621" s="7"/>
      <c r="O621" s="7"/>
      <c r="P621" s="7"/>
      <c r="Q621" s="7"/>
      <c r="R621" s="7"/>
      <c r="S621" s="7"/>
      <c r="T621" s="7"/>
      <c r="U621" s="7"/>
      <c r="V621" s="7"/>
      <c r="W621" s="7"/>
      <c r="X621" s="7"/>
      <c r="Y621" s="7"/>
    </row>
    <row r="622" spans="1:25" x14ac:dyDescent="0.2">
      <c r="A622" s="409"/>
      <c r="B622" s="409"/>
      <c r="C622" s="409"/>
      <c r="D622" s="409"/>
      <c r="E622" s="409"/>
      <c r="F622" s="7"/>
      <c r="G622" s="7"/>
      <c r="H622" s="7"/>
      <c r="I622" s="7"/>
      <c r="J622" s="7"/>
      <c r="K622" s="7"/>
      <c r="L622" s="7"/>
      <c r="M622" s="7"/>
      <c r="N622" s="7"/>
      <c r="O622" s="7"/>
      <c r="P622" s="7"/>
      <c r="Q622" s="7"/>
      <c r="R622" s="7"/>
      <c r="S622" s="7"/>
      <c r="T622" s="7"/>
      <c r="U622" s="7"/>
      <c r="V622" s="7"/>
      <c r="W622" s="7"/>
      <c r="X622" s="7"/>
      <c r="Y622" s="7"/>
    </row>
    <row r="623" spans="1:25" x14ac:dyDescent="0.2">
      <c r="A623" s="409"/>
      <c r="B623" s="409"/>
      <c r="C623" s="409"/>
      <c r="D623" s="409"/>
      <c r="E623" s="409"/>
      <c r="F623" s="7"/>
      <c r="G623" s="7"/>
      <c r="H623" s="7"/>
      <c r="I623" s="7"/>
      <c r="J623" s="7"/>
      <c r="K623" s="7"/>
      <c r="L623" s="7"/>
      <c r="M623" s="7"/>
      <c r="N623" s="7"/>
      <c r="O623" s="7"/>
      <c r="P623" s="7"/>
      <c r="Q623" s="7"/>
      <c r="R623" s="7"/>
      <c r="S623" s="7"/>
      <c r="T623" s="7"/>
      <c r="U623" s="7"/>
      <c r="V623" s="7"/>
      <c r="W623" s="7"/>
      <c r="X623" s="7"/>
      <c r="Y623" s="7"/>
    </row>
    <row r="624" spans="1:25" x14ac:dyDescent="0.2">
      <c r="A624" s="409"/>
      <c r="B624" s="409"/>
      <c r="C624" s="409"/>
      <c r="D624" s="409"/>
      <c r="E624" s="409"/>
      <c r="F624" s="7"/>
      <c r="G624" s="7"/>
      <c r="H624" s="7"/>
      <c r="I624" s="7"/>
      <c r="J624" s="7"/>
      <c r="K624" s="7"/>
      <c r="L624" s="7"/>
      <c r="M624" s="7"/>
      <c r="N624" s="7"/>
      <c r="O624" s="7"/>
      <c r="P624" s="7"/>
      <c r="Q624" s="7"/>
      <c r="R624" s="7"/>
      <c r="S624" s="7"/>
      <c r="T624" s="7"/>
      <c r="U624" s="7"/>
      <c r="V624" s="7"/>
      <c r="W624" s="7"/>
      <c r="X624" s="7"/>
      <c r="Y624" s="7"/>
    </row>
    <row r="625" spans="1:25" x14ac:dyDescent="0.2">
      <c r="A625" s="409"/>
      <c r="B625" s="409"/>
      <c r="C625" s="409"/>
      <c r="D625" s="409"/>
      <c r="E625" s="409"/>
      <c r="F625" s="7"/>
      <c r="G625" s="7"/>
      <c r="H625" s="7"/>
      <c r="I625" s="7"/>
      <c r="J625" s="7"/>
      <c r="K625" s="7"/>
      <c r="L625" s="7"/>
      <c r="M625" s="7"/>
      <c r="N625" s="7"/>
      <c r="O625" s="7"/>
      <c r="P625" s="7"/>
      <c r="Q625" s="7"/>
      <c r="R625" s="7"/>
      <c r="S625" s="7"/>
      <c r="T625" s="7"/>
      <c r="U625" s="7"/>
      <c r="V625" s="7"/>
      <c r="W625" s="7"/>
      <c r="X625" s="7"/>
      <c r="Y625" s="7"/>
    </row>
    <row r="626" spans="1:25" x14ac:dyDescent="0.2">
      <c r="A626" s="1141"/>
      <c r="B626" s="1141"/>
      <c r="C626" s="409"/>
      <c r="D626" s="409"/>
      <c r="E626" s="409"/>
      <c r="F626" s="7"/>
      <c r="G626" s="7"/>
      <c r="H626" s="7"/>
      <c r="I626" s="7"/>
      <c r="J626" s="7"/>
      <c r="K626" s="7"/>
      <c r="L626" s="7"/>
      <c r="M626" s="7"/>
      <c r="N626" s="7"/>
      <c r="O626" s="7"/>
      <c r="P626" s="7"/>
      <c r="Q626" s="7"/>
      <c r="R626" s="7"/>
      <c r="S626" s="7"/>
      <c r="T626" s="7"/>
      <c r="U626" s="7"/>
      <c r="V626" s="7"/>
      <c r="W626" s="7"/>
      <c r="X626" s="7"/>
      <c r="Y626" s="7"/>
    </row>
    <row r="627" spans="1:25" x14ac:dyDescent="0.2">
      <c r="A627" s="409"/>
      <c r="B627" s="411"/>
      <c r="C627" s="409"/>
      <c r="D627" s="409"/>
      <c r="E627" s="409"/>
      <c r="F627" s="7"/>
      <c r="G627" s="7"/>
      <c r="H627" s="7"/>
      <c r="I627" s="7"/>
      <c r="J627" s="7"/>
      <c r="K627" s="7"/>
      <c r="L627" s="7"/>
      <c r="M627" s="7"/>
      <c r="N627" s="7"/>
      <c r="O627" s="7"/>
      <c r="P627" s="7"/>
      <c r="Q627" s="7"/>
      <c r="R627" s="7"/>
      <c r="S627" s="7"/>
      <c r="T627" s="7"/>
      <c r="U627" s="7"/>
      <c r="V627" s="7"/>
      <c r="W627" s="7"/>
      <c r="X627" s="7"/>
      <c r="Y627" s="7"/>
    </row>
    <row r="628" spans="1:25" x14ac:dyDescent="0.2">
      <c r="A628" s="409"/>
      <c r="B628" s="412"/>
      <c r="C628" s="406"/>
      <c r="D628" s="406"/>
      <c r="E628" s="409"/>
      <c r="F628" s="7"/>
      <c r="G628" s="7"/>
      <c r="H628" s="7"/>
      <c r="I628" s="7"/>
      <c r="J628" s="7"/>
      <c r="K628" s="7"/>
      <c r="L628" s="7"/>
      <c r="M628" s="7"/>
      <c r="N628" s="7"/>
      <c r="O628" s="7"/>
      <c r="P628" s="7"/>
      <c r="Q628" s="7"/>
      <c r="R628" s="7"/>
      <c r="S628" s="7"/>
      <c r="T628" s="7"/>
      <c r="U628" s="7"/>
      <c r="V628" s="7"/>
      <c r="W628" s="7"/>
      <c r="X628" s="7"/>
      <c r="Y628" s="7"/>
    </row>
    <row r="629" spans="1:25" x14ac:dyDescent="0.2">
      <c r="A629" s="409"/>
      <c r="B629" s="406"/>
      <c r="C629" s="406"/>
      <c r="D629" s="406"/>
      <c r="E629" s="409"/>
      <c r="F629" s="7"/>
      <c r="G629" s="7"/>
      <c r="H629" s="7"/>
      <c r="I629" s="7"/>
      <c r="J629" s="7"/>
      <c r="K629" s="7"/>
      <c r="L629" s="7"/>
      <c r="M629" s="7"/>
      <c r="N629" s="7"/>
      <c r="O629" s="7"/>
      <c r="P629" s="7"/>
      <c r="Q629" s="7"/>
      <c r="R629" s="7"/>
      <c r="S629" s="7"/>
      <c r="T629" s="7"/>
      <c r="U629" s="7"/>
      <c r="V629" s="7"/>
      <c r="W629" s="7"/>
      <c r="X629" s="7"/>
      <c r="Y629" s="7"/>
    </row>
    <row r="630" spans="1:25" x14ac:dyDescent="0.2">
      <c r="A630" s="1132"/>
      <c r="B630" s="1142"/>
      <c r="C630" s="1142"/>
      <c r="D630" s="1142"/>
      <c r="E630" s="409"/>
      <c r="F630" s="7"/>
      <c r="G630" s="7"/>
      <c r="H630" s="7"/>
      <c r="I630" s="7"/>
      <c r="J630" s="7"/>
      <c r="K630" s="7"/>
      <c r="L630" s="7"/>
      <c r="M630" s="7"/>
      <c r="N630" s="7"/>
      <c r="O630" s="7"/>
      <c r="P630" s="7"/>
      <c r="Q630" s="7"/>
      <c r="R630" s="7"/>
      <c r="S630" s="7"/>
      <c r="T630" s="7"/>
      <c r="U630" s="7"/>
      <c r="V630" s="7"/>
      <c r="W630" s="7"/>
      <c r="X630" s="7"/>
      <c r="Y630" s="7"/>
    </row>
    <row r="631" spans="1:25" x14ac:dyDescent="0.2">
      <c r="A631" s="1132"/>
      <c r="B631" s="1132"/>
      <c r="C631" s="1132"/>
      <c r="D631" s="1132"/>
      <c r="E631" s="409"/>
      <c r="F631" s="7"/>
      <c r="G631" s="7"/>
      <c r="H631" s="7"/>
      <c r="I631" s="7"/>
      <c r="J631" s="7"/>
      <c r="K631" s="7"/>
      <c r="L631" s="7"/>
      <c r="M631" s="7"/>
      <c r="N631" s="7"/>
      <c r="O631" s="7"/>
      <c r="P631" s="7"/>
      <c r="Q631" s="7"/>
      <c r="R631" s="7"/>
      <c r="S631" s="7"/>
      <c r="T631" s="7"/>
      <c r="U631" s="7"/>
      <c r="V631" s="7"/>
      <c r="W631" s="7"/>
      <c r="X631" s="7"/>
      <c r="Y631" s="7"/>
    </row>
    <row r="632" spans="1:25" x14ac:dyDescent="0.2">
      <c r="A632" s="18"/>
      <c r="B632" s="405"/>
      <c r="C632" s="408"/>
      <c r="D632" s="408"/>
      <c r="E632" s="409"/>
      <c r="F632" s="7"/>
      <c r="G632" s="7"/>
      <c r="H632" s="7"/>
      <c r="I632" s="7"/>
      <c r="J632" s="7"/>
      <c r="K632" s="7"/>
      <c r="L632" s="7"/>
      <c r="M632" s="7"/>
      <c r="N632" s="7"/>
      <c r="O632" s="7"/>
      <c r="P632" s="7"/>
      <c r="Q632" s="7"/>
      <c r="R632" s="7"/>
      <c r="S632" s="7"/>
      <c r="T632" s="7"/>
      <c r="U632" s="7"/>
      <c r="V632" s="7"/>
      <c r="W632" s="7"/>
      <c r="X632" s="7"/>
      <c r="Y632" s="7"/>
    </row>
    <row r="633" spans="1:25" x14ac:dyDescent="0.2">
      <c r="A633" s="409"/>
      <c r="B633" s="405"/>
      <c r="C633" s="408"/>
      <c r="D633" s="408"/>
      <c r="E633" s="409"/>
      <c r="F633" s="7"/>
      <c r="G633" s="7"/>
      <c r="H633" s="7"/>
      <c r="I633" s="7"/>
      <c r="J633" s="7"/>
      <c r="K633" s="7"/>
      <c r="L633" s="7"/>
      <c r="M633" s="7"/>
      <c r="N633" s="7"/>
      <c r="O633" s="7"/>
      <c r="P633" s="7"/>
      <c r="Q633" s="7"/>
      <c r="R633" s="7"/>
      <c r="S633" s="7"/>
      <c r="T633" s="7"/>
      <c r="U633" s="7"/>
      <c r="V633" s="7"/>
      <c r="W633" s="7"/>
      <c r="X633" s="7"/>
      <c r="Y633" s="7"/>
    </row>
    <row r="634" spans="1:25" x14ac:dyDescent="0.2">
      <c r="A634" s="18"/>
      <c r="B634" s="405"/>
      <c r="C634" s="408"/>
      <c r="D634" s="408"/>
      <c r="E634" s="409"/>
      <c r="F634" s="7"/>
      <c r="G634" s="7"/>
      <c r="H634" s="7"/>
      <c r="I634" s="7"/>
      <c r="J634" s="7"/>
      <c r="K634" s="7"/>
      <c r="L634" s="7"/>
      <c r="M634" s="7"/>
      <c r="N634" s="7"/>
      <c r="O634" s="7"/>
      <c r="P634" s="7"/>
      <c r="Q634" s="7"/>
      <c r="R634" s="7"/>
      <c r="S634" s="7"/>
      <c r="T634" s="7"/>
      <c r="U634" s="7"/>
      <c r="V634" s="7"/>
      <c r="W634" s="7"/>
      <c r="X634" s="7"/>
      <c r="Y634" s="7"/>
    </row>
    <row r="635" spans="1:25" x14ac:dyDescent="0.2">
      <c r="A635" s="18"/>
      <c r="B635" s="405"/>
      <c r="C635" s="408"/>
      <c r="D635" s="408"/>
      <c r="E635" s="409"/>
      <c r="F635" s="7"/>
      <c r="G635" s="7"/>
      <c r="H635" s="7"/>
      <c r="I635" s="7"/>
      <c r="J635" s="7"/>
      <c r="K635" s="7"/>
      <c r="L635" s="7"/>
      <c r="M635" s="7"/>
      <c r="N635" s="7"/>
      <c r="O635" s="7"/>
      <c r="P635" s="7"/>
      <c r="Q635" s="7"/>
      <c r="R635" s="7"/>
      <c r="S635" s="7"/>
      <c r="T635" s="7"/>
      <c r="U635" s="7"/>
      <c r="V635" s="7"/>
      <c r="W635" s="7"/>
      <c r="X635" s="7"/>
      <c r="Y635" s="7"/>
    </row>
    <row r="636" spans="1:25" x14ac:dyDescent="0.2">
      <c r="A636" s="409"/>
      <c r="B636" s="405"/>
      <c r="C636" s="408"/>
      <c r="D636" s="408"/>
      <c r="E636" s="409"/>
      <c r="F636" s="7"/>
      <c r="G636" s="7"/>
      <c r="H636" s="7"/>
      <c r="I636" s="7"/>
      <c r="J636" s="7"/>
      <c r="K636" s="7"/>
      <c r="L636" s="7"/>
      <c r="M636" s="7"/>
      <c r="N636" s="7"/>
      <c r="O636" s="7"/>
      <c r="P636" s="7"/>
      <c r="Q636" s="7"/>
      <c r="R636" s="7"/>
      <c r="S636" s="7"/>
      <c r="T636" s="7"/>
      <c r="U636" s="7"/>
      <c r="V636" s="7"/>
      <c r="W636" s="7"/>
      <c r="X636" s="7"/>
      <c r="Y636" s="7"/>
    </row>
    <row r="637" spans="1:25" x14ac:dyDescent="0.2">
      <c r="A637" s="409"/>
      <c r="B637" s="405"/>
      <c r="C637" s="408"/>
      <c r="D637" s="408"/>
      <c r="E637" s="409"/>
      <c r="F637" s="7"/>
      <c r="G637" s="7"/>
      <c r="H637" s="7"/>
      <c r="I637" s="7"/>
      <c r="J637" s="7"/>
      <c r="K637" s="7"/>
      <c r="L637" s="7"/>
      <c r="M637" s="7"/>
      <c r="N637" s="7"/>
      <c r="O637" s="7"/>
      <c r="P637" s="7"/>
      <c r="Q637" s="7"/>
      <c r="R637" s="7"/>
      <c r="S637" s="7"/>
      <c r="T637" s="7"/>
      <c r="U637" s="7"/>
      <c r="V637" s="7"/>
      <c r="W637" s="7"/>
      <c r="X637" s="7"/>
      <c r="Y637" s="7"/>
    </row>
    <row r="638" spans="1:25" x14ac:dyDescent="0.2">
      <c r="A638" s="409"/>
      <c r="B638" s="410"/>
      <c r="C638" s="410"/>
      <c r="D638" s="408"/>
      <c r="E638" s="409"/>
      <c r="F638" s="7"/>
      <c r="G638" s="7"/>
      <c r="H638" s="7"/>
      <c r="I638" s="7"/>
      <c r="J638" s="7"/>
      <c r="K638" s="7"/>
      <c r="L638" s="7"/>
      <c r="M638" s="7"/>
      <c r="N638" s="7"/>
      <c r="O638" s="7"/>
      <c r="P638" s="7"/>
      <c r="Q638" s="7"/>
      <c r="R638" s="7"/>
      <c r="S638" s="7"/>
      <c r="T638" s="7"/>
      <c r="U638" s="7"/>
      <c r="V638" s="7"/>
      <c r="W638" s="7"/>
      <c r="X638" s="7"/>
      <c r="Y638" s="7"/>
    </row>
    <row r="639" spans="1:25" x14ac:dyDescent="0.2">
      <c r="A639" s="1132"/>
      <c r="B639" s="1132"/>
      <c r="C639" s="1132"/>
      <c r="D639" s="20"/>
      <c r="E639" s="409"/>
      <c r="F639" s="7"/>
      <c r="G639" s="7"/>
      <c r="H639" s="7"/>
      <c r="I639" s="7"/>
      <c r="J639" s="7"/>
      <c r="K639" s="7"/>
      <c r="L639" s="7"/>
      <c r="M639" s="7"/>
      <c r="N639" s="7"/>
      <c r="O639" s="7"/>
      <c r="P639" s="7"/>
      <c r="Q639" s="7"/>
      <c r="R639" s="7"/>
      <c r="S639" s="7"/>
      <c r="T639" s="7"/>
      <c r="U639" s="7"/>
      <c r="V639" s="7"/>
      <c r="W639" s="7"/>
      <c r="X639" s="7"/>
      <c r="Y639" s="7"/>
    </row>
    <row r="640" spans="1:25" x14ac:dyDescent="0.2">
      <c r="A640" s="1133"/>
      <c r="B640" s="1133"/>
      <c r="C640" s="1133"/>
      <c r="D640" s="1133"/>
      <c r="E640" s="409"/>
      <c r="F640" s="7"/>
      <c r="G640" s="7"/>
      <c r="H640" s="7"/>
      <c r="I640" s="7"/>
      <c r="J640" s="7"/>
      <c r="K640" s="7"/>
      <c r="L640" s="7"/>
      <c r="M640" s="7"/>
      <c r="N640" s="7"/>
      <c r="O640" s="7"/>
      <c r="P640" s="7"/>
      <c r="Q640" s="7"/>
      <c r="R640" s="7"/>
      <c r="S640" s="7"/>
      <c r="T640" s="7"/>
      <c r="U640" s="7"/>
      <c r="V640" s="7"/>
      <c r="W640" s="7"/>
      <c r="X640" s="7"/>
      <c r="Y640" s="7"/>
    </row>
    <row r="641" spans="1:25" x14ac:dyDescent="0.2">
      <c r="A641" s="410"/>
      <c r="B641" s="413"/>
      <c r="C641" s="413"/>
      <c r="D641" s="20"/>
      <c r="E641" s="409"/>
      <c r="F641" s="7"/>
      <c r="G641" s="7"/>
      <c r="H641" s="7"/>
      <c r="I641" s="7"/>
      <c r="J641" s="7"/>
      <c r="K641" s="7"/>
      <c r="L641" s="7"/>
      <c r="M641" s="7"/>
      <c r="N641" s="7"/>
      <c r="O641" s="7"/>
      <c r="P641" s="7"/>
      <c r="Q641" s="7"/>
      <c r="R641" s="7"/>
      <c r="S641" s="7"/>
      <c r="T641" s="7"/>
      <c r="U641" s="7"/>
      <c r="V641" s="7"/>
      <c r="W641" s="7"/>
      <c r="X641" s="7"/>
      <c r="Y641" s="7"/>
    </row>
    <row r="642" spans="1:25" x14ac:dyDescent="0.2">
      <c r="A642" s="409"/>
      <c r="B642" s="409"/>
      <c r="C642" s="409"/>
      <c r="D642" s="409"/>
      <c r="E642" s="409"/>
      <c r="F642" s="7"/>
      <c r="G642" s="7"/>
      <c r="H642" s="7"/>
      <c r="I642" s="7"/>
      <c r="J642" s="7"/>
      <c r="K642" s="7"/>
      <c r="L642" s="7"/>
      <c r="M642" s="7"/>
      <c r="N642" s="7"/>
      <c r="O642" s="7"/>
      <c r="P642" s="7"/>
      <c r="Q642" s="7"/>
      <c r="R642" s="7"/>
      <c r="S642" s="7"/>
      <c r="T642" s="7"/>
      <c r="U642" s="7"/>
      <c r="V642" s="7"/>
      <c r="W642" s="7"/>
      <c r="X642" s="7"/>
      <c r="Y642" s="7"/>
    </row>
    <row r="643" spans="1:25" x14ac:dyDescent="0.2">
      <c r="A643" s="409"/>
      <c r="B643" s="409"/>
      <c r="C643" s="409"/>
      <c r="D643" s="409"/>
      <c r="E643" s="409"/>
      <c r="F643" s="7"/>
      <c r="G643" s="7"/>
      <c r="H643" s="7"/>
      <c r="I643" s="7"/>
      <c r="J643" s="7"/>
      <c r="K643" s="7"/>
      <c r="L643" s="7"/>
      <c r="M643" s="7"/>
      <c r="N643" s="7"/>
      <c r="O643" s="7"/>
      <c r="P643" s="7"/>
      <c r="Q643" s="7"/>
      <c r="R643" s="7"/>
      <c r="S643" s="7"/>
      <c r="T643" s="7"/>
      <c r="U643" s="7"/>
      <c r="V643" s="7"/>
      <c r="W643" s="7"/>
      <c r="X643" s="7"/>
      <c r="Y643" s="7"/>
    </row>
    <row r="644" spans="1:25" x14ac:dyDescent="0.2">
      <c r="A644" s="410"/>
      <c r="B644" s="411"/>
      <c r="C644" s="411"/>
      <c r="D644" s="411"/>
      <c r="E644" s="409"/>
      <c r="F644" s="7"/>
      <c r="G644" s="7"/>
      <c r="H644" s="7"/>
      <c r="I644" s="7"/>
      <c r="J644" s="7"/>
      <c r="K644" s="7"/>
      <c r="L644" s="7"/>
      <c r="M644" s="7"/>
      <c r="N644" s="7"/>
      <c r="O644" s="7"/>
      <c r="P644" s="7"/>
      <c r="Q644" s="7"/>
      <c r="R644" s="7"/>
      <c r="S644" s="7"/>
      <c r="T644" s="7"/>
      <c r="U644" s="7"/>
      <c r="V644" s="7"/>
      <c r="W644" s="7"/>
      <c r="X644" s="7"/>
      <c r="Y644" s="7"/>
    </row>
    <row r="645" spans="1:25" x14ac:dyDescent="0.2">
      <c r="A645" s="1134"/>
      <c r="B645" s="1135"/>
      <c r="C645" s="1136"/>
      <c r="D645" s="1136"/>
      <c r="E645" s="22"/>
      <c r="F645" s="7"/>
      <c r="G645" s="7"/>
      <c r="H645" s="7"/>
      <c r="I645" s="7"/>
      <c r="J645" s="7"/>
      <c r="K645" s="7"/>
      <c r="L645" s="7"/>
      <c r="M645" s="7"/>
      <c r="N645" s="7"/>
      <c r="O645" s="7"/>
      <c r="P645" s="7"/>
      <c r="Q645" s="7"/>
      <c r="R645" s="7"/>
      <c r="S645" s="7"/>
      <c r="T645" s="7"/>
      <c r="U645" s="7"/>
      <c r="V645" s="7"/>
      <c r="W645" s="7"/>
      <c r="X645" s="7"/>
      <c r="Y645" s="7"/>
    </row>
    <row r="646" spans="1:25" x14ac:dyDescent="0.2">
      <c r="A646" s="1134"/>
      <c r="B646" s="1134"/>
      <c r="C646" s="1134"/>
      <c r="D646" s="1134"/>
      <c r="E646" s="22"/>
      <c r="F646" s="7"/>
      <c r="G646" s="7"/>
      <c r="H646" s="7"/>
      <c r="I646" s="7"/>
      <c r="J646" s="7"/>
      <c r="K646" s="7"/>
      <c r="L646" s="7"/>
      <c r="M646" s="7"/>
      <c r="N646" s="7"/>
      <c r="O646" s="7"/>
      <c r="P646" s="7"/>
      <c r="Q646" s="7"/>
      <c r="R646" s="7"/>
      <c r="S646" s="7"/>
      <c r="T646" s="7"/>
      <c r="U646" s="7"/>
      <c r="V646" s="7"/>
      <c r="W646" s="7"/>
      <c r="X646" s="7"/>
      <c r="Y646" s="7"/>
    </row>
    <row r="647" spans="1:25" x14ac:dyDescent="0.2">
      <c r="A647" s="1132"/>
      <c r="B647" s="1132"/>
      <c r="C647" s="1132"/>
      <c r="D647" s="20"/>
      <c r="E647" s="409"/>
      <c r="F647" s="7"/>
      <c r="G647" s="7"/>
      <c r="H647" s="7"/>
      <c r="I647" s="7"/>
      <c r="J647" s="7"/>
      <c r="K647" s="7"/>
      <c r="L647" s="7"/>
      <c r="M647" s="7"/>
      <c r="N647" s="7"/>
      <c r="O647" s="7"/>
      <c r="P647" s="7"/>
      <c r="Q647" s="7"/>
      <c r="R647" s="7"/>
      <c r="S647" s="7"/>
      <c r="T647" s="7"/>
      <c r="U647" s="7"/>
      <c r="V647" s="7"/>
      <c r="W647" s="7"/>
      <c r="X647" s="7"/>
      <c r="Y647" s="7"/>
    </row>
    <row r="648" spans="1:25" x14ac:dyDescent="0.2">
      <c r="A648" s="1133"/>
      <c r="B648" s="1133"/>
      <c r="C648" s="1133"/>
      <c r="D648" s="1133"/>
      <c r="E648" s="409"/>
      <c r="F648" s="7"/>
      <c r="G648" s="7"/>
      <c r="H648" s="7"/>
      <c r="I648" s="7"/>
      <c r="J648" s="7"/>
      <c r="K648" s="7"/>
      <c r="L648" s="7"/>
      <c r="M648" s="7"/>
      <c r="N648" s="7"/>
      <c r="O648" s="7"/>
      <c r="P648" s="7"/>
      <c r="Q648" s="7"/>
      <c r="R648" s="7"/>
      <c r="S648" s="7"/>
      <c r="T648" s="7"/>
      <c r="U648" s="7"/>
      <c r="V648" s="7"/>
      <c r="W648" s="7"/>
      <c r="X648" s="7"/>
      <c r="Y648" s="7"/>
    </row>
    <row r="649" spans="1:25" x14ac:dyDescent="0.2">
      <c r="A649" s="1132"/>
      <c r="B649" s="1132"/>
      <c r="C649" s="1132"/>
      <c r="D649" s="20"/>
      <c r="E649" s="409"/>
      <c r="F649" s="7"/>
      <c r="G649" s="7"/>
      <c r="H649" s="7"/>
      <c r="I649" s="7"/>
      <c r="J649" s="7"/>
      <c r="K649" s="7"/>
      <c r="L649" s="7"/>
      <c r="M649" s="7"/>
      <c r="N649" s="7"/>
      <c r="O649" s="7"/>
      <c r="P649" s="7"/>
      <c r="Q649" s="7"/>
      <c r="R649" s="7"/>
      <c r="S649" s="7"/>
      <c r="T649" s="7"/>
      <c r="U649" s="7"/>
      <c r="V649" s="7"/>
      <c r="W649" s="7"/>
      <c r="X649" s="7"/>
      <c r="Y649" s="7"/>
    </row>
    <row r="650" spans="1:25" x14ac:dyDescent="0.2">
      <c r="A650" s="409"/>
      <c r="B650" s="409"/>
      <c r="C650" s="409"/>
      <c r="D650" s="409"/>
      <c r="E650" s="409"/>
      <c r="F650" s="7"/>
      <c r="G650" s="7"/>
      <c r="H650" s="7"/>
      <c r="I650" s="7"/>
      <c r="J650" s="7"/>
      <c r="K650" s="7"/>
      <c r="L650" s="7"/>
      <c r="M650" s="7"/>
      <c r="N650" s="7"/>
      <c r="O650" s="7"/>
      <c r="P650" s="7"/>
      <c r="Q650" s="7"/>
      <c r="R650" s="7"/>
      <c r="S650" s="7"/>
      <c r="T650" s="7"/>
      <c r="U650" s="7"/>
      <c r="V650" s="7"/>
      <c r="W650" s="7"/>
      <c r="X650" s="7"/>
      <c r="Y650" s="7"/>
    </row>
    <row r="651" spans="1:25" x14ac:dyDescent="0.2">
      <c r="A651" s="409"/>
      <c r="B651" s="409"/>
      <c r="C651" s="409"/>
      <c r="D651" s="409"/>
      <c r="E651" s="409"/>
      <c r="F651" s="7"/>
      <c r="G651" s="7"/>
      <c r="H651" s="7"/>
      <c r="I651" s="7"/>
      <c r="J651" s="7"/>
      <c r="K651" s="7"/>
      <c r="L651" s="7"/>
      <c r="M651" s="7"/>
      <c r="N651" s="7"/>
      <c r="O651" s="7"/>
      <c r="P651" s="7"/>
      <c r="Q651" s="7"/>
      <c r="R651" s="7"/>
      <c r="S651" s="7"/>
      <c r="T651" s="7"/>
      <c r="U651" s="7"/>
      <c r="V651" s="7"/>
      <c r="W651" s="7"/>
      <c r="X651" s="7"/>
      <c r="Y651" s="7"/>
    </row>
    <row r="652" spans="1:25" x14ac:dyDescent="0.2">
      <c r="A652" s="1132"/>
      <c r="B652" s="1132"/>
      <c r="C652" s="1137"/>
      <c r="D652" s="1137"/>
      <c r="E652" s="409"/>
      <c r="F652" s="7"/>
      <c r="G652" s="7"/>
      <c r="H652" s="7"/>
      <c r="I652" s="7"/>
      <c r="J652" s="7"/>
      <c r="K652" s="7"/>
      <c r="L652" s="7"/>
      <c r="M652" s="7"/>
      <c r="N652" s="7"/>
      <c r="O652" s="7"/>
      <c r="P652" s="7"/>
      <c r="Q652" s="7"/>
      <c r="R652" s="7"/>
      <c r="S652" s="7"/>
      <c r="T652" s="7"/>
      <c r="U652" s="7"/>
      <c r="V652" s="7"/>
      <c r="W652" s="7"/>
      <c r="X652" s="7"/>
      <c r="Y652" s="7"/>
    </row>
    <row r="653" spans="1:25" x14ac:dyDescent="0.2">
      <c r="A653" s="409"/>
      <c r="B653" s="409"/>
      <c r="C653" s="409"/>
      <c r="D653" s="409"/>
      <c r="E653" s="409"/>
      <c r="F653" s="7"/>
      <c r="G653" s="7"/>
      <c r="H653" s="7"/>
      <c r="I653" s="7"/>
      <c r="J653" s="7"/>
      <c r="K653" s="7"/>
      <c r="L653" s="7"/>
      <c r="M653" s="7"/>
      <c r="N653" s="7"/>
      <c r="O653" s="7"/>
      <c r="P653" s="7"/>
      <c r="Q653" s="7"/>
      <c r="R653" s="7"/>
      <c r="S653" s="7"/>
      <c r="T653" s="7"/>
      <c r="U653" s="7"/>
      <c r="V653" s="7"/>
      <c r="W653" s="7"/>
      <c r="X653" s="7"/>
      <c r="Y653" s="7"/>
    </row>
    <row r="654" spans="1:25" x14ac:dyDescent="0.2">
      <c r="A654" s="1138"/>
      <c r="B654" s="1138"/>
      <c r="C654" s="1139"/>
      <c r="D654" s="1139"/>
      <c r="E654" s="409"/>
      <c r="F654" s="7"/>
      <c r="G654" s="7"/>
      <c r="H654" s="7"/>
      <c r="I654" s="7"/>
      <c r="J654" s="7"/>
      <c r="K654" s="7"/>
      <c r="L654" s="7"/>
      <c r="M654" s="7"/>
      <c r="N654" s="7"/>
      <c r="O654" s="7"/>
      <c r="P654" s="7"/>
      <c r="Q654" s="7"/>
      <c r="R654" s="7"/>
      <c r="S654" s="7"/>
      <c r="T654" s="7"/>
      <c r="U654" s="7"/>
      <c r="V654" s="7"/>
      <c r="W654" s="7"/>
      <c r="X654" s="7"/>
      <c r="Y654" s="7"/>
    </row>
    <row r="655" spans="1:25" x14ac:dyDescent="0.2">
      <c r="A655" s="1138"/>
      <c r="B655" s="1138"/>
      <c r="C655" s="1139"/>
      <c r="D655" s="1139"/>
      <c r="E655" s="409"/>
      <c r="F655" s="7"/>
      <c r="G655" s="7"/>
      <c r="H655" s="7"/>
      <c r="I655" s="7"/>
      <c r="J655" s="7"/>
      <c r="K655" s="7"/>
      <c r="L655" s="7"/>
      <c r="M655" s="7"/>
      <c r="N655" s="7"/>
      <c r="O655" s="7"/>
      <c r="P655" s="7"/>
      <c r="Q655" s="7"/>
      <c r="R655" s="7"/>
      <c r="S655" s="7"/>
      <c r="T655" s="7"/>
      <c r="U655" s="7"/>
      <c r="V655" s="7"/>
      <c r="W655" s="7"/>
      <c r="X655" s="7"/>
      <c r="Y655" s="7"/>
    </row>
    <row r="656" spans="1:25" ht="14.25" x14ac:dyDescent="0.2">
      <c r="A656" s="409"/>
      <c r="B656" s="23"/>
      <c r="C656" s="1139"/>
      <c r="D656" s="1139"/>
      <c r="E656" s="409"/>
      <c r="F656" s="7"/>
      <c r="G656" s="7"/>
      <c r="H656" s="7"/>
      <c r="I656" s="7"/>
      <c r="J656" s="7"/>
      <c r="K656" s="7"/>
      <c r="L656" s="7"/>
      <c r="M656" s="7"/>
      <c r="N656" s="7"/>
      <c r="O656" s="7"/>
      <c r="P656" s="7"/>
      <c r="Q656" s="7"/>
      <c r="R656" s="7"/>
      <c r="S656" s="7"/>
      <c r="T656" s="7"/>
      <c r="U656" s="7"/>
      <c r="V656" s="7"/>
      <c r="W656" s="7"/>
      <c r="X656" s="7"/>
      <c r="Y656" s="7"/>
    </row>
    <row r="657" spans="1:25" x14ac:dyDescent="0.2">
      <c r="A657" s="409"/>
      <c r="B657" s="24"/>
      <c r="C657" s="1139"/>
      <c r="D657" s="1139"/>
      <c r="E657" s="409"/>
      <c r="F657" s="7"/>
      <c r="G657" s="7"/>
      <c r="H657" s="7"/>
      <c r="I657" s="7"/>
      <c r="J657" s="7"/>
      <c r="K657" s="7"/>
      <c r="L657" s="7"/>
      <c r="M657" s="7"/>
      <c r="N657" s="7"/>
      <c r="O657" s="7"/>
      <c r="P657" s="7"/>
      <c r="Q657" s="7"/>
      <c r="R657" s="7"/>
      <c r="S657" s="7"/>
      <c r="T657" s="7"/>
      <c r="U657" s="7"/>
      <c r="V657" s="7"/>
      <c r="W657" s="7"/>
      <c r="X657" s="7"/>
      <c r="Y657" s="7"/>
    </row>
    <row r="658" spans="1:25" x14ac:dyDescent="0.2">
      <c r="A658" s="1138"/>
      <c r="B658" s="1138"/>
      <c r="C658" s="1139"/>
      <c r="D658" s="1139"/>
      <c r="E658" s="409"/>
      <c r="F658" s="7"/>
      <c r="G658" s="7"/>
      <c r="H658" s="7"/>
      <c r="I658" s="7"/>
      <c r="J658" s="7"/>
      <c r="K658" s="7"/>
      <c r="L658" s="7"/>
      <c r="M658" s="7"/>
      <c r="N658" s="7"/>
      <c r="O658" s="7"/>
      <c r="P658" s="7"/>
      <c r="Q658" s="7"/>
      <c r="R658" s="7"/>
      <c r="S658" s="7"/>
      <c r="T658" s="7"/>
      <c r="U658" s="7"/>
      <c r="V658" s="7"/>
      <c r="W658" s="7"/>
      <c r="X658" s="7"/>
      <c r="Y658" s="7"/>
    </row>
    <row r="659" spans="1:25" x14ac:dyDescent="0.2">
      <c r="A659" s="1138"/>
      <c r="B659" s="1138"/>
      <c r="C659" s="1139"/>
      <c r="D659" s="1139"/>
      <c r="E659" s="409"/>
      <c r="F659" s="7"/>
      <c r="G659" s="7"/>
      <c r="H659" s="7"/>
      <c r="I659" s="7"/>
      <c r="J659" s="7"/>
      <c r="K659" s="7"/>
      <c r="L659" s="7"/>
      <c r="M659" s="7"/>
      <c r="N659" s="7"/>
      <c r="O659" s="7"/>
      <c r="P659" s="7"/>
      <c r="Q659" s="7"/>
      <c r="R659" s="7"/>
      <c r="S659" s="7"/>
      <c r="T659" s="7"/>
      <c r="U659" s="7"/>
      <c r="V659" s="7"/>
      <c r="W659" s="7"/>
      <c r="X659" s="7"/>
      <c r="Y659" s="7"/>
    </row>
    <row r="660" spans="1:25" x14ac:dyDescent="0.2">
      <c r="A660" s="1138"/>
      <c r="B660" s="1138"/>
      <c r="C660" s="1139"/>
      <c r="D660" s="1139"/>
      <c r="E660" s="409"/>
      <c r="F660" s="7"/>
      <c r="G660" s="7"/>
      <c r="H660" s="7"/>
      <c r="I660" s="7"/>
      <c r="J660" s="7"/>
      <c r="K660" s="7"/>
      <c r="L660" s="7"/>
      <c r="M660" s="7"/>
      <c r="N660" s="7"/>
      <c r="O660" s="7"/>
      <c r="P660" s="7"/>
      <c r="Q660" s="7"/>
      <c r="R660" s="7"/>
      <c r="S660" s="7"/>
      <c r="T660" s="7"/>
      <c r="U660" s="7"/>
      <c r="V660" s="7"/>
      <c r="W660" s="7"/>
      <c r="X660" s="7"/>
      <c r="Y660" s="7"/>
    </row>
    <row r="661" spans="1:25" x14ac:dyDescent="0.2">
      <c r="A661" s="1138"/>
      <c r="B661" s="1138"/>
      <c r="C661" s="1139"/>
      <c r="D661" s="1139"/>
      <c r="E661" s="409"/>
      <c r="F661" s="7"/>
      <c r="G661" s="7"/>
      <c r="H661" s="7"/>
      <c r="I661" s="7"/>
      <c r="J661" s="7"/>
      <c r="K661" s="7"/>
      <c r="L661" s="7"/>
      <c r="M661" s="7"/>
      <c r="N661" s="7"/>
      <c r="O661" s="7"/>
      <c r="P661" s="7"/>
      <c r="Q661" s="7"/>
      <c r="R661" s="7"/>
      <c r="S661" s="7"/>
      <c r="T661" s="7"/>
      <c r="U661" s="7"/>
      <c r="V661" s="7"/>
      <c r="W661" s="7"/>
      <c r="X661" s="7"/>
      <c r="Y661" s="7"/>
    </row>
    <row r="662" spans="1:25" x14ac:dyDescent="0.2">
      <c r="A662" s="1138"/>
      <c r="B662" s="1138"/>
      <c r="C662" s="1139"/>
      <c r="D662" s="1139"/>
      <c r="E662" s="409"/>
      <c r="F662" s="7"/>
      <c r="G662" s="7"/>
      <c r="H662" s="7"/>
      <c r="I662" s="7"/>
      <c r="J662" s="7"/>
      <c r="K662" s="7"/>
      <c r="L662" s="7"/>
      <c r="M662" s="7"/>
      <c r="N662" s="7"/>
      <c r="O662" s="7"/>
      <c r="P662" s="7"/>
      <c r="Q662" s="7"/>
      <c r="R662" s="7"/>
      <c r="S662" s="7"/>
      <c r="T662" s="7"/>
      <c r="U662" s="7"/>
      <c r="V662" s="7"/>
      <c r="W662" s="7"/>
      <c r="X662" s="7"/>
      <c r="Y662" s="7"/>
    </row>
    <row r="663" spans="1:25" x14ac:dyDescent="0.2">
      <c r="A663" s="1138"/>
      <c r="B663" s="1138"/>
      <c r="C663" s="1138"/>
      <c r="D663" s="1138"/>
      <c r="E663" s="409"/>
      <c r="F663" s="7"/>
      <c r="G663" s="7"/>
      <c r="H663" s="7"/>
      <c r="I663" s="7"/>
      <c r="J663" s="7"/>
      <c r="K663" s="7"/>
      <c r="L663" s="7"/>
      <c r="M663" s="7"/>
      <c r="N663" s="7"/>
      <c r="O663" s="7"/>
      <c r="P663" s="7"/>
      <c r="Q663" s="7"/>
      <c r="R663" s="7"/>
      <c r="S663" s="7"/>
      <c r="T663" s="7"/>
      <c r="U663" s="7"/>
      <c r="V663" s="7"/>
      <c r="W663" s="7"/>
      <c r="X663" s="7"/>
      <c r="Y663" s="7"/>
    </row>
    <row r="664" spans="1:25" x14ac:dyDescent="0.2">
      <c r="A664" s="1138"/>
      <c r="B664" s="1138"/>
      <c r="C664" s="1138"/>
      <c r="D664" s="1138"/>
      <c r="E664" s="409"/>
      <c r="F664" s="7"/>
      <c r="G664" s="7"/>
      <c r="H664" s="7"/>
      <c r="I664" s="7"/>
      <c r="J664" s="7"/>
      <c r="K664" s="7"/>
      <c r="L664" s="7"/>
      <c r="M664" s="7"/>
      <c r="N664" s="7"/>
      <c r="O664" s="7"/>
      <c r="P664" s="7"/>
      <c r="Q664" s="7"/>
      <c r="R664" s="7"/>
      <c r="S664" s="7"/>
      <c r="T664" s="7"/>
      <c r="U664" s="7"/>
      <c r="V664" s="7"/>
      <c r="W664" s="7"/>
      <c r="X664" s="7"/>
      <c r="Y664" s="7"/>
    </row>
    <row r="665" spans="1:25" x14ac:dyDescent="0.2">
      <c r="A665" s="1138"/>
      <c r="B665" s="1138"/>
      <c r="C665" s="1138"/>
      <c r="D665" s="1138"/>
      <c r="E665" s="409"/>
      <c r="F665" s="7"/>
      <c r="G665" s="7"/>
      <c r="H665" s="7"/>
      <c r="I665" s="7"/>
      <c r="J665" s="7"/>
      <c r="K665" s="7"/>
      <c r="L665" s="7"/>
      <c r="M665" s="7"/>
      <c r="N665" s="7"/>
      <c r="O665" s="7"/>
      <c r="P665" s="7"/>
      <c r="Q665" s="7"/>
      <c r="R665" s="7"/>
      <c r="S665" s="7"/>
      <c r="T665" s="7"/>
      <c r="U665" s="7"/>
      <c r="V665" s="7"/>
      <c r="W665" s="7"/>
      <c r="X665" s="7"/>
      <c r="Y665" s="7"/>
    </row>
    <row r="666" spans="1:25" x14ac:dyDescent="0.2">
      <c r="A666" s="1138"/>
      <c r="B666" s="1138"/>
      <c r="C666" s="1138"/>
      <c r="D666" s="1138"/>
      <c r="E666" s="409"/>
      <c r="F666" s="7"/>
      <c r="G666" s="7"/>
      <c r="H666" s="7"/>
      <c r="I666" s="7"/>
      <c r="J666" s="7"/>
      <c r="K666" s="7"/>
      <c r="L666" s="7"/>
      <c r="M666" s="7"/>
      <c r="N666" s="7"/>
      <c r="O666" s="7"/>
      <c r="P666" s="7"/>
      <c r="Q666" s="7"/>
      <c r="R666" s="7"/>
      <c r="S666" s="7"/>
      <c r="T666" s="7"/>
      <c r="U666" s="7"/>
      <c r="V666" s="7"/>
      <c r="W666" s="7"/>
      <c r="X666" s="7"/>
      <c r="Y666" s="7"/>
    </row>
    <row r="667" spans="1:25" x14ac:dyDescent="0.2">
      <c r="A667" s="1138"/>
      <c r="B667" s="1138"/>
      <c r="C667" s="1138"/>
      <c r="D667" s="1138"/>
      <c r="E667" s="409"/>
      <c r="F667" s="7"/>
      <c r="G667" s="7"/>
      <c r="H667" s="7"/>
      <c r="I667" s="7"/>
      <c r="J667" s="7"/>
      <c r="K667" s="7"/>
      <c r="L667" s="7"/>
      <c r="M667" s="7"/>
      <c r="N667" s="7"/>
      <c r="O667" s="7"/>
      <c r="P667" s="7"/>
      <c r="Q667" s="7"/>
      <c r="R667" s="7"/>
      <c r="S667" s="7"/>
      <c r="T667" s="7"/>
      <c r="U667" s="7"/>
      <c r="V667" s="7"/>
      <c r="W667" s="7"/>
      <c r="X667" s="7"/>
      <c r="Y667" s="7"/>
    </row>
    <row r="668" spans="1:25" x14ac:dyDescent="0.2">
      <c r="A668" s="410"/>
      <c r="B668" s="410"/>
      <c r="C668" s="677"/>
      <c r="D668" s="677"/>
      <c r="E668" s="409"/>
      <c r="F668" s="7"/>
      <c r="G668" s="7"/>
      <c r="H668" s="7"/>
      <c r="I668" s="7"/>
      <c r="J668" s="7"/>
      <c r="K668" s="7"/>
      <c r="L668" s="7"/>
      <c r="M668" s="7"/>
      <c r="N668" s="7"/>
      <c r="O668" s="7"/>
      <c r="P668" s="7"/>
      <c r="Q668" s="7"/>
      <c r="R668" s="7"/>
      <c r="S668" s="7"/>
      <c r="T668" s="7"/>
      <c r="U668" s="7"/>
      <c r="V668" s="7"/>
      <c r="W668" s="7"/>
      <c r="X668" s="7"/>
      <c r="Y668" s="7"/>
    </row>
    <row r="669" spans="1:25" x14ac:dyDescent="0.2">
      <c r="A669" s="1132"/>
      <c r="B669" s="1132"/>
      <c r="C669" s="1139"/>
      <c r="D669" s="1139"/>
      <c r="E669" s="409"/>
      <c r="F669" s="7"/>
      <c r="G669" s="7"/>
      <c r="H669" s="7"/>
      <c r="I669" s="7"/>
      <c r="J669" s="7"/>
      <c r="K669" s="7"/>
      <c r="L669" s="7"/>
      <c r="M669" s="7"/>
      <c r="N669" s="7"/>
      <c r="O669" s="7"/>
      <c r="P669" s="7"/>
      <c r="Q669" s="7"/>
      <c r="R669" s="7"/>
      <c r="S669" s="7"/>
      <c r="T669" s="7"/>
      <c r="U669" s="7"/>
      <c r="V669" s="7"/>
      <c r="W669" s="7"/>
      <c r="X669" s="7"/>
      <c r="Y669" s="7"/>
    </row>
    <row r="670" spans="1:25" x14ac:dyDescent="0.2">
      <c r="A670" s="409"/>
      <c r="B670" s="409"/>
      <c r="C670" s="405"/>
      <c r="D670" s="405"/>
      <c r="E670" s="409"/>
      <c r="F670" s="7"/>
      <c r="G670" s="7"/>
      <c r="H670" s="7"/>
      <c r="I670" s="7"/>
      <c r="J670" s="7"/>
      <c r="K670" s="7"/>
      <c r="L670" s="7"/>
      <c r="M670" s="7"/>
      <c r="N670" s="7"/>
      <c r="O670" s="7"/>
      <c r="P670" s="7"/>
      <c r="Q670" s="7"/>
      <c r="R670" s="7"/>
      <c r="S670" s="7"/>
      <c r="T670" s="7"/>
      <c r="U670" s="7"/>
      <c r="V670" s="7"/>
      <c r="W670" s="7"/>
      <c r="X670" s="7"/>
      <c r="Y670" s="7"/>
    </row>
    <row r="671" spans="1:25" x14ac:dyDescent="0.2">
      <c r="A671" s="1140"/>
      <c r="B671" s="1140"/>
      <c r="C671" s="1137"/>
      <c r="D671" s="1137"/>
      <c r="E671" s="409"/>
      <c r="F671" s="7"/>
      <c r="G671" s="7"/>
      <c r="H671" s="7"/>
      <c r="I671" s="7"/>
      <c r="J671" s="7"/>
      <c r="K671" s="7"/>
      <c r="L671" s="7"/>
      <c r="M671" s="7"/>
      <c r="N671" s="7"/>
      <c r="O671" s="7"/>
      <c r="P671" s="7"/>
      <c r="Q671" s="7"/>
      <c r="R671" s="7"/>
      <c r="S671" s="7"/>
      <c r="T671" s="7"/>
      <c r="U671" s="7"/>
      <c r="V671" s="7"/>
      <c r="W671" s="7"/>
      <c r="X671" s="7"/>
      <c r="Y671" s="7"/>
    </row>
    <row r="672" spans="1:25" x14ac:dyDescent="0.2">
      <c r="A672" s="409"/>
      <c r="B672" s="409"/>
      <c r="C672" s="405"/>
      <c r="D672" s="405"/>
      <c r="E672" s="409"/>
      <c r="F672" s="7"/>
      <c r="G672" s="7"/>
      <c r="H672" s="7"/>
      <c r="I672" s="7"/>
      <c r="J672" s="7"/>
      <c r="K672" s="7"/>
      <c r="L672" s="7"/>
      <c r="M672" s="7"/>
      <c r="N672" s="7"/>
      <c r="O672" s="7"/>
      <c r="P672" s="7"/>
      <c r="Q672" s="7"/>
      <c r="R672" s="7"/>
      <c r="S672" s="7"/>
      <c r="T672" s="7"/>
      <c r="U672" s="7"/>
      <c r="V672" s="7"/>
      <c r="W672" s="7"/>
      <c r="X672" s="7"/>
      <c r="Y672" s="7"/>
    </row>
    <row r="673" spans="1:25" x14ac:dyDescent="0.2">
      <c r="A673" s="1132"/>
      <c r="B673" s="1132"/>
      <c r="C673" s="1139"/>
      <c r="D673" s="1139"/>
      <c r="E673" s="409"/>
      <c r="F673" s="7"/>
      <c r="G673" s="7"/>
      <c r="H673" s="7"/>
      <c r="I673" s="7"/>
      <c r="J673" s="7"/>
      <c r="K673" s="7"/>
      <c r="L673" s="7"/>
      <c r="M673" s="7"/>
      <c r="N673" s="7"/>
      <c r="O673" s="7"/>
      <c r="P673" s="7"/>
      <c r="Q673" s="7"/>
      <c r="R673" s="7"/>
      <c r="S673" s="7"/>
      <c r="T673" s="7"/>
      <c r="U673" s="7"/>
      <c r="V673" s="7"/>
      <c r="W673" s="7"/>
      <c r="X673" s="7"/>
      <c r="Y673" s="7"/>
    </row>
    <row r="674" spans="1:25" x14ac:dyDescent="0.2">
      <c r="A674" s="410"/>
      <c r="B674" s="409"/>
      <c r="C674" s="25"/>
      <c r="D674" s="25"/>
      <c r="E674" s="409"/>
      <c r="F674" s="7"/>
      <c r="G674" s="7"/>
      <c r="H674" s="7"/>
      <c r="I674" s="7"/>
      <c r="J674" s="7"/>
      <c r="K674" s="7"/>
      <c r="L674" s="7"/>
      <c r="M674" s="7"/>
      <c r="N674" s="7"/>
      <c r="O674" s="7"/>
      <c r="P674" s="7"/>
      <c r="Q674" s="7"/>
      <c r="R674" s="7"/>
      <c r="S674" s="7"/>
      <c r="T674" s="7"/>
      <c r="U674" s="7"/>
      <c r="V674" s="7"/>
      <c r="W674" s="7"/>
      <c r="X674" s="7"/>
      <c r="Y674" s="7"/>
    </row>
    <row r="675" spans="1:25" x14ac:dyDescent="0.2">
      <c r="A675" s="1141"/>
      <c r="B675" s="1141"/>
      <c r="C675" s="1139"/>
      <c r="D675" s="1139"/>
      <c r="E675" s="409"/>
      <c r="F675" s="7"/>
      <c r="G675" s="7"/>
      <c r="H675" s="7"/>
      <c r="I675" s="7"/>
      <c r="J675" s="7"/>
      <c r="K675" s="7"/>
      <c r="L675" s="7"/>
      <c r="M675" s="7"/>
      <c r="N675" s="7"/>
      <c r="O675" s="7"/>
      <c r="P675" s="7"/>
      <c r="Q675" s="7"/>
      <c r="R675" s="7"/>
      <c r="S675" s="7"/>
      <c r="T675" s="7"/>
      <c r="U675" s="7"/>
      <c r="V675" s="7"/>
      <c r="W675" s="7"/>
      <c r="X675" s="7"/>
      <c r="Y675" s="7"/>
    </row>
    <row r="676" spans="1:25" x14ac:dyDescent="0.2">
      <c r="A676" s="409"/>
      <c r="B676" s="25"/>
      <c r="C676" s="409"/>
      <c r="D676" s="25"/>
      <c r="E676" s="25"/>
      <c r="F676" s="7"/>
      <c r="G676" s="7"/>
      <c r="H676" s="7"/>
      <c r="I676" s="7"/>
      <c r="J676" s="7"/>
      <c r="K676" s="7"/>
      <c r="L676" s="7"/>
      <c r="M676" s="7"/>
      <c r="N676" s="7"/>
      <c r="O676" s="7"/>
      <c r="P676" s="7"/>
      <c r="Q676" s="7"/>
      <c r="R676" s="7"/>
      <c r="S676" s="7"/>
      <c r="T676" s="7"/>
      <c r="U676" s="7"/>
      <c r="V676" s="7"/>
      <c r="W676" s="7"/>
      <c r="X676" s="7"/>
      <c r="Y676" s="7"/>
    </row>
    <row r="677" spans="1:25" x14ac:dyDescent="0.2">
      <c r="A677" s="1132"/>
      <c r="B677" s="1132"/>
      <c r="C677" s="1137"/>
      <c r="D677" s="1137"/>
      <c r="E677" s="409"/>
      <c r="F677" s="7"/>
      <c r="G677" s="7"/>
      <c r="H677" s="7"/>
      <c r="I677" s="7"/>
      <c r="J677" s="7"/>
      <c r="K677" s="7"/>
      <c r="L677" s="7"/>
      <c r="M677" s="7"/>
      <c r="N677" s="7"/>
      <c r="O677" s="7"/>
      <c r="P677" s="7"/>
      <c r="Q677" s="7"/>
      <c r="R677" s="7"/>
      <c r="S677" s="7"/>
      <c r="T677" s="7"/>
      <c r="U677" s="7"/>
      <c r="V677" s="7"/>
      <c r="W677" s="7"/>
      <c r="X677" s="7"/>
      <c r="Y677" s="7"/>
    </row>
    <row r="678" spans="1:25" x14ac:dyDescent="0.2">
      <c r="A678" s="409"/>
      <c r="B678" s="409"/>
      <c r="C678" s="409"/>
      <c r="D678" s="409"/>
      <c r="E678" s="409"/>
      <c r="F678" s="7"/>
      <c r="G678" s="7"/>
      <c r="H678" s="7"/>
      <c r="I678" s="7"/>
      <c r="J678" s="7"/>
      <c r="K678" s="7"/>
      <c r="L678" s="7"/>
      <c r="M678" s="7"/>
      <c r="N678" s="7"/>
      <c r="O678" s="7"/>
      <c r="P678" s="7"/>
      <c r="Q678" s="7"/>
      <c r="R678" s="7"/>
      <c r="S678" s="7"/>
      <c r="T678" s="7"/>
      <c r="U678" s="7"/>
      <c r="V678" s="7"/>
      <c r="W678" s="7"/>
      <c r="X678" s="7"/>
      <c r="Y678" s="7"/>
    </row>
    <row r="679" spans="1:25" x14ac:dyDescent="0.2">
      <c r="A679" s="1138"/>
      <c r="B679" s="1138"/>
      <c r="C679" s="1139"/>
      <c r="D679" s="1139"/>
      <c r="E679" s="409"/>
      <c r="F679" s="7"/>
      <c r="G679" s="7"/>
      <c r="H679" s="7"/>
      <c r="I679" s="7"/>
      <c r="J679" s="7"/>
      <c r="K679" s="7"/>
      <c r="L679" s="7"/>
      <c r="M679" s="7"/>
      <c r="N679" s="7"/>
      <c r="O679" s="7"/>
      <c r="P679" s="7"/>
      <c r="Q679" s="7"/>
      <c r="R679" s="7"/>
      <c r="S679" s="7"/>
      <c r="T679" s="7"/>
      <c r="U679" s="7"/>
      <c r="V679" s="7"/>
      <c r="W679" s="7"/>
      <c r="X679" s="7"/>
      <c r="Y679" s="7"/>
    </row>
    <row r="680" spans="1:25" x14ac:dyDescent="0.2">
      <c r="A680" s="1138"/>
      <c r="B680" s="1138"/>
      <c r="C680" s="1139"/>
      <c r="D680" s="1139"/>
      <c r="E680" s="409"/>
      <c r="F680" s="7"/>
      <c r="G680" s="7"/>
      <c r="H680" s="7"/>
      <c r="I680" s="7"/>
      <c r="J680" s="7"/>
      <c r="K680" s="7"/>
      <c r="L680" s="7"/>
      <c r="M680" s="7"/>
      <c r="N680" s="7"/>
      <c r="O680" s="7"/>
      <c r="P680" s="7"/>
      <c r="Q680" s="7"/>
      <c r="R680" s="7"/>
      <c r="S680" s="7"/>
      <c r="T680" s="7"/>
      <c r="U680" s="7"/>
      <c r="V680" s="7"/>
      <c r="W680" s="7"/>
      <c r="X680" s="7"/>
      <c r="Y680" s="7"/>
    </row>
    <row r="681" spans="1:25" x14ac:dyDescent="0.2">
      <c r="A681" s="410"/>
      <c r="B681" s="409"/>
      <c r="C681" s="408"/>
      <c r="D681" s="408"/>
      <c r="E681" s="409"/>
      <c r="F681" s="7"/>
      <c r="G681" s="7"/>
      <c r="H681" s="7"/>
      <c r="I681" s="7"/>
      <c r="J681" s="7"/>
      <c r="K681" s="7"/>
      <c r="L681" s="7"/>
      <c r="M681" s="7"/>
      <c r="N681" s="7"/>
      <c r="O681" s="7"/>
      <c r="P681" s="7"/>
      <c r="Q681" s="7"/>
      <c r="R681" s="7"/>
      <c r="S681" s="7"/>
      <c r="T681" s="7"/>
      <c r="U681" s="7"/>
      <c r="V681" s="7"/>
      <c r="W681" s="7"/>
      <c r="X681" s="7"/>
      <c r="Y681" s="7"/>
    </row>
    <row r="682" spans="1:25" x14ac:dyDescent="0.2">
      <c r="A682" s="410"/>
      <c r="B682" s="409"/>
      <c r="C682" s="1139"/>
      <c r="D682" s="1139"/>
      <c r="E682" s="409"/>
      <c r="F682" s="7"/>
      <c r="G682" s="7"/>
      <c r="H682" s="7"/>
      <c r="I682" s="7"/>
      <c r="J682" s="7"/>
      <c r="K682" s="7"/>
      <c r="L682" s="7"/>
      <c r="M682" s="7"/>
      <c r="N682" s="7"/>
      <c r="O682" s="7"/>
      <c r="P682" s="7"/>
      <c r="Q682" s="7"/>
      <c r="R682" s="7"/>
      <c r="S682" s="7"/>
      <c r="T682" s="7"/>
      <c r="U682" s="7"/>
      <c r="V682" s="7"/>
      <c r="W682" s="7"/>
      <c r="X682" s="7"/>
      <c r="Y682" s="7"/>
    </row>
    <row r="683" spans="1:25" x14ac:dyDescent="0.2">
      <c r="A683" s="409"/>
      <c r="B683" s="409"/>
      <c r="C683" s="409"/>
      <c r="D683" s="409"/>
      <c r="E683" s="409"/>
      <c r="F683" s="7"/>
      <c r="G683" s="7"/>
      <c r="H683" s="7"/>
      <c r="I683" s="7"/>
      <c r="J683" s="7"/>
      <c r="K683" s="7"/>
      <c r="L683" s="7"/>
      <c r="M683" s="7"/>
      <c r="N683" s="7"/>
      <c r="O683" s="7"/>
      <c r="P683" s="7"/>
      <c r="Q683" s="7"/>
      <c r="R683" s="7"/>
      <c r="S683" s="7"/>
      <c r="T683" s="7"/>
      <c r="U683" s="7"/>
      <c r="V683" s="7"/>
      <c r="W683" s="7"/>
      <c r="X683" s="7"/>
      <c r="Y683" s="7"/>
    </row>
    <row r="684" spans="1:25" x14ac:dyDescent="0.2">
      <c r="A684" s="410"/>
      <c r="B684" s="413"/>
      <c r="C684" s="1139"/>
      <c r="D684" s="1139"/>
      <c r="E684" s="409"/>
      <c r="F684" s="7"/>
      <c r="G684" s="7"/>
      <c r="H684" s="7"/>
      <c r="I684" s="7"/>
      <c r="J684" s="7"/>
      <c r="K684" s="7"/>
      <c r="L684" s="7"/>
      <c r="M684" s="7"/>
      <c r="N684" s="7"/>
      <c r="O684" s="7"/>
      <c r="P684" s="7"/>
      <c r="Q684" s="7"/>
      <c r="R684" s="7"/>
      <c r="S684" s="7"/>
      <c r="T684" s="7"/>
      <c r="U684" s="7"/>
      <c r="V684" s="7"/>
      <c r="W684" s="7"/>
      <c r="X684" s="7"/>
      <c r="Y684" s="7"/>
    </row>
    <row r="685" spans="1:25" x14ac:dyDescent="0.2">
      <c r="A685" s="409"/>
      <c r="B685" s="409"/>
      <c r="C685" s="409"/>
      <c r="D685" s="409"/>
      <c r="E685" s="409"/>
      <c r="F685" s="7"/>
      <c r="G685" s="7"/>
      <c r="H685" s="7"/>
      <c r="I685" s="7"/>
      <c r="J685" s="7"/>
      <c r="K685" s="7"/>
      <c r="L685" s="7"/>
      <c r="M685" s="7"/>
      <c r="N685" s="7"/>
      <c r="O685" s="7"/>
      <c r="P685" s="7"/>
      <c r="Q685" s="7"/>
      <c r="R685" s="7"/>
      <c r="S685" s="7"/>
      <c r="T685" s="7"/>
      <c r="U685" s="7"/>
      <c r="V685" s="7"/>
      <c r="W685" s="7"/>
      <c r="X685" s="7"/>
      <c r="Y685" s="7"/>
    </row>
    <row r="686" spans="1:25" x14ac:dyDescent="0.2">
      <c r="A686" s="3"/>
      <c r="B686" s="677"/>
      <c r="C686" s="677"/>
      <c r="D686" s="405"/>
      <c r="E686" s="405"/>
      <c r="F686" s="7"/>
      <c r="G686" s="7"/>
      <c r="H686" s="7"/>
      <c r="I686" s="7"/>
      <c r="J686" s="7"/>
      <c r="K686" s="7"/>
      <c r="L686" s="7"/>
      <c r="M686" s="7"/>
      <c r="N686" s="7"/>
      <c r="O686" s="7"/>
      <c r="P686" s="7"/>
      <c r="Q686" s="7"/>
      <c r="R686" s="7"/>
      <c r="S686" s="7"/>
      <c r="T686" s="7"/>
      <c r="U686" s="7"/>
      <c r="V686" s="7"/>
      <c r="W686" s="7"/>
      <c r="X686" s="7"/>
      <c r="Y686" s="7"/>
    </row>
    <row r="687" spans="1:25" x14ac:dyDescent="0.2">
      <c r="A687" s="3"/>
      <c r="B687" s="1139"/>
      <c r="C687" s="1139"/>
      <c r="D687" s="26"/>
      <c r="E687" s="408"/>
      <c r="F687" s="7"/>
      <c r="G687" s="7"/>
      <c r="H687" s="7"/>
      <c r="I687" s="7"/>
      <c r="J687" s="7"/>
      <c r="K687" s="7"/>
      <c r="L687" s="7"/>
      <c r="M687" s="7"/>
      <c r="N687" s="7"/>
      <c r="O687" s="7"/>
      <c r="P687" s="7"/>
      <c r="Q687" s="7"/>
      <c r="R687" s="7"/>
      <c r="S687" s="7"/>
      <c r="T687" s="7"/>
      <c r="U687" s="7"/>
      <c r="V687" s="7"/>
      <c r="W687" s="7"/>
      <c r="X687" s="7"/>
      <c r="Y687" s="7"/>
    </row>
    <row r="688" spans="1:25" x14ac:dyDescent="0.2">
      <c r="A688" s="3"/>
      <c r="B688" s="1139"/>
      <c r="C688" s="1139"/>
      <c r="D688" s="26"/>
      <c r="E688" s="408"/>
      <c r="F688" s="7"/>
      <c r="G688" s="7"/>
      <c r="H688" s="7"/>
      <c r="I688" s="7"/>
      <c r="J688" s="7"/>
      <c r="K688" s="7"/>
      <c r="L688" s="7"/>
      <c r="M688" s="7"/>
      <c r="N688" s="7"/>
      <c r="O688" s="7"/>
      <c r="P688" s="7"/>
      <c r="Q688" s="7"/>
      <c r="R688" s="7"/>
      <c r="S688" s="7"/>
      <c r="T688" s="7"/>
      <c r="U688" s="7"/>
      <c r="V688" s="7"/>
      <c r="W688" s="7"/>
      <c r="X688" s="7"/>
      <c r="Y688" s="7"/>
    </row>
    <row r="689" spans="1:25" x14ac:dyDescent="0.2">
      <c r="A689" s="3"/>
      <c r="B689" s="1139"/>
      <c r="C689" s="1139"/>
      <c r="D689" s="26"/>
      <c r="E689" s="408"/>
      <c r="F689" s="7"/>
      <c r="G689" s="7"/>
      <c r="H689" s="7"/>
      <c r="I689" s="7"/>
      <c r="J689" s="7"/>
      <c r="K689" s="7"/>
      <c r="L689" s="7"/>
      <c r="M689" s="7"/>
      <c r="N689" s="7"/>
      <c r="O689" s="7"/>
      <c r="P689" s="7"/>
      <c r="Q689" s="7"/>
      <c r="R689" s="7"/>
      <c r="S689" s="7"/>
      <c r="T689" s="7"/>
      <c r="U689" s="7"/>
      <c r="V689" s="7"/>
      <c r="W689" s="7"/>
      <c r="X689" s="7"/>
      <c r="Y689" s="7"/>
    </row>
    <row r="690" spans="1:25" x14ac:dyDescent="0.2">
      <c r="A690" s="3"/>
      <c r="B690" s="677"/>
      <c r="C690" s="677"/>
      <c r="D690" s="408"/>
      <c r="E690" s="408"/>
      <c r="F690" s="7"/>
      <c r="G690" s="7"/>
      <c r="H690" s="7"/>
      <c r="I690" s="7"/>
      <c r="J690" s="7"/>
      <c r="K690" s="7"/>
      <c r="L690" s="7"/>
      <c r="M690" s="7"/>
      <c r="N690" s="7"/>
      <c r="O690" s="7"/>
      <c r="P690" s="7"/>
      <c r="Q690" s="7"/>
      <c r="R690" s="7"/>
      <c r="S690" s="7"/>
      <c r="T690" s="7"/>
      <c r="U690" s="7"/>
      <c r="V690" s="7"/>
      <c r="W690" s="7"/>
      <c r="X690" s="7"/>
      <c r="Y690" s="7"/>
    </row>
    <row r="691" spans="1:25" x14ac:dyDescent="0.2">
      <c r="A691" s="3"/>
      <c r="B691" s="1139"/>
      <c r="C691" s="1139"/>
      <c r="D691" s="409"/>
      <c r="E691" s="409"/>
      <c r="F691" s="7"/>
      <c r="G691" s="7"/>
      <c r="H691" s="7"/>
      <c r="I691" s="7"/>
      <c r="J691" s="7"/>
      <c r="K691" s="7"/>
      <c r="L691" s="7"/>
      <c r="M691" s="7"/>
      <c r="N691" s="7"/>
      <c r="O691" s="7"/>
      <c r="P691" s="7"/>
      <c r="Q691" s="7"/>
      <c r="R691" s="7"/>
      <c r="S691" s="7"/>
      <c r="T691" s="7"/>
      <c r="U691" s="7"/>
      <c r="V691" s="7"/>
      <c r="W691" s="7"/>
      <c r="X691" s="7"/>
      <c r="Y691" s="7"/>
    </row>
    <row r="692" spans="1:25" x14ac:dyDescent="0.2">
      <c r="A692" s="409"/>
      <c r="B692" s="409"/>
      <c r="C692" s="409"/>
      <c r="D692" s="27"/>
      <c r="E692" s="27"/>
      <c r="F692" s="7"/>
      <c r="G692" s="7"/>
      <c r="H692" s="7"/>
      <c r="I692" s="7"/>
      <c r="J692" s="7"/>
      <c r="K692" s="7"/>
      <c r="L692" s="7"/>
      <c r="M692" s="7"/>
      <c r="N692" s="7"/>
      <c r="O692" s="7"/>
      <c r="P692" s="7"/>
      <c r="Q692" s="7"/>
      <c r="R692" s="7"/>
      <c r="S692" s="7"/>
      <c r="T692" s="7"/>
      <c r="U692" s="7"/>
      <c r="V692" s="7"/>
      <c r="W692" s="7"/>
      <c r="X692" s="7"/>
      <c r="Y692" s="7"/>
    </row>
    <row r="693" spans="1:25" x14ac:dyDescent="0.2">
      <c r="A693" s="1138"/>
      <c r="B693" s="1138"/>
      <c r="C693" s="1138"/>
      <c r="D693" s="26"/>
      <c r="E693" s="408"/>
      <c r="F693" s="7"/>
      <c r="G693" s="7"/>
      <c r="H693" s="7"/>
      <c r="I693" s="7"/>
      <c r="J693" s="7"/>
      <c r="K693" s="7"/>
      <c r="L693" s="7"/>
      <c r="M693" s="7"/>
      <c r="N693" s="7"/>
      <c r="O693" s="7"/>
      <c r="P693" s="7"/>
      <c r="Q693" s="7"/>
      <c r="R693" s="7"/>
      <c r="S693" s="7"/>
      <c r="T693" s="7"/>
      <c r="U693" s="7"/>
      <c r="V693" s="7"/>
      <c r="W693" s="7"/>
      <c r="X693" s="7"/>
      <c r="Y693" s="7"/>
    </row>
    <row r="694" spans="1:25" x14ac:dyDescent="0.2">
      <c r="A694" s="409"/>
      <c r="B694" s="409"/>
      <c r="C694" s="409"/>
      <c r="D694" s="409"/>
      <c r="E694" s="409"/>
      <c r="F694" s="7"/>
      <c r="G694" s="7"/>
      <c r="H694" s="7"/>
      <c r="I694" s="7"/>
      <c r="J694" s="7"/>
      <c r="K694" s="7"/>
      <c r="L694" s="7"/>
      <c r="M694" s="7"/>
      <c r="N694" s="7"/>
      <c r="O694" s="7"/>
      <c r="P694" s="7"/>
      <c r="Q694" s="7"/>
      <c r="R694" s="7"/>
      <c r="S694" s="7"/>
      <c r="T694" s="7"/>
      <c r="U694" s="7"/>
      <c r="V694" s="7"/>
      <c r="W694" s="7"/>
      <c r="X694" s="7"/>
      <c r="Y694" s="7"/>
    </row>
    <row r="695" spans="1:25" x14ac:dyDescent="0.2">
      <c r="A695" s="409"/>
      <c r="B695" s="1139"/>
      <c r="C695" s="1139"/>
      <c r="D695" s="409"/>
      <c r="E695" s="409"/>
      <c r="F695" s="7"/>
      <c r="G695" s="7"/>
      <c r="H695" s="7"/>
      <c r="I695" s="7"/>
      <c r="J695" s="7"/>
      <c r="K695" s="7"/>
      <c r="L695" s="7"/>
      <c r="M695" s="7"/>
      <c r="N695" s="7"/>
      <c r="O695" s="7"/>
      <c r="P695" s="7"/>
      <c r="Q695" s="7"/>
      <c r="R695" s="7"/>
      <c r="S695" s="7"/>
      <c r="T695" s="7"/>
      <c r="U695" s="7"/>
      <c r="V695" s="7"/>
      <c r="W695" s="7"/>
      <c r="X695" s="7"/>
      <c r="Y695" s="7"/>
    </row>
    <row r="696" spans="1:25" x14ac:dyDescent="0.2">
      <c r="A696" s="409"/>
      <c r="B696" s="409"/>
      <c r="C696" s="409"/>
      <c r="D696" s="409"/>
      <c r="E696" s="409"/>
      <c r="F696" s="7"/>
      <c r="G696" s="7"/>
      <c r="H696" s="7"/>
      <c r="I696" s="7"/>
      <c r="J696" s="7"/>
      <c r="K696" s="7"/>
      <c r="L696" s="7"/>
      <c r="M696" s="7"/>
      <c r="N696" s="7"/>
      <c r="O696" s="7"/>
      <c r="P696" s="7"/>
      <c r="Q696" s="7"/>
      <c r="R696" s="7"/>
      <c r="S696" s="7"/>
      <c r="T696" s="7"/>
      <c r="U696" s="7"/>
      <c r="V696" s="7"/>
      <c r="W696" s="7"/>
      <c r="X696" s="7"/>
      <c r="Y696" s="7"/>
    </row>
    <row r="697" spans="1:25" x14ac:dyDescent="0.2">
      <c r="A697" s="1138"/>
      <c r="B697" s="1138"/>
      <c r="C697" s="1138"/>
      <c r="D697" s="405"/>
      <c r="E697" s="408"/>
      <c r="F697" s="7"/>
      <c r="G697" s="7"/>
      <c r="H697" s="7"/>
      <c r="I697" s="7"/>
      <c r="J697" s="7"/>
      <c r="K697" s="7"/>
      <c r="L697" s="7"/>
      <c r="M697" s="7"/>
      <c r="N697" s="7"/>
      <c r="O697" s="7"/>
      <c r="P697" s="7"/>
      <c r="Q697" s="7"/>
      <c r="R697" s="7"/>
      <c r="S697" s="7"/>
      <c r="T697" s="7"/>
      <c r="U697" s="7"/>
      <c r="V697" s="7"/>
      <c r="W697" s="7"/>
      <c r="X697" s="7"/>
      <c r="Y697" s="7"/>
    </row>
    <row r="698" spans="1:25" x14ac:dyDescent="0.2">
      <c r="A698" s="409"/>
      <c r="B698" s="409"/>
      <c r="C698" s="409"/>
      <c r="D698" s="409"/>
      <c r="E698" s="409"/>
      <c r="F698" s="7"/>
      <c r="G698" s="7"/>
      <c r="H698" s="7"/>
      <c r="I698" s="7"/>
      <c r="J698" s="7"/>
      <c r="K698" s="7"/>
      <c r="L698" s="7"/>
      <c r="M698" s="7"/>
      <c r="N698" s="7"/>
      <c r="O698" s="7"/>
      <c r="P698" s="7"/>
      <c r="Q698" s="7"/>
      <c r="R698" s="7"/>
      <c r="S698" s="7"/>
      <c r="T698" s="7"/>
      <c r="U698" s="7"/>
      <c r="V698" s="7"/>
      <c r="W698" s="7"/>
      <c r="X698" s="7"/>
      <c r="Y698" s="7"/>
    </row>
    <row r="699" spans="1:25" x14ac:dyDescent="0.2">
      <c r="A699" s="1132"/>
      <c r="B699" s="1132"/>
      <c r="C699" s="1132"/>
      <c r="D699" s="405"/>
      <c r="E699" s="20"/>
      <c r="F699" s="7"/>
      <c r="G699" s="7"/>
      <c r="H699" s="7"/>
      <c r="I699" s="7"/>
      <c r="J699" s="7"/>
      <c r="K699" s="7"/>
      <c r="L699" s="7"/>
      <c r="M699" s="7"/>
      <c r="N699" s="7"/>
      <c r="O699" s="7"/>
      <c r="P699" s="7"/>
      <c r="Q699" s="7"/>
      <c r="R699" s="7"/>
      <c r="S699" s="7"/>
      <c r="T699" s="7"/>
      <c r="U699" s="7"/>
      <c r="V699" s="7"/>
      <c r="W699" s="7"/>
      <c r="X699" s="7"/>
      <c r="Y699" s="7"/>
    </row>
    <row r="700" spans="1:25" x14ac:dyDescent="0.2">
      <c r="A700" s="409"/>
      <c r="B700" s="409"/>
      <c r="C700" s="409"/>
      <c r="D700" s="409"/>
      <c r="E700" s="409"/>
      <c r="F700" s="7"/>
      <c r="G700" s="7"/>
      <c r="H700" s="7"/>
      <c r="I700" s="7"/>
      <c r="J700" s="7"/>
      <c r="K700" s="7"/>
      <c r="L700" s="7"/>
      <c r="M700" s="7"/>
      <c r="N700" s="7"/>
      <c r="O700" s="7"/>
      <c r="P700" s="7"/>
      <c r="Q700" s="7"/>
      <c r="R700" s="7"/>
      <c r="S700" s="7"/>
      <c r="T700" s="7"/>
      <c r="U700" s="7"/>
      <c r="V700" s="7"/>
      <c r="W700" s="7"/>
      <c r="X700" s="7"/>
      <c r="Y700" s="7"/>
    </row>
    <row r="701" spans="1:25" x14ac:dyDescent="0.2">
      <c r="A701" s="409"/>
      <c r="B701" s="409"/>
      <c r="C701" s="409"/>
      <c r="D701" s="409"/>
      <c r="E701" s="409"/>
      <c r="F701" s="7"/>
      <c r="G701" s="7"/>
      <c r="H701" s="7"/>
      <c r="I701" s="7"/>
      <c r="J701" s="7"/>
      <c r="K701" s="7"/>
      <c r="L701" s="7"/>
      <c r="M701" s="7"/>
      <c r="N701" s="7"/>
      <c r="O701" s="7"/>
      <c r="P701" s="7"/>
      <c r="Q701" s="7"/>
      <c r="R701" s="7"/>
      <c r="S701" s="7"/>
      <c r="T701" s="7"/>
      <c r="U701" s="7"/>
      <c r="V701" s="7"/>
      <c r="W701" s="7"/>
      <c r="X701" s="7"/>
      <c r="Y701" s="7"/>
    </row>
    <row r="702" spans="1:25" x14ac:dyDescent="0.2">
      <c r="A702" s="409"/>
      <c r="B702" s="409"/>
      <c r="C702" s="409"/>
      <c r="D702" s="409"/>
      <c r="E702" s="409"/>
      <c r="F702" s="7"/>
      <c r="G702" s="7"/>
      <c r="H702" s="7"/>
      <c r="I702" s="7"/>
      <c r="J702" s="7"/>
      <c r="K702" s="7"/>
      <c r="L702" s="7"/>
      <c r="M702" s="7"/>
      <c r="N702" s="7"/>
      <c r="O702" s="7"/>
      <c r="P702" s="7"/>
      <c r="Q702" s="7"/>
      <c r="R702" s="7"/>
      <c r="S702" s="7"/>
      <c r="T702" s="7"/>
      <c r="U702" s="7"/>
      <c r="V702" s="7"/>
      <c r="W702" s="7"/>
      <c r="X702" s="7"/>
      <c r="Y702" s="7"/>
    </row>
    <row r="703" spans="1:25" x14ac:dyDescent="0.2">
      <c r="A703" s="409"/>
      <c r="B703" s="409"/>
      <c r="C703" s="409"/>
      <c r="D703" s="409"/>
      <c r="E703" s="409"/>
      <c r="F703" s="7"/>
      <c r="G703" s="7"/>
      <c r="H703" s="7"/>
      <c r="I703" s="7"/>
      <c r="J703" s="7"/>
      <c r="K703" s="7"/>
      <c r="L703" s="7"/>
      <c r="M703" s="7"/>
      <c r="N703" s="7"/>
      <c r="O703" s="7"/>
      <c r="P703" s="7"/>
      <c r="Q703" s="7"/>
      <c r="R703" s="7"/>
      <c r="S703" s="7"/>
      <c r="T703" s="7"/>
      <c r="U703" s="7"/>
      <c r="V703" s="7"/>
      <c r="W703" s="7"/>
      <c r="X703" s="7"/>
      <c r="Y703" s="7"/>
    </row>
    <row r="704" spans="1:25" x14ac:dyDescent="0.2">
      <c r="A704" s="409"/>
      <c r="B704" s="409"/>
      <c r="C704" s="409"/>
      <c r="D704" s="409"/>
      <c r="E704" s="409"/>
      <c r="F704" s="7"/>
      <c r="G704" s="7"/>
      <c r="H704" s="7"/>
      <c r="I704" s="7"/>
      <c r="J704" s="7"/>
      <c r="K704" s="7"/>
      <c r="L704" s="7"/>
      <c r="M704" s="7"/>
      <c r="N704" s="7"/>
      <c r="O704" s="7"/>
      <c r="P704" s="7"/>
      <c r="Q704" s="7"/>
      <c r="R704" s="7"/>
      <c r="S704" s="7"/>
      <c r="T704" s="7"/>
      <c r="U704" s="7"/>
      <c r="V704" s="7"/>
      <c r="W704" s="7"/>
      <c r="X704" s="7"/>
      <c r="Y704" s="7"/>
    </row>
    <row r="705" spans="1:25" x14ac:dyDescent="0.2">
      <c r="A705" s="409"/>
      <c r="B705" s="409"/>
      <c r="C705" s="409"/>
      <c r="D705" s="409"/>
      <c r="E705" s="409"/>
      <c r="F705" s="7"/>
      <c r="G705" s="7"/>
      <c r="H705" s="7"/>
      <c r="I705" s="7"/>
      <c r="J705" s="7"/>
      <c r="K705" s="7"/>
      <c r="L705" s="7"/>
      <c r="M705" s="7"/>
      <c r="N705" s="7"/>
      <c r="O705" s="7"/>
      <c r="P705" s="7"/>
      <c r="Q705" s="7"/>
      <c r="R705" s="7"/>
      <c r="S705" s="7"/>
      <c r="T705" s="7"/>
      <c r="U705" s="7"/>
      <c r="V705" s="7"/>
      <c r="W705" s="7"/>
      <c r="X705" s="7"/>
      <c r="Y705" s="7"/>
    </row>
    <row r="706" spans="1:25" x14ac:dyDescent="0.2">
      <c r="A706" s="7"/>
      <c r="B706" s="7"/>
      <c r="C706" s="7"/>
      <c r="D706" s="7"/>
      <c r="E706" s="7"/>
      <c r="F706" s="7"/>
      <c r="G706" s="7"/>
      <c r="H706" s="7"/>
      <c r="I706" s="7"/>
      <c r="J706" s="7"/>
      <c r="K706" s="7"/>
      <c r="L706" s="7"/>
      <c r="M706" s="7"/>
      <c r="N706" s="7"/>
      <c r="O706" s="7"/>
      <c r="P706" s="7"/>
      <c r="Q706" s="7"/>
      <c r="R706" s="7"/>
      <c r="S706" s="7"/>
      <c r="T706" s="7"/>
      <c r="U706" s="7"/>
      <c r="V706" s="7"/>
      <c r="W706" s="7"/>
      <c r="X706" s="7"/>
      <c r="Y706" s="7"/>
    </row>
    <row r="707" spans="1:25" x14ac:dyDescent="0.2">
      <c r="A707" s="7"/>
      <c r="B707" s="7"/>
      <c r="C707" s="7"/>
      <c r="D707" s="7"/>
      <c r="E707" s="7"/>
      <c r="F707" s="7"/>
      <c r="G707" s="7"/>
      <c r="H707" s="7"/>
      <c r="I707" s="7"/>
      <c r="J707" s="7"/>
      <c r="K707" s="7"/>
      <c r="L707" s="7"/>
      <c r="M707" s="7"/>
      <c r="N707" s="7"/>
      <c r="O707" s="7"/>
      <c r="P707" s="7"/>
      <c r="Q707" s="7"/>
      <c r="R707" s="7"/>
      <c r="S707" s="7"/>
      <c r="T707" s="7"/>
      <c r="U707" s="7"/>
      <c r="V707" s="7"/>
      <c r="W707" s="7"/>
      <c r="X707" s="7"/>
      <c r="Y707" s="7"/>
    </row>
    <row r="708" spans="1:25" x14ac:dyDescent="0.2">
      <c r="A708" s="7"/>
      <c r="B708" s="7"/>
      <c r="C708" s="7"/>
      <c r="D708" s="7"/>
      <c r="E708" s="7"/>
      <c r="F708" s="7"/>
      <c r="G708" s="7"/>
      <c r="H708" s="7"/>
      <c r="I708" s="7"/>
      <c r="J708" s="7"/>
      <c r="K708" s="7"/>
      <c r="L708" s="7"/>
      <c r="M708" s="7"/>
      <c r="N708" s="7"/>
      <c r="O708" s="7"/>
      <c r="P708" s="7"/>
      <c r="Q708" s="7"/>
      <c r="R708" s="7"/>
      <c r="S708" s="7"/>
      <c r="T708" s="7"/>
      <c r="U708" s="7"/>
      <c r="V708" s="7"/>
      <c r="W708" s="7"/>
      <c r="X708" s="7"/>
      <c r="Y708" s="7"/>
    </row>
    <row r="709" spans="1:25" x14ac:dyDescent="0.2">
      <c r="A709" s="7"/>
      <c r="B709" s="7"/>
      <c r="C709" s="7"/>
      <c r="D709" s="7"/>
      <c r="E709" s="7"/>
      <c r="F709" s="7"/>
      <c r="G709" s="7"/>
      <c r="H709" s="7"/>
      <c r="I709" s="7"/>
      <c r="J709" s="7"/>
      <c r="K709" s="7"/>
      <c r="L709" s="7"/>
      <c r="M709" s="7"/>
      <c r="N709" s="7"/>
      <c r="O709" s="7"/>
      <c r="P709" s="7"/>
      <c r="Q709" s="7"/>
      <c r="R709" s="7"/>
      <c r="S709" s="7"/>
      <c r="T709" s="7"/>
      <c r="U709" s="7"/>
      <c r="V709" s="7"/>
      <c r="W709" s="7"/>
      <c r="X709" s="7"/>
      <c r="Y709" s="7"/>
    </row>
    <row r="710" spans="1:25" x14ac:dyDescent="0.2">
      <c r="A710" s="1137"/>
      <c r="B710" s="1137"/>
      <c r="C710" s="1137"/>
      <c r="D710" s="1137"/>
      <c r="E710" s="409"/>
      <c r="F710" s="7"/>
      <c r="G710" s="7"/>
      <c r="H710" s="7"/>
      <c r="I710" s="7"/>
      <c r="J710" s="7"/>
      <c r="K710" s="7"/>
      <c r="L710" s="7"/>
      <c r="M710" s="7"/>
      <c r="N710" s="7"/>
      <c r="O710" s="7"/>
      <c r="P710" s="7"/>
      <c r="Q710" s="7"/>
      <c r="R710" s="7"/>
      <c r="S710" s="7"/>
      <c r="T710" s="7"/>
      <c r="U710" s="7"/>
      <c r="V710" s="7"/>
      <c r="W710" s="7"/>
      <c r="X710" s="7"/>
      <c r="Y710" s="7"/>
    </row>
    <row r="711" spans="1:25" x14ac:dyDescent="0.2">
      <c r="A711" s="409"/>
      <c r="B711" s="409"/>
      <c r="C711" s="409"/>
      <c r="D711" s="409"/>
      <c r="E711" s="409"/>
      <c r="F711" s="7"/>
      <c r="G711" s="7"/>
      <c r="H711" s="7"/>
      <c r="I711" s="7"/>
      <c r="J711" s="7"/>
      <c r="K711" s="7"/>
      <c r="L711" s="7"/>
      <c r="M711" s="7"/>
      <c r="N711" s="7"/>
      <c r="O711" s="7"/>
      <c r="P711" s="7"/>
      <c r="Q711" s="7"/>
      <c r="R711" s="7"/>
      <c r="S711" s="7"/>
      <c r="T711" s="7"/>
      <c r="U711" s="7"/>
      <c r="V711" s="7"/>
      <c r="W711" s="7"/>
      <c r="X711" s="7"/>
      <c r="Y711" s="7"/>
    </row>
    <row r="712" spans="1:25" x14ac:dyDescent="0.2">
      <c r="A712" s="409"/>
      <c r="B712" s="409"/>
      <c r="C712" s="409"/>
      <c r="D712" s="409"/>
      <c r="E712" s="409"/>
      <c r="F712" s="7"/>
      <c r="G712" s="7"/>
      <c r="H712" s="7"/>
      <c r="I712" s="7"/>
      <c r="J712" s="7"/>
      <c r="K712" s="7"/>
      <c r="L712" s="7"/>
      <c r="M712" s="7"/>
      <c r="N712" s="7"/>
      <c r="O712" s="7"/>
      <c r="P712" s="7"/>
      <c r="Q712" s="7"/>
      <c r="R712" s="7"/>
      <c r="S712" s="7"/>
      <c r="T712" s="7"/>
      <c r="U712" s="7"/>
      <c r="V712" s="7"/>
      <c r="W712" s="7"/>
      <c r="X712" s="7"/>
      <c r="Y712" s="7"/>
    </row>
    <row r="713" spans="1:25" x14ac:dyDescent="0.2">
      <c r="A713" s="409"/>
      <c r="B713" s="409"/>
      <c r="C713" s="409"/>
      <c r="D713" s="409"/>
      <c r="E713" s="409"/>
      <c r="F713" s="7"/>
      <c r="G713" s="7"/>
      <c r="H713" s="7"/>
      <c r="I713" s="7"/>
      <c r="J713" s="7"/>
      <c r="K713" s="7"/>
      <c r="L713" s="7"/>
      <c r="M713" s="7"/>
      <c r="N713" s="7"/>
      <c r="O713" s="7"/>
      <c r="P713" s="7"/>
      <c r="Q713" s="7"/>
      <c r="R713" s="7"/>
      <c r="S713" s="7"/>
      <c r="T713" s="7"/>
      <c r="U713" s="7"/>
      <c r="V713" s="7"/>
      <c r="W713" s="7"/>
      <c r="X713" s="7"/>
      <c r="Y713" s="7"/>
    </row>
    <row r="714" spans="1:25" x14ac:dyDescent="0.2">
      <c r="A714" s="409"/>
      <c r="B714" s="409"/>
      <c r="C714" s="409"/>
      <c r="D714" s="409"/>
      <c r="E714" s="409"/>
      <c r="F714" s="7"/>
      <c r="G714" s="7"/>
      <c r="H714" s="7"/>
      <c r="I714" s="7"/>
      <c r="J714" s="7"/>
      <c r="K714" s="7"/>
      <c r="L714" s="7"/>
      <c r="M714" s="7"/>
      <c r="N714" s="7"/>
      <c r="O714" s="7"/>
      <c r="P714" s="7"/>
      <c r="Q714" s="7"/>
      <c r="R714" s="7"/>
      <c r="S714" s="7"/>
      <c r="T714" s="7"/>
      <c r="U714" s="7"/>
      <c r="V714" s="7"/>
      <c r="W714" s="7"/>
      <c r="X714" s="7"/>
      <c r="Y714" s="7"/>
    </row>
    <row r="715" spans="1:25" x14ac:dyDescent="0.2">
      <c r="A715" s="1141"/>
      <c r="B715" s="1141"/>
      <c r="C715" s="409"/>
      <c r="D715" s="409"/>
      <c r="E715" s="409"/>
      <c r="F715" s="7"/>
      <c r="G715" s="7"/>
      <c r="H715" s="7"/>
      <c r="I715" s="7"/>
      <c r="J715" s="7"/>
      <c r="K715" s="7"/>
      <c r="L715" s="7"/>
      <c r="M715" s="7"/>
      <c r="N715" s="7"/>
      <c r="O715" s="7"/>
      <c r="P715" s="7"/>
      <c r="Q715" s="7"/>
      <c r="R715" s="7"/>
      <c r="S715" s="7"/>
      <c r="T715" s="7"/>
      <c r="U715" s="7"/>
      <c r="V715" s="7"/>
      <c r="W715" s="7"/>
      <c r="X715" s="7"/>
      <c r="Y715" s="7"/>
    </row>
    <row r="716" spans="1:25" x14ac:dyDescent="0.2">
      <c r="A716" s="409"/>
      <c r="B716" s="411"/>
      <c r="C716" s="409"/>
      <c r="D716" s="409"/>
      <c r="E716" s="409"/>
      <c r="F716" s="7"/>
      <c r="G716" s="7"/>
      <c r="H716" s="7"/>
      <c r="I716" s="7"/>
      <c r="J716" s="7"/>
      <c r="K716" s="7"/>
      <c r="L716" s="7"/>
      <c r="M716" s="7"/>
      <c r="N716" s="7"/>
      <c r="O716" s="7"/>
      <c r="P716" s="7"/>
      <c r="Q716" s="7"/>
      <c r="R716" s="7"/>
      <c r="S716" s="7"/>
      <c r="T716" s="7"/>
      <c r="U716" s="7"/>
      <c r="V716" s="7"/>
      <c r="W716" s="7"/>
      <c r="X716" s="7"/>
      <c r="Y716" s="7"/>
    </row>
    <row r="717" spans="1:25" x14ac:dyDescent="0.2">
      <c r="A717" s="409"/>
      <c r="B717" s="412"/>
      <c r="C717" s="406"/>
      <c r="D717" s="406"/>
      <c r="E717" s="409"/>
      <c r="F717" s="7"/>
      <c r="G717" s="7"/>
      <c r="H717" s="7"/>
      <c r="I717" s="7"/>
      <c r="J717" s="7"/>
      <c r="K717" s="7"/>
      <c r="L717" s="7"/>
      <c r="M717" s="7"/>
      <c r="N717" s="7"/>
      <c r="O717" s="7"/>
      <c r="P717" s="7"/>
      <c r="Q717" s="7"/>
      <c r="R717" s="7"/>
      <c r="S717" s="7"/>
      <c r="T717" s="7"/>
      <c r="U717" s="7"/>
      <c r="V717" s="7"/>
      <c r="W717" s="7"/>
      <c r="X717" s="7"/>
      <c r="Y717" s="7"/>
    </row>
    <row r="718" spans="1:25" x14ac:dyDescent="0.2">
      <c r="A718" s="409"/>
      <c r="B718" s="406"/>
      <c r="C718" s="406"/>
      <c r="D718" s="406"/>
      <c r="E718" s="409"/>
      <c r="F718" s="7"/>
      <c r="G718" s="7"/>
      <c r="H718" s="7"/>
      <c r="I718" s="7"/>
      <c r="J718" s="7"/>
      <c r="K718" s="7"/>
      <c r="L718" s="7"/>
      <c r="M718" s="7"/>
      <c r="N718" s="7"/>
      <c r="O718" s="7"/>
      <c r="P718" s="7"/>
      <c r="Q718" s="7"/>
      <c r="R718" s="7"/>
      <c r="S718" s="7"/>
      <c r="T718" s="7"/>
      <c r="U718" s="7"/>
      <c r="V718" s="7"/>
      <c r="W718" s="7"/>
      <c r="X718" s="7"/>
      <c r="Y718" s="7"/>
    </row>
    <row r="719" spans="1:25" x14ac:dyDescent="0.2">
      <c r="A719" s="1132"/>
      <c r="B719" s="1142"/>
      <c r="C719" s="1142"/>
      <c r="D719" s="1142"/>
      <c r="E719" s="409"/>
      <c r="F719" s="7"/>
      <c r="G719" s="7"/>
      <c r="H719" s="7"/>
      <c r="I719" s="7"/>
      <c r="J719" s="7"/>
      <c r="K719" s="7"/>
      <c r="L719" s="7"/>
      <c r="M719" s="7"/>
      <c r="N719" s="7"/>
      <c r="O719" s="7"/>
      <c r="P719" s="7"/>
      <c r="Q719" s="7"/>
      <c r="R719" s="7"/>
      <c r="S719" s="7"/>
      <c r="T719" s="7"/>
      <c r="U719" s="7"/>
      <c r="V719" s="7"/>
      <c r="W719" s="7"/>
      <c r="X719" s="7"/>
      <c r="Y719" s="7"/>
    </row>
    <row r="720" spans="1:25" x14ac:dyDescent="0.2">
      <c r="A720" s="1132"/>
      <c r="B720" s="1132"/>
      <c r="C720" s="1132"/>
      <c r="D720" s="1132"/>
      <c r="E720" s="409"/>
      <c r="F720" s="7"/>
      <c r="G720" s="7"/>
      <c r="H720" s="7"/>
      <c r="I720" s="7"/>
      <c r="J720" s="7"/>
      <c r="K720" s="7"/>
      <c r="L720" s="7"/>
      <c r="M720" s="7"/>
      <c r="N720" s="7"/>
      <c r="O720" s="7"/>
      <c r="P720" s="7"/>
      <c r="Q720" s="7"/>
      <c r="R720" s="7"/>
      <c r="S720" s="7"/>
      <c r="T720" s="7"/>
      <c r="U720" s="7"/>
      <c r="V720" s="7"/>
      <c r="W720" s="7"/>
      <c r="X720" s="7"/>
      <c r="Y720" s="7"/>
    </row>
    <row r="721" spans="1:25" x14ac:dyDescent="0.2">
      <c r="A721" s="18"/>
      <c r="B721" s="405"/>
      <c r="C721" s="408"/>
      <c r="D721" s="408"/>
      <c r="E721" s="409"/>
      <c r="F721" s="7"/>
      <c r="G721" s="7"/>
      <c r="H721" s="7"/>
      <c r="I721" s="7"/>
      <c r="J721" s="7"/>
      <c r="K721" s="7"/>
      <c r="L721" s="7"/>
      <c r="M721" s="7"/>
      <c r="N721" s="7"/>
      <c r="O721" s="7"/>
      <c r="P721" s="7"/>
      <c r="Q721" s="7"/>
      <c r="R721" s="7"/>
      <c r="S721" s="7"/>
      <c r="T721" s="7"/>
      <c r="U721" s="7"/>
      <c r="V721" s="7"/>
      <c r="W721" s="7"/>
      <c r="X721" s="7"/>
      <c r="Y721" s="7"/>
    </row>
    <row r="722" spans="1:25" x14ac:dyDescent="0.2">
      <c r="A722" s="409"/>
      <c r="B722" s="405"/>
      <c r="C722" s="408"/>
      <c r="D722" s="408"/>
      <c r="E722" s="409"/>
      <c r="F722" s="7"/>
      <c r="G722" s="7"/>
      <c r="H722" s="7"/>
      <c r="I722" s="7"/>
      <c r="J722" s="7"/>
      <c r="K722" s="7"/>
      <c r="L722" s="7"/>
      <c r="M722" s="7"/>
      <c r="N722" s="7"/>
      <c r="O722" s="7"/>
      <c r="P722" s="7"/>
      <c r="Q722" s="7"/>
      <c r="R722" s="7"/>
      <c r="S722" s="7"/>
      <c r="T722" s="7"/>
      <c r="U722" s="7"/>
      <c r="V722" s="7"/>
      <c r="W722" s="7"/>
      <c r="X722" s="7"/>
      <c r="Y722" s="7"/>
    </row>
    <row r="723" spans="1:25" x14ac:dyDescent="0.2">
      <c r="A723" s="18"/>
      <c r="B723" s="405"/>
      <c r="C723" s="408"/>
      <c r="D723" s="408"/>
      <c r="E723" s="409"/>
      <c r="F723" s="7"/>
      <c r="G723" s="7"/>
      <c r="H723" s="7"/>
      <c r="I723" s="7"/>
      <c r="J723" s="7"/>
      <c r="K723" s="7"/>
      <c r="L723" s="7"/>
      <c r="M723" s="7"/>
      <c r="N723" s="7"/>
      <c r="O723" s="7"/>
      <c r="P723" s="7"/>
      <c r="Q723" s="7"/>
      <c r="R723" s="7"/>
      <c r="S723" s="7"/>
      <c r="T723" s="7"/>
      <c r="U723" s="7"/>
      <c r="V723" s="7"/>
      <c r="W723" s="7"/>
      <c r="X723" s="7"/>
      <c r="Y723" s="7"/>
    </row>
    <row r="724" spans="1:25" x14ac:dyDescent="0.2">
      <c r="A724" s="18"/>
      <c r="B724" s="405"/>
      <c r="C724" s="408"/>
      <c r="D724" s="408"/>
      <c r="E724" s="409"/>
      <c r="F724" s="7"/>
      <c r="G724" s="7"/>
      <c r="H724" s="7"/>
      <c r="I724" s="7"/>
      <c r="J724" s="7"/>
      <c r="K724" s="7"/>
      <c r="L724" s="7"/>
      <c r="M724" s="7"/>
      <c r="N724" s="7"/>
      <c r="O724" s="7"/>
      <c r="P724" s="7"/>
      <c r="Q724" s="7"/>
      <c r="R724" s="7"/>
      <c r="S724" s="7"/>
      <c r="T724" s="7"/>
      <c r="U724" s="7"/>
      <c r="V724" s="7"/>
      <c r="W724" s="7"/>
      <c r="X724" s="7"/>
      <c r="Y724" s="7"/>
    </row>
    <row r="725" spans="1:25" x14ac:dyDescent="0.2">
      <c r="A725" s="409"/>
      <c r="B725" s="405"/>
      <c r="C725" s="408"/>
      <c r="D725" s="408"/>
      <c r="E725" s="409"/>
      <c r="F725" s="7"/>
      <c r="G725" s="7"/>
      <c r="H725" s="7"/>
      <c r="I725" s="7"/>
      <c r="J725" s="7"/>
      <c r="K725" s="7"/>
      <c r="L725" s="7"/>
      <c r="M725" s="7"/>
      <c r="N725" s="7"/>
      <c r="O725" s="7"/>
      <c r="P725" s="7"/>
      <c r="Q725" s="7"/>
      <c r="R725" s="7"/>
      <c r="S725" s="7"/>
      <c r="T725" s="7"/>
      <c r="U725" s="7"/>
      <c r="V725" s="7"/>
      <c r="W725" s="7"/>
      <c r="X725" s="7"/>
      <c r="Y725" s="7"/>
    </row>
    <row r="726" spans="1:25" x14ac:dyDescent="0.2">
      <c r="A726" s="409"/>
      <c r="B726" s="405"/>
      <c r="C726" s="408"/>
      <c r="D726" s="408"/>
      <c r="E726" s="409"/>
      <c r="F726" s="7"/>
      <c r="G726" s="7"/>
      <c r="H726" s="7"/>
      <c r="I726" s="7"/>
      <c r="J726" s="7"/>
      <c r="K726" s="7"/>
      <c r="L726" s="7"/>
      <c r="M726" s="7"/>
      <c r="N726" s="7"/>
      <c r="O726" s="7"/>
      <c r="P726" s="7"/>
      <c r="Q726" s="7"/>
      <c r="R726" s="7"/>
      <c r="S726" s="7"/>
      <c r="T726" s="7"/>
      <c r="U726" s="7"/>
      <c r="V726" s="7"/>
      <c r="W726" s="7"/>
      <c r="X726" s="7"/>
      <c r="Y726" s="7"/>
    </row>
    <row r="727" spans="1:25" x14ac:dyDescent="0.2">
      <c r="A727" s="409"/>
      <c r="B727" s="410"/>
      <c r="C727" s="410"/>
      <c r="D727" s="408"/>
      <c r="E727" s="409"/>
      <c r="F727" s="7"/>
      <c r="G727" s="7"/>
      <c r="H727" s="7"/>
      <c r="I727" s="7"/>
      <c r="J727" s="7"/>
      <c r="K727" s="7"/>
      <c r="L727" s="7"/>
      <c r="M727" s="7"/>
      <c r="N727" s="7"/>
      <c r="O727" s="7"/>
      <c r="P727" s="7"/>
      <c r="Q727" s="7"/>
      <c r="R727" s="7"/>
      <c r="S727" s="7"/>
      <c r="T727" s="7"/>
      <c r="U727" s="7"/>
      <c r="V727" s="7"/>
      <c r="W727" s="7"/>
      <c r="X727" s="7"/>
      <c r="Y727" s="7"/>
    </row>
    <row r="728" spans="1:25" x14ac:dyDescent="0.2">
      <c r="A728" s="1132"/>
      <c r="B728" s="1132"/>
      <c r="C728" s="1132"/>
      <c r="D728" s="20"/>
      <c r="E728" s="409"/>
      <c r="F728" s="7"/>
      <c r="G728" s="7"/>
      <c r="H728" s="7"/>
      <c r="I728" s="7"/>
      <c r="J728" s="7"/>
      <c r="K728" s="7"/>
      <c r="L728" s="7"/>
      <c r="M728" s="7"/>
      <c r="N728" s="7"/>
      <c r="O728" s="7"/>
      <c r="P728" s="7"/>
      <c r="Q728" s="7"/>
      <c r="R728" s="7"/>
      <c r="S728" s="7"/>
      <c r="T728" s="7"/>
      <c r="U728" s="7"/>
      <c r="V728" s="7"/>
      <c r="W728" s="7"/>
      <c r="X728" s="7"/>
      <c r="Y728" s="7"/>
    </row>
    <row r="729" spans="1:25" x14ac:dyDescent="0.2">
      <c r="A729" s="1133"/>
      <c r="B729" s="1133"/>
      <c r="C729" s="1133"/>
      <c r="D729" s="1133"/>
      <c r="E729" s="409"/>
      <c r="F729" s="7"/>
      <c r="G729" s="7"/>
      <c r="H729" s="7"/>
      <c r="I729" s="7"/>
      <c r="J729" s="7"/>
      <c r="K729" s="7"/>
      <c r="L729" s="7"/>
      <c r="M729" s="7"/>
      <c r="N729" s="7"/>
      <c r="O729" s="7"/>
      <c r="P729" s="7"/>
      <c r="Q729" s="7"/>
      <c r="R729" s="7"/>
      <c r="S729" s="7"/>
      <c r="T729" s="7"/>
      <c r="U729" s="7"/>
      <c r="V729" s="7"/>
      <c r="W729" s="7"/>
      <c r="X729" s="7"/>
      <c r="Y729" s="7"/>
    </row>
    <row r="730" spans="1:25" x14ac:dyDescent="0.2">
      <c r="A730" s="410"/>
      <c r="B730" s="413"/>
      <c r="C730" s="413"/>
      <c r="D730" s="20"/>
      <c r="E730" s="409"/>
      <c r="F730" s="7"/>
      <c r="G730" s="7"/>
      <c r="H730" s="7"/>
      <c r="I730" s="7"/>
      <c r="J730" s="7"/>
      <c r="K730" s="7"/>
      <c r="L730" s="7"/>
      <c r="M730" s="7"/>
      <c r="N730" s="7"/>
      <c r="O730" s="7"/>
      <c r="P730" s="7"/>
      <c r="Q730" s="7"/>
      <c r="R730" s="7"/>
      <c r="S730" s="7"/>
      <c r="T730" s="7"/>
      <c r="U730" s="7"/>
      <c r="V730" s="7"/>
      <c r="W730" s="7"/>
      <c r="X730" s="7"/>
      <c r="Y730" s="7"/>
    </row>
    <row r="731" spans="1:25" x14ac:dyDescent="0.2">
      <c r="A731" s="409"/>
      <c r="B731" s="409"/>
      <c r="C731" s="409"/>
      <c r="D731" s="409"/>
      <c r="E731" s="409"/>
      <c r="F731" s="7"/>
      <c r="G731" s="7"/>
      <c r="H731" s="7"/>
      <c r="I731" s="7"/>
      <c r="J731" s="7"/>
      <c r="K731" s="7"/>
      <c r="L731" s="7"/>
      <c r="M731" s="7"/>
      <c r="N731" s="7"/>
      <c r="O731" s="7"/>
      <c r="P731" s="7"/>
      <c r="Q731" s="7"/>
      <c r="R731" s="7"/>
      <c r="S731" s="7"/>
      <c r="T731" s="7"/>
      <c r="U731" s="7"/>
      <c r="V731" s="7"/>
      <c r="W731" s="7"/>
      <c r="X731" s="7"/>
      <c r="Y731" s="7"/>
    </row>
    <row r="732" spans="1:25" x14ac:dyDescent="0.2">
      <c r="A732" s="409"/>
      <c r="B732" s="409"/>
      <c r="C732" s="409"/>
      <c r="D732" s="409"/>
      <c r="E732" s="409"/>
      <c r="F732" s="7"/>
      <c r="G732" s="7"/>
      <c r="H732" s="7"/>
      <c r="I732" s="7"/>
      <c r="J732" s="7"/>
      <c r="K732" s="7"/>
      <c r="L732" s="7"/>
      <c r="M732" s="7"/>
      <c r="N732" s="7"/>
      <c r="O732" s="7"/>
      <c r="P732" s="7"/>
      <c r="Q732" s="7"/>
      <c r="R732" s="7"/>
      <c r="S732" s="7"/>
      <c r="T732" s="7"/>
      <c r="U732" s="7"/>
      <c r="V732" s="7"/>
      <c r="W732" s="7"/>
      <c r="X732" s="7"/>
      <c r="Y732" s="7"/>
    </row>
    <row r="733" spans="1:25" x14ac:dyDescent="0.2">
      <c r="A733" s="410"/>
      <c r="B733" s="411"/>
      <c r="C733" s="411"/>
      <c r="D733" s="411"/>
      <c r="E733" s="409"/>
      <c r="F733" s="7"/>
      <c r="G733" s="7"/>
      <c r="H733" s="7"/>
      <c r="I733" s="7"/>
      <c r="J733" s="7"/>
      <c r="K733" s="7"/>
      <c r="L733" s="7"/>
      <c r="M733" s="7"/>
      <c r="N733" s="7"/>
      <c r="O733" s="7"/>
      <c r="P733" s="7"/>
      <c r="Q733" s="7"/>
      <c r="R733" s="7"/>
      <c r="S733" s="7"/>
      <c r="T733" s="7"/>
      <c r="U733" s="7"/>
      <c r="V733" s="7"/>
      <c r="W733" s="7"/>
      <c r="X733" s="7"/>
      <c r="Y733" s="7"/>
    </row>
    <row r="734" spans="1:25" x14ac:dyDescent="0.2">
      <c r="A734" s="1134"/>
      <c r="B734" s="1135"/>
      <c r="C734" s="1136"/>
      <c r="D734" s="1136"/>
      <c r="E734" s="22"/>
      <c r="F734" s="7"/>
      <c r="G734" s="7"/>
      <c r="H734" s="7"/>
      <c r="I734" s="7"/>
      <c r="J734" s="7"/>
      <c r="K734" s="7"/>
      <c r="L734" s="7"/>
      <c r="M734" s="7"/>
      <c r="N734" s="7"/>
      <c r="O734" s="7"/>
      <c r="P734" s="7"/>
      <c r="Q734" s="7"/>
      <c r="R734" s="7"/>
      <c r="S734" s="7"/>
      <c r="T734" s="7"/>
      <c r="U734" s="7"/>
      <c r="V734" s="7"/>
      <c r="W734" s="7"/>
      <c r="X734" s="7"/>
      <c r="Y734" s="7"/>
    </row>
    <row r="735" spans="1:25" x14ac:dyDescent="0.2">
      <c r="A735" s="1134"/>
      <c r="B735" s="1134"/>
      <c r="C735" s="1134"/>
      <c r="D735" s="1134"/>
      <c r="E735" s="22"/>
      <c r="F735" s="7"/>
      <c r="G735" s="7"/>
      <c r="H735" s="7"/>
      <c r="I735" s="7"/>
      <c r="J735" s="7"/>
      <c r="K735" s="7"/>
      <c r="L735" s="7"/>
      <c r="M735" s="7"/>
      <c r="N735" s="7"/>
      <c r="O735" s="7"/>
      <c r="P735" s="7"/>
      <c r="Q735" s="7"/>
      <c r="R735" s="7"/>
      <c r="S735" s="7"/>
      <c r="T735" s="7"/>
      <c r="U735" s="7"/>
      <c r="V735" s="7"/>
      <c r="W735" s="7"/>
      <c r="X735" s="7"/>
      <c r="Y735" s="7"/>
    </row>
    <row r="736" spans="1:25" x14ac:dyDescent="0.2">
      <c r="A736" s="1132"/>
      <c r="B736" s="1132"/>
      <c r="C736" s="1132"/>
      <c r="D736" s="20"/>
      <c r="E736" s="409"/>
      <c r="F736" s="7"/>
      <c r="G736" s="7"/>
      <c r="H736" s="7"/>
      <c r="I736" s="7"/>
      <c r="J736" s="7"/>
      <c r="K736" s="7"/>
      <c r="L736" s="7"/>
      <c r="M736" s="7"/>
      <c r="N736" s="7"/>
      <c r="O736" s="7"/>
      <c r="P736" s="7"/>
      <c r="Q736" s="7"/>
      <c r="R736" s="7"/>
      <c r="S736" s="7"/>
      <c r="T736" s="7"/>
      <c r="U736" s="7"/>
      <c r="V736" s="7"/>
      <c r="W736" s="7"/>
      <c r="X736" s="7"/>
      <c r="Y736" s="7"/>
    </row>
    <row r="737" spans="1:25" x14ac:dyDescent="0.2">
      <c r="A737" s="1133"/>
      <c r="B737" s="1133"/>
      <c r="C737" s="1133"/>
      <c r="D737" s="1133"/>
      <c r="E737" s="409"/>
      <c r="F737" s="7"/>
      <c r="G737" s="7"/>
      <c r="H737" s="7"/>
      <c r="I737" s="7"/>
      <c r="J737" s="7"/>
      <c r="K737" s="7"/>
      <c r="L737" s="7"/>
      <c r="M737" s="7"/>
      <c r="N737" s="7"/>
      <c r="O737" s="7"/>
      <c r="P737" s="7"/>
      <c r="Q737" s="7"/>
      <c r="R737" s="7"/>
      <c r="S737" s="7"/>
      <c r="T737" s="7"/>
      <c r="U737" s="7"/>
      <c r="V737" s="7"/>
      <c r="W737" s="7"/>
      <c r="X737" s="7"/>
      <c r="Y737" s="7"/>
    </row>
    <row r="738" spans="1:25" x14ac:dyDescent="0.2">
      <c r="A738" s="1132"/>
      <c r="B738" s="1132"/>
      <c r="C738" s="1132"/>
      <c r="D738" s="20"/>
      <c r="E738" s="409"/>
      <c r="F738" s="7"/>
      <c r="G738" s="7"/>
      <c r="H738" s="7"/>
      <c r="I738" s="7"/>
      <c r="J738" s="7"/>
      <c r="K738" s="7"/>
      <c r="L738" s="7"/>
      <c r="M738" s="7"/>
      <c r="N738" s="7"/>
      <c r="O738" s="7"/>
      <c r="P738" s="7"/>
      <c r="Q738" s="7"/>
      <c r="R738" s="7"/>
      <c r="S738" s="7"/>
      <c r="T738" s="7"/>
      <c r="U738" s="7"/>
      <c r="V738" s="7"/>
      <c r="W738" s="7"/>
      <c r="X738" s="7"/>
      <c r="Y738" s="7"/>
    </row>
    <row r="739" spans="1:25" x14ac:dyDescent="0.2">
      <c r="A739" s="409"/>
      <c r="B739" s="409"/>
      <c r="C739" s="409"/>
      <c r="D739" s="409"/>
      <c r="E739" s="409"/>
      <c r="F739" s="7"/>
      <c r="G739" s="7"/>
      <c r="H739" s="7"/>
      <c r="I739" s="7"/>
      <c r="J739" s="7"/>
      <c r="K739" s="7"/>
      <c r="L739" s="7"/>
      <c r="M739" s="7"/>
      <c r="N739" s="7"/>
      <c r="O739" s="7"/>
      <c r="P739" s="7"/>
      <c r="Q739" s="7"/>
      <c r="R739" s="7"/>
      <c r="S739" s="7"/>
      <c r="T739" s="7"/>
      <c r="U739" s="7"/>
      <c r="V739" s="7"/>
      <c r="W739" s="7"/>
      <c r="X739" s="7"/>
      <c r="Y739" s="7"/>
    </row>
    <row r="740" spans="1:25" x14ac:dyDescent="0.2">
      <c r="A740" s="409"/>
      <c r="B740" s="409"/>
      <c r="C740" s="409"/>
      <c r="D740" s="409"/>
      <c r="E740" s="409"/>
      <c r="F740" s="7"/>
      <c r="G740" s="7"/>
      <c r="H740" s="7"/>
      <c r="I740" s="7"/>
      <c r="J740" s="7"/>
      <c r="K740" s="7"/>
      <c r="L740" s="7"/>
      <c r="M740" s="7"/>
      <c r="N740" s="7"/>
      <c r="O740" s="7"/>
      <c r="P740" s="7"/>
      <c r="Q740" s="7"/>
      <c r="R740" s="7"/>
      <c r="S740" s="7"/>
      <c r="T740" s="7"/>
      <c r="U740" s="7"/>
      <c r="V740" s="7"/>
      <c r="W740" s="7"/>
      <c r="X740" s="7"/>
      <c r="Y740" s="7"/>
    </row>
    <row r="741" spans="1:25" x14ac:dyDescent="0.2">
      <c r="A741" s="1132"/>
      <c r="B741" s="1132"/>
      <c r="C741" s="1137"/>
      <c r="D741" s="1137"/>
      <c r="E741" s="409"/>
      <c r="F741" s="7"/>
      <c r="G741" s="7"/>
      <c r="H741" s="7"/>
      <c r="I741" s="7"/>
      <c r="J741" s="7"/>
      <c r="K741" s="7"/>
      <c r="L741" s="7"/>
      <c r="M741" s="7"/>
      <c r="N741" s="7"/>
      <c r="O741" s="7"/>
      <c r="P741" s="7"/>
      <c r="Q741" s="7"/>
      <c r="R741" s="7"/>
      <c r="S741" s="7"/>
      <c r="T741" s="7"/>
      <c r="U741" s="7"/>
      <c r="V741" s="7"/>
      <c r="W741" s="7"/>
      <c r="X741" s="7"/>
      <c r="Y741" s="7"/>
    </row>
    <row r="742" spans="1:25" x14ac:dyDescent="0.2">
      <c r="A742" s="409"/>
      <c r="B742" s="409"/>
      <c r="C742" s="409"/>
      <c r="D742" s="409"/>
      <c r="E742" s="409"/>
      <c r="F742" s="7"/>
      <c r="G742" s="7"/>
      <c r="H742" s="7"/>
      <c r="I742" s="7"/>
      <c r="J742" s="7"/>
      <c r="K742" s="7"/>
      <c r="L742" s="7"/>
      <c r="M742" s="7"/>
      <c r="N742" s="7"/>
      <c r="O742" s="7"/>
      <c r="P742" s="7"/>
      <c r="Q742" s="7"/>
      <c r="R742" s="7"/>
      <c r="S742" s="7"/>
      <c r="T742" s="7"/>
      <c r="U742" s="7"/>
      <c r="V742" s="7"/>
      <c r="W742" s="7"/>
      <c r="X742" s="7"/>
      <c r="Y742" s="7"/>
    </row>
    <row r="743" spans="1:25" x14ac:dyDescent="0.2">
      <c r="A743" s="1138"/>
      <c r="B743" s="1138"/>
      <c r="C743" s="1139"/>
      <c r="D743" s="1139"/>
      <c r="E743" s="409"/>
      <c r="F743" s="7"/>
      <c r="G743" s="7"/>
      <c r="H743" s="7"/>
      <c r="I743" s="7"/>
      <c r="J743" s="7"/>
      <c r="K743" s="7"/>
      <c r="L743" s="7"/>
      <c r="M743" s="7"/>
      <c r="N743" s="7"/>
      <c r="O743" s="7"/>
      <c r="P743" s="7"/>
      <c r="Q743" s="7"/>
      <c r="R743" s="7"/>
      <c r="S743" s="7"/>
      <c r="T743" s="7"/>
      <c r="U743" s="7"/>
      <c r="V743" s="7"/>
      <c r="W743" s="7"/>
      <c r="X743" s="7"/>
      <c r="Y743" s="7"/>
    </row>
    <row r="744" spans="1:25" x14ac:dyDescent="0.2">
      <c r="A744" s="1138"/>
      <c r="B744" s="1138"/>
      <c r="C744" s="1139"/>
      <c r="D744" s="1139"/>
      <c r="E744" s="409"/>
      <c r="F744" s="7"/>
      <c r="G744" s="7"/>
      <c r="H744" s="7"/>
      <c r="I744" s="7"/>
      <c r="J744" s="7"/>
      <c r="K744" s="7"/>
      <c r="L744" s="7"/>
      <c r="M744" s="7"/>
      <c r="N744" s="7"/>
      <c r="O744" s="7"/>
      <c r="P744" s="7"/>
      <c r="Q744" s="7"/>
      <c r="R744" s="7"/>
      <c r="S744" s="7"/>
      <c r="T744" s="7"/>
      <c r="U744" s="7"/>
      <c r="V744" s="7"/>
      <c r="W744" s="7"/>
      <c r="X744" s="7"/>
      <c r="Y744" s="7"/>
    </row>
    <row r="745" spans="1:25" ht="14.25" x14ac:dyDescent="0.2">
      <c r="A745" s="409"/>
      <c r="B745" s="23"/>
      <c r="C745" s="1139"/>
      <c r="D745" s="1139"/>
      <c r="E745" s="409"/>
      <c r="F745" s="7"/>
      <c r="G745" s="7"/>
      <c r="H745" s="7"/>
      <c r="I745" s="7"/>
      <c r="J745" s="7"/>
      <c r="K745" s="7"/>
      <c r="L745" s="7"/>
      <c r="M745" s="7"/>
      <c r="N745" s="7"/>
      <c r="O745" s="7"/>
      <c r="P745" s="7"/>
      <c r="Q745" s="7"/>
      <c r="R745" s="7"/>
      <c r="S745" s="7"/>
      <c r="T745" s="7"/>
      <c r="U745" s="7"/>
      <c r="V745" s="7"/>
      <c r="W745" s="7"/>
      <c r="X745" s="7"/>
      <c r="Y745" s="7"/>
    </row>
    <row r="746" spans="1:25" x14ac:dyDescent="0.2">
      <c r="A746" s="409"/>
      <c r="B746" s="24"/>
      <c r="C746" s="1139"/>
      <c r="D746" s="1139"/>
      <c r="E746" s="409"/>
      <c r="F746" s="7"/>
      <c r="G746" s="7"/>
      <c r="H746" s="7"/>
      <c r="I746" s="7"/>
      <c r="J746" s="7"/>
      <c r="K746" s="7"/>
      <c r="L746" s="7"/>
      <c r="M746" s="7"/>
      <c r="N746" s="7"/>
      <c r="O746" s="7"/>
      <c r="P746" s="7"/>
      <c r="Q746" s="7"/>
      <c r="R746" s="7"/>
      <c r="S746" s="7"/>
      <c r="T746" s="7"/>
      <c r="U746" s="7"/>
      <c r="V746" s="7"/>
      <c r="W746" s="7"/>
      <c r="X746" s="7"/>
      <c r="Y746" s="7"/>
    </row>
    <row r="747" spans="1:25" x14ac:dyDescent="0.2">
      <c r="A747" s="1138"/>
      <c r="B747" s="1138"/>
      <c r="C747" s="1139"/>
      <c r="D747" s="1139"/>
      <c r="E747" s="409"/>
      <c r="F747" s="7"/>
      <c r="G747" s="7"/>
      <c r="H747" s="7"/>
      <c r="I747" s="7"/>
      <c r="J747" s="7"/>
      <c r="K747" s="7"/>
      <c r="L747" s="7"/>
      <c r="M747" s="7"/>
      <c r="N747" s="7"/>
      <c r="O747" s="7"/>
      <c r="P747" s="7"/>
      <c r="Q747" s="7"/>
      <c r="R747" s="7"/>
      <c r="S747" s="7"/>
      <c r="T747" s="7"/>
      <c r="U747" s="7"/>
      <c r="V747" s="7"/>
      <c r="W747" s="7"/>
      <c r="X747" s="7"/>
      <c r="Y747" s="7"/>
    </row>
    <row r="748" spans="1:25" x14ac:dyDescent="0.2">
      <c r="A748" s="1138"/>
      <c r="B748" s="1138"/>
      <c r="C748" s="1139"/>
      <c r="D748" s="1139"/>
      <c r="E748" s="409"/>
      <c r="F748" s="7"/>
      <c r="G748" s="7"/>
      <c r="H748" s="7"/>
      <c r="I748" s="7"/>
      <c r="J748" s="7"/>
      <c r="K748" s="7"/>
      <c r="L748" s="7"/>
      <c r="M748" s="7"/>
      <c r="N748" s="7"/>
      <c r="O748" s="7"/>
      <c r="P748" s="7"/>
      <c r="Q748" s="7"/>
      <c r="R748" s="7"/>
      <c r="S748" s="7"/>
      <c r="T748" s="7"/>
      <c r="U748" s="7"/>
      <c r="V748" s="7"/>
      <c r="W748" s="7"/>
      <c r="X748" s="7"/>
      <c r="Y748" s="7"/>
    </row>
    <row r="749" spans="1:25" x14ac:dyDescent="0.2">
      <c r="A749" s="1138"/>
      <c r="B749" s="1138"/>
      <c r="C749" s="1139"/>
      <c r="D749" s="1139"/>
      <c r="E749" s="409"/>
      <c r="F749" s="7"/>
      <c r="G749" s="7"/>
      <c r="H749" s="7"/>
      <c r="I749" s="7"/>
      <c r="J749" s="7"/>
      <c r="K749" s="7"/>
      <c r="L749" s="7"/>
      <c r="M749" s="7"/>
      <c r="N749" s="7"/>
      <c r="O749" s="7"/>
      <c r="P749" s="7"/>
      <c r="Q749" s="7"/>
      <c r="R749" s="7"/>
      <c r="S749" s="7"/>
      <c r="T749" s="7"/>
      <c r="U749" s="7"/>
      <c r="V749" s="7"/>
      <c r="W749" s="7"/>
      <c r="X749" s="7"/>
      <c r="Y749" s="7"/>
    </row>
    <row r="750" spans="1:25" x14ac:dyDescent="0.2">
      <c r="A750" s="1138"/>
      <c r="B750" s="1138"/>
      <c r="C750" s="1139"/>
      <c r="D750" s="1139"/>
      <c r="E750" s="409"/>
      <c r="F750" s="7"/>
      <c r="G750" s="7"/>
      <c r="H750" s="7"/>
      <c r="I750" s="7"/>
      <c r="J750" s="7"/>
      <c r="K750" s="7"/>
      <c r="L750" s="7"/>
      <c r="M750" s="7"/>
      <c r="N750" s="7"/>
      <c r="O750" s="7"/>
      <c r="P750" s="7"/>
      <c r="Q750" s="7"/>
      <c r="R750" s="7"/>
      <c r="S750" s="7"/>
      <c r="T750" s="7"/>
      <c r="U750" s="7"/>
      <c r="V750" s="7"/>
      <c r="W750" s="7"/>
      <c r="X750" s="7"/>
      <c r="Y750" s="7"/>
    </row>
    <row r="751" spans="1:25" x14ac:dyDescent="0.2">
      <c r="A751" s="1138"/>
      <c r="B751" s="1138"/>
      <c r="C751" s="1139"/>
      <c r="D751" s="1139"/>
      <c r="E751" s="409"/>
      <c r="F751" s="7"/>
      <c r="G751" s="7"/>
      <c r="H751" s="7"/>
      <c r="I751" s="7"/>
      <c r="J751" s="7"/>
      <c r="K751" s="7"/>
      <c r="L751" s="7"/>
      <c r="M751" s="7"/>
      <c r="N751" s="7"/>
      <c r="O751" s="7"/>
      <c r="P751" s="7"/>
      <c r="Q751" s="7"/>
      <c r="R751" s="7"/>
      <c r="S751" s="7"/>
      <c r="T751" s="7"/>
      <c r="U751" s="7"/>
      <c r="V751" s="7"/>
      <c r="W751" s="7"/>
      <c r="X751" s="7"/>
      <c r="Y751" s="7"/>
    </row>
    <row r="752" spans="1:25" x14ac:dyDescent="0.2">
      <c r="A752" s="1138"/>
      <c r="B752" s="1138"/>
      <c r="C752" s="1138"/>
      <c r="D752" s="1138"/>
      <c r="E752" s="409"/>
      <c r="F752" s="7"/>
      <c r="G752" s="7"/>
      <c r="H752" s="7"/>
      <c r="I752" s="7"/>
      <c r="J752" s="7"/>
      <c r="K752" s="7"/>
      <c r="L752" s="7"/>
      <c r="M752" s="7"/>
      <c r="N752" s="7"/>
      <c r="O752" s="7"/>
      <c r="P752" s="7"/>
      <c r="Q752" s="7"/>
      <c r="R752" s="7"/>
      <c r="S752" s="7"/>
      <c r="T752" s="7"/>
      <c r="U752" s="7"/>
      <c r="V752" s="7"/>
      <c r="W752" s="7"/>
      <c r="X752" s="7"/>
      <c r="Y752" s="7"/>
    </row>
    <row r="753" spans="1:25" x14ac:dyDescent="0.2">
      <c r="A753" s="1138"/>
      <c r="B753" s="1138"/>
      <c r="C753" s="1138"/>
      <c r="D753" s="1138"/>
      <c r="E753" s="409"/>
      <c r="F753" s="7"/>
      <c r="G753" s="7"/>
      <c r="H753" s="7"/>
      <c r="I753" s="7"/>
      <c r="J753" s="7"/>
      <c r="K753" s="7"/>
      <c r="L753" s="7"/>
      <c r="M753" s="7"/>
      <c r="N753" s="7"/>
      <c r="O753" s="7"/>
      <c r="P753" s="7"/>
      <c r="Q753" s="7"/>
      <c r="R753" s="7"/>
      <c r="S753" s="7"/>
      <c r="T753" s="7"/>
      <c r="U753" s="7"/>
      <c r="V753" s="7"/>
      <c r="W753" s="7"/>
      <c r="X753" s="7"/>
      <c r="Y753" s="7"/>
    </row>
    <row r="754" spans="1:25" x14ac:dyDescent="0.2">
      <c r="A754" s="1138"/>
      <c r="B754" s="1138"/>
      <c r="C754" s="1138"/>
      <c r="D754" s="1138"/>
      <c r="E754" s="409"/>
      <c r="F754" s="7"/>
      <c r="G754" s="7"/>
      <c r="H754" s="7"/>
      <c r="I754" s="7"/>
      <c r="J754" s="7"/>
      <c r="K754" s="7"/>
      <c r="L754" s="7"/>
      <c r="M754" s="7"/>
      <c r="N754" s="7"/>
      <c r="O754" s="7"/>
      <c r="P754" s="7"/>
      <c r="Q754" s="7"/>
      <c r="R754" s="7"/>
      <c r="S754" s="7"/>
      <c r="T754" s="7"/>
      <c r="U754" s="7"/>
      <c r="V754" s="7"/>
      <c r="W754" s="7"/>
      <c r="X754" s="7"/>
      <c r="Y754" s="7"/>
    </row>
    <row r="755" spans="1:25" x14ac:dyDescent="0.2">
      <c r="A755" s="1138"/>
      <c r="B755" s="1138"/>
      <c r="C755" s="1138"/>
      <c r="D755" s="1138"/>
      <c r="E755" s="409"/>
      <c r="F755" s="7"/>
      <c r="G755" s="7"/>
      <c r="H755" s="7"/>
      <c r="I755" s="7"/>
      <c r="J755" s="7"/>
      <c r="K755" s="7"/>
      <c r="L755" s="7"/>
      <c r="M755" s="7"/>
      <c r="N755" s="7"/>
      <c r="O755" s="7"/>
      <c r="P755" s="7"/>
      <c r="Q755" s="7"/>
      <c r="R755" s="7"/>
      <c r="S755" s="7"/>
      <c r="T755" s="7"/>
      <c r="U755" s="7"/>
      <c r="V755" s="7"/>
      <c r="W755" s="7"/>
      <c r="X755" s="7"/>
      <c r="Y755" s="7"/>
    </row>
    <row r="756" spans="1:25" x14ac:dyDescent="0.2">
      <c r="A756" s="1138"/>
      <c r="B756" s="1138"/>
      <c r="C756" s="1138"/>
      <c r="D756" s="1138"/>
      <c r="E756" s="409"/>
      <c r="F756" s="7"/>
      <c r="G756" s="7"/>
      <c r="H756" s="7"/>
      <c r="I756" s="7"/>
      <c r="J756" s="7"/>
      <c r="K756" s="7"/>
      <c r="L756" s="7"/>
      <c r="M756" s="7"/>
      <c r="N756" s="7"/>
      <c r="O756" s="7"/>
      <c r="P756" s="7"/>
      <c r="Q756" s="7"/>
      <c r="R756" s="7"/>
      <c r="S756" s="7"/>
      <c r="T756" s="7"/>
      <c r="U756" s="7"/>
      <c r="V756" s="7"/>
      <c r="W756" s="7"/>
      <c r="X756" s="7"/>
      <c r="Y756" s="7"/>
    </row>
    <row r="757" spans="1:25" x14ac:dyDescent="0.2">
      <c r="A757" s="410"/>
      <c r="B757" s="410"/>
      <c r="C757" s="677"/>
      <c r="D757" s="677"/>
      <c r="E757" s="409"/>
      <c r="F757" s="7"/>
      <c r="G757" s="7"/>
      <c r="H757" s="7"/>
      <c r="I757" s="7"/>
      <c r="J757" s="7"/>
      <c r="K757" s="7"/>
      <c r="L757" s="7"/>
      <c r="M757" s="7"/>
      <c r="N757" s="7"/>
      <c r="O757" s="7"/>
      <c r="P757" s="7"/>
      <c r="Q757" s="7"/>
      <c r="R757" s="7"/>
      <c r="S757" s="7"/>
      <c r="T757" s="7"/>
      <c r="U757" s="7"/>
      <c r="V757" s="7"/>
      <c r="W757" s="7"/>
      <c r="X757" s="7"/>
      <c r="Y757" s="7"/>
    </row>
    <row r="758" spans="1:25" x14ac:dyDescent="0.2">
      <c r="A758" s="1132"/>
      <c r="B758" s="1132"/>
      <c r="C758" s="1139"/>
      <c r="D758" s="1139"/>
      <c r="E758" s="409"/>
      <c r="F758" s="7"/>
      <c r="G758" s="7"/>
      <c r="H758" s="7"/>
      <c r="I758" s="7"/>
      <c r="J758" s="7"/>
      <c r="K758" s="7"/>
      <c r="L758" s="7"/>
      <c r="M758" s="7"/>
      <c r="N758" s="7"/>
      <c r="O758" s="7"/>
      <c r="P758" s="7"/>
      <c r="Q758" s="7"/>
      <c r="R758" s="7"/>
      <c r="S758" s="7"/>
      <c r="T758" s="7"/>
      <c r="U758" s="7"/>
      <c r="V758" s="7"/>
      <c r="W758" s="7"/>
      <c r="X758" s="7"/>
      <c r="Y758" s="7"/>
    </row>
    <row r="759" spans="1:25" x14ac:dyDescent="0.2">
      <c r="A759" s="409"/>
      <c r="B759" s="409"/>
      <c r="C759" s="405"/>
      <c r="D759" s="405"/>
      <c r="E759" s="409"/>
      <c r="F759" s="7"/>
      <c r="G759" s="7"/>
      <c r="H759" s="7"/>
      <c r="I759" s="7"/>
      <c r="J759" s="7"/>
      <c r="K759" s="7"/>
      <c r="L759" s="7"/>
      <c r="M759" s="7"/>
      <c r="N759" s="7"/>
      <c r="O759" s="7"/>
      <c r="P759" s="7"/>
      <c r="Q759" s="7"/>
      <c r="R759" s="7"/>
      <c r="S759" s="7"/>
      <c r="T759" s="7"/>
      <c r="U759" s="7"/>
      <c r="V759" s="7"/>
      <c r="W759" s="7"/>
      <c r="X759" s="7"/>
      <c r="Y759" s="7"/>
    </row>
    <row r="760" spans="1:25" x14ac:dyDescent="0.2">
      <c r="A760" s="1140"/>
      <c r="B760" s="1140"/>
      <c r="C760" s="1137"/>
      <c r="D760" s="1137"/>
      <c r="E760" s="409"/>
      <c r="F760" s="7"/>
      <c r="G760" s="7"/>
      <c r="H760" s="7"/>
      <c r="I760" s="7"/>
      <c r="J760" s="7"/>
      <c r="K760" s="7"/>
      <c r="L760" s="7"/>
      <c r="M760" s="7"/>
      <c r="N760" s="7"/>
      <c r="O760" s="7"/>
      <c r="P760" s="7"/>
      <c r="Q760" s="7"/>
      <c r="R760" s="7"/>
      <c r="S760" s="7"/>
      <c r="T760" s="7"/>
      <c r="U760" s="7"/>
      <c r="V760" s="7"/>
      <c r="W760" s="7"/>
      <c r="X760" s="7"/>
      <c r="Y760" s="7"/>
    </row>
    <row r="761" spans="1:25" x14ac:dyDescent="0.2">
      <c r="A761" s="409"/>
      <c r="B761" s="409"/>
      <c r="C761" s="405"/>
      <c r="D761" s="405"/>
      <c r="E761" s="409"/>
      <c r="F761" s="7"/>
      <c r="G761" s="7"/>
      <c r="H761" s="7"/>
      <c r="I761" s="7"/>
      <c r="J761" s="7"/>
      <c r="K761" s="7"/>
      <c r="L761" s="7"/>
      <c r="M761" s="7"/>
      <c r="N761" s="7"/>
      <c r="O761" s="7"/>
      <c r="P761" s="7"/>
      <c r="Q761" s="7"/>
      <c r="R761" s="7"/>
      <c r="S761" s="7"/>
      <c r="T761" s="7"/>
      <c r="U761" s="7"/>
      <c r="V761" s="7"/>
      <c r="W761" s="7"/>
      <c r="X761" s="7"/>
      <c r="Y761" s="7"/>
    </row>
    <row r="762" spans="1:25" x14ac:dyDescent="0.2">
      <c r="A762" s="1132"/>
      <c r="B762" s="1132"/>
      <c r="C762" s="1139"/>
      <c r="D762" s="1139"/>
      <c r="E762" s="409"/>
      <c r="F762" s="7"/>
      <c r="G762" s="7"/>
      <c r="H762" s="7"/>
      <c r="I762" s="7"/>
      <c r="J762" s="7"/>
      <c r="K762" s="7"/>
      <c r="L762" s="7"/>
      <c r="M762" s="7"/>
      <c r="N762" s="7"/>
      <c r="O762" s="7"/>
      <c r="P762" s="7"/>
      <c r="Q762" s="7"/>
      <c r="R762" s="7"/>
      <c r="S762" s="7"/>
      <c r="T762" s="7"/>
      <c r="U762" s="7"/>
      <c r="V762" s="7"/>
      <c r="W762" s="7"/>
      <c r="X762" s="7"/>
      <c r="Y762" s="7"/>
    </row>
    <row r="763" spans="1:25" x14ac:dyDescent="0.2">
      <c r="A763" s="410"/>
      <c r="B763" s="409"/>
      <c r="C763" s="25"/>
      <c r="D763" s="25"/>
      <c r="E763" s="409"/>
      <c r="F763" s="7"/>
      <c r="G763" s="7"/>
      <c r="H763" s="7"/>
      <c r="I763" s="7"/>
      <c r="J763" s="7"/>
      <c r="K763" s="7"/>
      <c r="L763" s="7"/>
      <c r="M763" s="7"/>
      <c r="N763" s="7"/>
      <c r="O763" s="7"/>
      <c r="P763" s="7"/>
      <c r="Q763" s="7"/>
      <c r="R763" s="7"/>
      <c r="S763" s="7"/>
      <c r="T763" s="7"/>
      <c r="U763" s="7"/>
      <c r="V763" s="7"/>
      <c r="W763" s="7"/>
      <c r="X763" s="7"/>
      <c r="Y763" s="7"/>
    </row>
    <row r="764" spans="1:25" x14ac:dyDescent="0.2">
      <c r="A764" s="1141"/>
      <c r="B764" s="1141"/>
      <c r="C764" s="1139"/>
      <c r="D764" s="1139"/>
      <c r="E764" s="409"/>
      <c r="F764" s="7"/>
      <c r="G764" s="7"/>
      <c r="H764" s="7"/>
      <c r="I764" s="7"/>
      <c r="J764" s="7"/>
      <c r="K764" s="7"/>
      <c r="L764" s="7"/>
      <c r="M764" s="7"/>
      <c r="N764" s="7"/>
      <c r="O764" s="7"/>
      <c r="P764" s="7"/>
      <c r="Q764" s="7"/>
      <c r="R764" s="7"/>
      <c r="S764" s="7"/>
      <c r="T764" s="7"/>
      <c r="U764" s="7"/>
      <c r="V764" s="7"/>
      <c r="W764" s="7"/>
      <c r="X764" s="7"/>
      <c r="Y764" s="7"/>
    </row>
    <row r="765" spans="1:25" x14ac:dyDescent="0.2">
      <c r="A765" s="409"/>
      <c r="B765" s="25"/>
      <c r="C765" s="409"/>
      <c r="D765" s="25"/>
      <c r="E765" s="25"/>
      <c r="F765" s="7"/>
      <c r="G765" s="7"/>
      <c r="H765" s="7"/>
      <c r="I765" s="7"/>
      <c r="J765" s="7"/>
      <c r="K765" s="7"/>
      <c r="L765" s="7"/>
      <c r="M765" s="7"/>
      <c r="N765" s="7"/>
      <c r="O765" s="7"/>
      <c r="P765" s="7"/>
      <c r="Q765" s="7"/>
      <c r="R765" s="7"/>
      <c r="S765" s="7"/>
      <c r="T765" s="7"/>
      <c r="U765" s="7"/>
      <c r="V765" s="7"/>
      <c r="W765" s="7"/>
      <c r="X765" s="7"/>
      <c r="Y765" s="7"/>
    </row>
    <row r="766" spans="1:25" x14ac:dyDescent="0.2">
      <c r="A766" s="1132"/>
      <c r="B766" s="1132"/>
      <c r="C766" s="1137"/>
      <c r="D766" s="1137"/>
      <c r="E766" s="409"/>
      <c r="F766" s="7"/>
      <c r="G766" s="7"/>
      <c r="H766" s="7"/>
      <c r="I766" s="7"/>
      <c r="J766" s="7"/>
      <c r="K766" s="7"/>
      <c r="L766" s="7"/>
      <c r="M766" s="7"/>
      <c r="N766" s="7"/>
      <c r="O766" s="7"/>
      <c r="P766" s="7"/>
      <c r="Q766" s="7"/>
      <c r="R766" s="7"/>
      <c r="S766" s="7"/>
      <c r="T766" s="7"/>
      <c r="U766" s="7"/>
      <c r="V766" s="7"/>
      <c r="W766" s="7"/>
      <c r="X766" s="7"/>
      <c r="Y766" s="7"/>
    </row>
    <row r="767" spans="1:25" x14ac:dyDescent="0.2">
      <c r="A767" s="409"/>
      <c r="B767" s="409"/>
      <c r="C767" s="409"/>
      <c r="D767" s="409"/>
      <c r="E767" s="409"/>
      <c r="F767" s="7"/>
      <c r="G767" s="7"/>
      <c r="H767" s="7"/>
      <c r="I767" s="7"/>
      <c r="J767" s="7"/>
      <c r="K767" s="7"/>
      <c r="L767" s="7"/>
      <c r="M767" s="7"/>
      <c r="N767" s="7"/>
      <c r="O767" s="7"/>
      <c r="P767" s="7"/>
      <c r="Q767" s="7"/>
      <c r="R767" s="7"/>
      <c r="S767" s="7"/>
      <c r="T767" s="7"/>
      <c r="U767" s="7"/>
      <c r="V767" s="7"/>
      <c r="W767" s="7"/>
      <c r="X767" s="7"/>
      <c r="Y767" s="7"/>
    </row>
    <row r="768" spans="1:25" x14ac:dyDescent="0.2">
      <c r="A768" s="1138"/>
      <c r="B768" s="1138"/>
      <c r="C768" s="1139"/>
      <c r="D768" s="1139"/>
      <c r="E768" s="409"/>
      <c r="F768" s="7"/>
      <c r="G768" s="7"/>
      <c r="H768" s="7"/>
      <c r="I768" s="7"/>
      <c r="J768" s="7"/>
      <c r="K768" s="7"/>
      <c r="L768" s="7"/>
      <c r="M768" s="7"/>
      <c r="N768" s="7"/>
      <c r="O768" s="7"/>
      <c r="P768" s="7"/>
      <c r="Q768" s="7"/>
      <c r="R768" s="7"/>
      <c r="S768" s="7"/>
      <c r="T768" s="7"/>
      <c r="U768" s="7"/>
      <c r="V768" s="7"/>
      <c r="W768" s="7"/>
      <c r="X768" s="7"/>
      <c r="Y768" s="7"/>
    </row>
    <row r="769" spans="1:25" x14ac:dyDescent="0.2">
      <c r="A769" s="1138"/>
      <c r="B769" s="1138"/>
      <c r="C769" s="1139"/>
      <c r="D769" s="1139"/>
      <c r="E769" s="409"/>
      <c r="F769" s="7"/>
      <c r="G769" s="7"/>
      <c r="H769" s="7"/>
      <c r="I769" s="7"/>
      <c r="J769" s="7"/>
      <c r="K769" s="7"/>
      <c r="L769" s="7"/>
      <c r="M769" s="7"/>
      <c r="N769" s="7"/>
      <c r="O769" s="7"/>
      <c r="P769" s="7"/>
      <c r="Q769" s="7"/>
      <c r="R769" s="7"/>
      <c r="S769" s="7"/>
      <c r="T769" s="7"/>
      <c r="U769" s="7"/>
      <c r="V769" s="7"/>
      <c r="W769" s="7"/>
      <c r="X769" s="7"/>
      <c r="Y769" s="7"/>
    </row>
    <row r="770" spans="1:25" x14ac:dyDescent="0.2">
      <c r="A770" s="410"/>
      <c r="B770" s="409"/>
      <c r="C770" s="408"/>
      <c r="D770" s="408"/>
      <c r="E770" s="409"/>
      <c r="F770" s="7"/>
      <c r="G770" s="7"/>
      <c r="H770" s="7"/>
      <c r="I770" s="7"/>
      <c r="J770" s="7"/>
      <c r="K770" s="7"/>
      <c r="L770" s="7"/>
      <c r="M770" s="7"/>
      <c r="N770" s="7"/>
      <c r="O770" s="7"/>
      <c r="P770" s="7"/>
      <c r="Q770" s="7"/>
      <c r="R770" s="7"/>
      <c r="S770" s="7"/>
      <c r="T770" s="7"/>
      <c r="U770" s="7"/>
      <c r="V770" s="7"/>
      <c r="W770" s="7"/>
      <c r="X770" s="7"/>
      <c r="Y770" s="7"/>
    </row>
    <row r="771" spans="1:25" x14ac:dyDescent="0.2">
      <c r="A771" s="410"/>
      <c r="B771" s="409"/>
      <c r="C771" s="1139"/>
      <c r="D771" s="1139"/>
      <c r="E771" s="409"/>
      <c r="F771" s="7"/>
      <c r="G771" s="7"/>
      <c r="H771" s="7"/>
      <c r="I771" s="7"/>
      <c r="J771" s="7"/>
      <c r="K771" s="7"/>
      <c r="L771" s="7"/>
      <c r="M771" s="7"/>
      <c r="N771" s="7"/>
      <c r="O771" s="7"/>
      <c r="P771" s="7"/>
      <c r="Q771" s="7"/>
      <c r="R771" s="7"/>
      <c r="S771" s="7"/>
      <c r="T771" s="7"/>
      <c r="U771" s="7"/>
      <c r="V771" s="7"/>
      <c r="W771" s="7"/>
      <c r="X771" s="7"/>
      <c r="Y771" s="7"/>
    </row>
    <row r="772" spans="1:25" x14ac:dyDescent="0.2">
      <c r="A772" s="409"/>
      <c r="B772" s="409"/>
      <c r="C772" s="409"/>
      <c r="D772" s="409"/>
      <c r="E772" s="409"/>
      <c r="F772" s="7"/>
      <c r="G772" s="7"/>
      <c r="H772" s="7"/>
      <c r="I772" s="7"/>
      <c r="J772" s="7"/>
      <c r="K772" s="7"/>
      <c r="L772" s="7"/>
      <c r="M772" s="7"/>
      <c r="N772" s="7"/>
      <c r="O772" s="7"/>
      <c r="P772" s="7"/>
      <c r="Q772" s="7"/>
      <c r="R772" s="7"/>
      <c r="S772" s="7"/>
      <c r="T772" s="7"/>
      <c r="U772" s="7"/>
      <c r="V772" s="7"/>
      <c r="W772" s="7"/>
      <c r="X772" s="7"/>
      <c r="Y772" s="7"/>
    </row>
    <row r="773" spans="1:25" x14ac:dyDescent="0.2">
      <c r="A773" s="410"/>
      <c r="B773" s="413"/>
      <c r="C773" s="1139"/>
      <c r="D773" s="1139"/>
      <c r="E773" s="409"/>
      <c r="F773" s="7"/>
      <c r="G773" s="7"/>
      <c r="H773" s="7"/>
      <c r="I773" s="7"/>
      <c r="J773" s="7"/>
      <c r="K773" s="7"/>
      <c r="L773" s="7"/>
      <c r="M773" s="7"/>
      <c r="N773" s="7"/>
      <c r="O773" s="7"/>
      <c r="P773" s="7"/>
      <c r="Q773" s="7"/>
      <c r="R773" s="7"/>
      <c r="S773" s="7"/>
      <c r="T773" s="7"/>
      <c r="U773" s="7"/>
      <c r="V773" s="7"/>
      <c r="W773" s="7"/>
      <c r="X773" s="7"/>
      <c r="Y773" s="7"/>
    </row>
    <row r="774" spans="1:25" x14ac:dyDescent="0.2">
      <c r="A774" s="409"/>
      <c r="B774" s="409"/>
      <c r="C774" s="409"/>
      <c r="D774" s="409"/>
      <c r="E774" s="409"/>
      <c r="F774" s="7"/>
      <c r="G774" s="7"/>
      <c r="H774" s="7"/>
      <c r="I774" s="7"/>
      <c r="J774" s="7"/>
      <c r="K774" s="7"/>
      <c r="L774" s="7"/>
      <c r="M774" s="7"/>
      <c r="N774" s="7"/>
      <c r="O774" s="7"/>
      <c r="P774" s="7"/>
      <c r="Q774" s="7"/>
      <c r="R774" s="7"/>
      <c r="S774" s="7"/>
      <c r="T774" s="7"/>
      <c r="U774" s="7"/>
      <c r="V774" s="7"/>
      <c r="W774" s="7"/>
      <c r="X774" s="7"/>
      <c r="Y774" s="7"/>
    </row>
    <row r="775" spans="1:25" x14ac:dyDescent="0.2">
      <c r="A775" s="3"/>
      <c r="B775" s="677"/>
      <c r="C775" s="677"/>
      <c r="D775" s="405"/>
      <c r="E775" s="405"/>
      <c r="F775" s="7"/>
      <c r="G775" s="7"/>
      <c r="H775" s="7"/>
      <c r="I775" s="7"/>
      <c r="J775" s="7"/>
      <c r="K775" s="7"/>
      <c r="L775" s="7"/>
      <c r="M775" s="7"/>
      <c r="N775" s="7"/>
      <c r="O775" s="7"/>
      <c r="P775" s="7"/>
      <c r="Q775" s="7"/>
      <c r="R775" s="7"/>
      <c r="S775" s="7"/>
      <c r="T775" s="7"/>
      <c r="U775" s="7"/>
      <c r="V775" s="7"/>
      <c r="W775" s="7"/>
      <c r="X775" s="7"/>
      <c r="Y775" s="7"/>
    </row>
    <row r="776" spans="1:25" x14ac:dyDescent="0.2">
      <c r="A776" s="3"/>
      <c r="B776" s="1139"/>
      <c r="C776" s="1139"/>
      <c r="D776" s="26"/>
      <c r="E776" s="408"/>
      <c r="F776" s="7"/>
      <c r="G776" s="7"/>
      <c r="H776" s="7"/>
      <c r="I776" s="7"/>
      <c r="J776" s="7"/>
      <c r="K776" s="7"/>
      <c r="L776" s="7"/>
      <c r="M776" s="7"/>
      <c r="N776" s="7"/>
      <c r="O776" s="7"/>
      <c r="P776" s="7"/>
      <c r="Q776" s="7"/>
      <c r="R776" s="7"/>
      <c r="S776" s="7"/>
      <c r="T776" s="7"/>
      <c r="U776" s="7"/>
      <c r="V776" s="7"/>
      <c r="W776" s="7"/>
      <c r="X776" s="7"/>
      <c r="Y776" s="7"/>
    </row>
    <row r="777" spans="1:25" x14ac:dyDescent="0.2">
      <c r="A777" s="3"/>
      <c r="B777" s="1139"/>
      <c r="C777" s="1139"/>
      <c r="D777" s="26"/>
      <c r="E777" s="408"/>
      <c r="F777" s="7"/>
      <c r="G777" s="7"/>
      <c r="H777" s="7"/>
      <c r="I777" s="7"/>
      <c r="J777" s="7"/>
      <c r="K777" s="7"/>
      <c r="L777" s="7"/>
      <c r="M777" s="7"/>
      <c r="N777" s="7"/>
      <c r="O777" s="7"/>
      <c r="P777" s="7"/>
      <c r="Q777" s="7"/>
      <c r="R777" s="7"/>
      <c r="S777" s="7"/>
      <c r="T777" s="7"/>
      <c r="U777" s="7"/>
      <c r="V777" s="7"/>
      <c r="W777" s="7"/>
      <c r="X777" s="7"/>
      <c r="Y777" s="7"/>
    </row>
    <row r="778" spans="1:25" x14ac:dyDescent="0.2">
      <c r="A778" s="3"/>
      <c r="B778" s="1139"/>
      <c r="C778" s="1139"/>
      <c r="D778" s="26"/>
      <c r="E778" s="408"/>
      <c r="F778" s="7"/>
      <c r="G778" s="7"/>
      <c r="H778" s="7"/>
      <c r="I778" s="7"/>
      <c r="J778" s="7"/>
      <c r="K778" s="7"/>
      <c r="L778" s="7"/>
      <c r="M778" s="7"/>
      <c r="N778" s="7"/>
      <c r="O778" s="7"/>
      <c r="P778" s="7"/>
      <c r="Q778" s="7"/>
      <c r="R778" s="7"/>
      <c r="S778" s="7"/>
      <c r="T778" s="7"/>
      <c r="U778" s="7"/>
      <c r="V778" s="7"/>
      <c r="W778" s="7"/>
      <c r="X778" s="7"/>
      <c r="Y778" s="7"/>
    </row>
    <row r="779" spans="1:25" x14ac:dyDescent="0.2">
      <c r="A779" s="3"/>
      <c r="B779" s="677"/>
      <c r="C779" s="677"/>
      <c r="D779" s="408"/>
      <c r="E779" s="408"/>
      <c r="F779" s="7"/>
      <c r="G779" s="7"/>
      <c r="H779" s="7"/>
      <c r="I779" s="7"/>
      <c r="J779" s="7"/>
      <c r="K779" s="7"/>
      <c r="L779" s="7"/>
      <c r="M779" s="7"/>
      <c r="N779" s="7"/>
      <c r="O779" s="7"/>
      <c r="P779" s="7"/>
      <c r="Q779" s="7"/>
      <c r="R779" s="7"/>
      <c r="S779" s="7"/>
      <c r="T779" s="7"/>
      <c r="U779" s="7"/>
      <c r="V779" s="7"/>
      <c r="W779" s="7"/>
      <c r="X779" s="7"/>
      <c r="Y779" s="7"/>
    </row>
    <row r="780" spans="1:25" x14ac:dyDescent="0.2">
      <c r="A780" s="3"/>
      <c r="B780" s="1139"/>
      <c r="C780" s="1139"/>
      <c r="D780" s="409"/>
      <c r="E780" s="409"/>
      <c r="F780" s="7"/>
      <c r="G780" s="7"/>
      <c r="H780" s="7"/>
      <c r="I780" s="7"/>
      <c r="J780" s="7"/>
      <c r="K780" s="7"/>
      <c r="L780" s="7"/>
      <c r="M780" s="7"/>
      <c r="N780" s="7"/>
      <c r="O780" s="7"/>
      <c r="P780" s="7"/>
      <c r="Q780" s="7"/>
      <c r="R780" s="7"/>
      <c r="S780" s="7"/>
      <c r="T780" s="7"/>
      <c r="U780" s="7"/>
      <c r="V780" s="7"/>
      <c r="W780" s="7"/>
      <c r="X780" s="7"/>
      <c r="Y780" s="7"/>
    </row>
    <row r="781" spans="1:25" x14ac:dyDescent="0.2">
      <c r="A781" s="409"/>
      <c r="B781" s="409"/>
      <c r="C781" s="409"/>
      <c r="D781" s="27"/>
      <c r="E781" s="27"/>
      <c r="F781" s="7"/>
      <c r="G781" s="7"/>
      <c r="H781" s="7"/>
      <c r="I781" s="7"/>
      <c r="J781" s="7"/>
      <c r="K781" s="7"/>
      <c r="L781" s="7"/>
      <c r="M781" s="7"/>
      <c r="N781" s="7"/>
      <c r="O781" s="7"/>
      <c r="P781" s="7"/>
      <c r="Q781" s="7"/>
      <c r="R781" s="7"/>
      <c r="S781" s="7"/>
      <c r="T781" s="7"/>
      <c r="U781" s="7"/>
      <c r="V781" s="7"/>
      <c r="W781" s="7"/>
      <c r="X781" s="7"/>
      <c r="Y781" s="7"/>
    </row>
    <row r="782" spans="1:25" x14ac:dyDescent="0.2">
      <c r="A782" s="1138"/>
      <c r="B782" s="1138"/>
      <c r="C782" s="1138"/>
      <c r="D782" s="26"/>
      <c r="E782" s="408"/>
      <c r="F782" s="7"/>
      <c r="G782" s="7"/>
      <c r="H782" s="7"/>
      <c r="I782" s="7"/>
      <c r="J782" s="7"/>
      <c r="K782" s="7"/>
      <c r="L782" s="7"/>
      <c r="M782" s="7"/>
      <c r="N782" s="7"/>
      <c r="O782" s="7"/>
      <c r="P782" s="7"/>
      <c r="Q782" s="7"/>
      <c r="R782" s="7"/>
      <c r="S782" s="7"/>
      <c r="T782" s="7"/>
      <c r="U782" s="7"/>
      <c r="V782" s="7"/>
      <c r="W782" s="7"/>
      <c r="X782" s="7"/>
      <c r="Y782" s="7"/>
    </row>
    <row r="783" spans="1:25" x14ac:dyDescent="0.2">
      <c r="A783" s="409"/>
      <c r="B783" s="409"/>
      <c r="C783" s="409"/>
      <c r="D783" s="409"/>
      <c r="E783" s="409"/>
      <c r="F783" s="7"/>
      <c r="G783" s="7"/>
      <c r="H783" s="7"/>
      <c r="I783" s="7"/>
      <c r="J783" s="7"/>
      <c r="K783" s="7"/>
      <c r="L783" s="7"/>
      <c r="M783" s="7"/>
      <c r="N783" s="7"/>
      <c r="O783" s="7"/>
      <c r="P783" s="7"/>
      <c r="Q783" s="7"/>
      <c r="R783" s="7"/>
      <c r="S783" s="7"/>
      <c r="T783" s="7"/>
      <c r="U783" s="7"/>
      <c r="V783" s="7"/>
      <c r="W783" s="7"/>
      <c r="X783" s="7"/>
      <c r="Y783" s="7"/>
    </row>
    <row r="784" spans="1:25" x14ac:dyDescent="0.2">
      <c r="A784" s="409"/>
      <c r="B784" s="1139"/>
      <c r="C784" s="1139"/>
      <c r="D784" s="409"/>
      <c r="E784" s="409"/>
      <c r="F784" s="7"/>
      <c r="G784" s="7"/>
      <c r="H784" s="7"/>
      <c r="I784" s="7"/>
      <c r="J784" s="7"/>
      <c r="K784" s="7"/>
      <c r="L784" s="7"/>
      <c r="M784" s="7"/>
      <c r="N784" s="7"/>
      <c r="O784" s="7"/>
      <c r="P784" s="7"/>
      <c r="Q784" s="7"/>
      <c r="R784" s="7"/>
      <c r="S784" s="7"/>
      <c r="T784" s="7"/>
      <c r="U784" s="7"/>
      <c r="V784" s="7"/>
      <c r="W784" s="7"/>
      <c r="X784" s="7"/>
      <c r="Y784" s="7"/>
    </row>
    <row r="785" spans="1:25" x14ac:dyDescent="0.2">
      <c r="A785" s="409"/>
      <c r="B785" s="409"/>
      <c r="C785" s="409"/>
      <c r="D785" s="409"/>
      <c r="E785" s="409"/>
      <c r="F785" s="7"/>
      <c r="G785" s="7"/>
      <c r="H785" s="7"/>
      <c r="I785" s="7"/>
      <c r="J785" s="7"/>
      <c r="K785" s="7"/>
      <c r="L785" s="7"/>
      <c r="M785" s="7"/>
      <c r="N785" s="7"/>
      <c r="O785" s="7"/>
      <c r="P785" s="7"/>
      <c r="Q785" s="7"/>
      <c r="R785" s="7"/>
      <c r="S785" s="7"/>
      <c r="T785" s="7"/>
      <c r="U785" s="7"/>
      <c r="V785" s="7"/>
      <c r="W785" s="7"/>
      <c r="X785" s="7"/>
      <c r="Y785" s="7"/>
    </row>
    <row r="786" spans="1:25" x14ac:dyDescent="0.2">
      <c r="A786" s="1138"/>
      <c r="B786" s="1138"/>
      <c r="C786" s="1138"/>
      <c r="D786" s="405"/>
      <c r="E786" s="408"/>
      <c r="F786" s="7"/>
      <c r="G786" s="7"/>
      <c r="H786" s="7"/>
      <c r="I786" s="7"/>
      <c r="J786" s="7"/>
      <c r="K786" s="7"/>
      <c r="L786" s="7"/>
      <c r="M786" s="7"/>
      <c r="N786" s="7"/>
      <c r="O786" s="7"/>
      <c r="P786" s="7"/>
      <c r="Q786" s="7"/>
      <c r="R786" s="7"/>
      <c r="S786" s="7"/>
      <c r="T786" s="7"/>
      <c r="U786" s="7"/>
      <c r="V786" s="7"/>
      <c r="W786" s="7"/>
      <c r="X786" s="7"/>
      <c r="Y786" s="7"/>
    </row>
    <row r="787" spans="1:25" x14ac:dyDescent="0.2">
      <c r="A787" s="409"/>
      <c r="B787" s="409"/>
      <c r="C787" s="409"/>
      <c r="D787" s="409"/>
      <c r="E787" s="409"/>
      <c r="F787" s="7"/>
      <c r="G787" s="7"/>
      <c r="H787" s="7"/>
      <c r="I787" s="7"/>
      <c r="J787" s="7"/>
      <c r="K787" s="7"/>
      <c r="L787" s="7"/>
      <c r="M787" s="7"/>
      <c r="N787" s="7"/>
      <c r="O787" s="7"/>
      <c r="P787" s="7"/>
      <c r="Q787" s="7"/>
      <c r="R787" s="7"/>
      <c r="S787" s="7"/>
      <c r="T787" s="7"/>
      <c r="U787" s="7"/>
      <c r="V787" s="7"/>
      <c r="W787" s="7"/>
      <c r="X787" s="7"/>
      <c r="Y787" s="7"/>
    </row>
    <row r="788" spans="1:25" x14ac:dyDescent="0.2">
      <c r="A788" s="1132"/>
      <c r="B788" s="1132"/>
      <c r="C788" s="1132"/>
      <c r="D788" s="405"/>
      <c r="E788" s="20"/>
      <c r="F788" s="7"/>
      <c r="G788" s="7"/>
      <c r="H788" s="7"/>
      <c r="I788" s="7"/>
      <c r="J788" s="7"/>
      <c r="K788" s="7"/>
      <c r="L788" s="7"/>
      <c r="M788" s="7"/>
      <c r="N788" s="7"/>
      <c r="O788" s="7"/>
      <c r="P788" s="7"/>
      <c r="Q788" s="7"/>
      <c r="R788" s="7"/>
      <c r="S788" s="7"/>
      <c r="T788" s="7"/>
      <c r="U788" s="7"/>
      <c r="V788" s="7"/>
      <c r="W788" s="7"/>
      <c r="X788" s="7"/>
      <c r="Y788" s="7"/>
    </row>
    <row r="789" spans="1:25" x14ac:dyDescent="0.2">
      <c r="A789" s="409"/>
      <c r="B789" s="409"/>
      <c r="C789" s="409"/>
      <c r="D789" s="409"/>
      <c r="E789" s="409"/>
      <c r="F789" s="7"/>
      <c r="G789" s="7"/>
      <c r="H789" s="7"/>
      <c r="I789" s="7"/>
      <c r="J789" s="7"/>
      <c r="K789" s="7"/>
      <c r="L789" s="7"/>
      <c r="M789" s="7"/>
      <c r="N789" s="7"/>
      <c r="O789" s="7"/>
      <c r="P789" s="7"/>
      <c r="Q789" s="7"/>
      <c r="R789" s="7"/>
      <c r="S789" s="7"/>
      <c r="T789" s="7"/>
      <c r="U789" s="7"/>
      <c r="V789" s="7"/>
      <c r="W789" s="7"/>
      <c r="X789" s="7"/>
      <c r="Y789" s="7"/>
    </row>
    <row r="790" spans="1:25" x14ac:dyDescent="0.2">
      <c r="A790" s="409"/>
      <c r="B790" s="409"/>
      <c r="C790" s="409"/>
      <c r="D790" s="409"/>
      <c r="E790" s="409"/>
      <c r="F790" s="7"/>
      <c r="G790" s="7"/>
      <c r="H790" s="7"/>
      <c r="I790" s="7"/>
      <c r="J790" s="7"/>
      <c r="K790" s="7"/>
      <c r="L790" s="7"/>
      <c r="M790" s="7"/>
      <c r="N790" s="7"/>
      <c r="O790" s="7"/>
      <c r="P790" s="7"/>
      <c r="Q790" s="7"/>
      <c r="R790" s="7"/>
      <c r="S790" s="7"/>
      <c r="T790" s="7"/>
      <c r="U790" s="7"/>
      <c r="V790" s="7"/>
      <c r="W790" s="7"/>
      <c r="X790" s="7"/>
      <c r="Y790" s="7"/>
    </row>
    <row r="791" spans="1:25" x14ac:dyDescent="0.2">
      <c r="A791" s="409"/>
      <c r="B791" s="409"/>
      <c r="C791" s="409"/>
      <c r="D791" s="409"/>
      <c r="E791" s="409"/>
      <c r="F791" s="7"/>
      <c r="G791" s="7"/>
      <c r="H791" s="7"/>
      <c r="I791" s="7"/>
      <c r="J791" s="7"/>
      <c r="K791" s="7"/>
      <c r="L791" s="7"/>
      <c r="M791" s="7"/>
      <c r="N791" s="7"/>
      <c r="O791" s="7"/>
      <c r="P791" s="7"/>
      <c r="Q791" s="7"/>
      <c r="R791" s="7"/>
      <c r="S791" s="7"/>
      <c r="T791" s="7"/>
      <c r="U791" s="7"/>
      <c r="V791" s="7"/>
      <c r="W791" s="7"/>
      <c r="X791" s="7"/>
      <c r="Y791" s="7"/>
    </row>
    <row r="792" spans="1:25" x14ac:dyDescent="0.2">
      <c r="A792" s="409"/>
      <c r="B792" s="409"/>
      <c r="C792" s="409"/>
      <c r="D792" s="409"/>
      <c r="E792" s="409"/>
      <c r="F792" s="7"/>
      <c r="G792" s="7"/>
      <c r="H792" s="7"/>
      <c r="I792" s="7"/>
      <c r="J792" s="7"/>
      <c r="K792" s="7"/>
      <c r="L792" s="7"/>
      <c r="M792" s="7"/>
      <c r="N792" s="7"/>
      <c r="O792" s="7"/>
      <c r="P792" s="7"/>
      <c r="Q792" s="7"/>
      <c r="R792" s="7"/>
      <c r="S792" s="7"/>
      <c r="T792" s="7"/>
      <c r="U792" s="7"/>
      <c r="V792" s="7"/>
      <c r="W792" s="7"/>
      <c r="X792" s="7"/>
      <c r="Y792" s="7"/>
    </row>
    <row r="793" spans="1:25" x14ac:dyDescent="0.2">
      <c r="A793" s="409"/>
      <c r="B793" s="409"/>
      <c r="C793" s="409"/>
      <c r="D793" s="409"/>
      <c r="E793" s="409"/>
      <c r="F793" s="7"/>
      <c r="G793" s="7"/>
      <c r="H793" s="7"/>
      <c r="I793" s="7"/>
      <c r="J793" s="7"/>
      <c r="K793" s="7"/>
      <c r="L793" s="7"/>
      <c r="M793" s="7"/>
      <c r="N793" s="7"/>
      <c r="O793" s="7"/>
      <c r="P793" s="7"/>
      <c r="Q793" s="7"/>
      <c r="R793" s="7"/>
      <c r="S793" s="7"/>
      <c r="T793" s="7"/>
      <c r="U793" s="7"/>
      <c r="V793" s="7"/>
      <c r="W793" s="7"/>
      <c r="X793" s="7"/>
      <c r="Y793" s="7"/>
    </row>
    <row r="794" spans="1:25" x14ac:dyDescent="0.2">
      <c r="A794" s="409"/>
      <c r="B794" s="409"/>
      <c r="C794" s="409"/>
      <c r="D794" s="409"/>
      <c r="E794" s="409"/>
      <c r="F794" s="7"/>
      <c r="G794" s="7"/>
      <c r="H794" s="7"/>
      <c r="I794" s="7"/>
      <c r="J794" s="7"/>
      <c r="K794" s="7"/>
      <c r="L794" s="7"/>
      <c r="M794" s="7"/>
      <c r="N794" s="7"/>
      <c r="O794" s="7"/>
      <c r="P794" s="7"/>
      <c r="Q794" s="7"/>
      <c r="R794" s="7"/>
      <c r="S794" s="7"/>
      <c r="T794" s="7"/>
      <c r="U794" s="7"/>
      <c r="V794" s="7"/>
      <c r="W794" s="7"/>
      <c r="X794" s="7"/>
      <c r="Y794" s="7"/>
    </row>
    <row r="795" spans="1:25" x14ac:dyDescent="0.2">
      <c r="A795" s="7"/>
      <c r="B795" s="7"/>
      <c r="C795" s="7"/>
      <c r="D795" s="7"/>
      <c r="E795" s="7"/>
      <c r="F795" s="7"/>
      <c r="G795" s="7"/>
      <c r="H795" s="7"/>
      <c r="I795" s="7"/>
      <c r="J795" s="7"/>
      <c r="K795" s="7"/>
      <c r="L795" s="7"/>
      <c r="M795" s="7"/>
      <c r="N795" s="7"/>
      <c r="O795" s="7"/>
      <c r="P795" s="7"/>
      <c r="Q795" s="7"/>
      <c r="R795" s="7"/>
      <c r="S795" s="7"/>
      <c r="T795" s="7"/>
      <c r="U795" s="7"/>
      <c r="V795" s="7"/>
      <c r="W795" s="7"/>
      <c r="X795" s="7"/>
      <c r="Y795" s="7"/>
    </row>
    <row r="796" spans="1:25" x14ac:dyDescent="0.2">
      <c r="A796" s="7"/>
      <c r="B796" s="7"/>
      <c r="C796" s="7"/>
      <c r="D796" s="7"/>
      <c r="E796" s="7"/>
      <c r="F796" s="7"/>
      <c r="G796" s="7"/>
      <c r="H796" s="7"/>
      <c r="I796" s="7"/>
      <c r="J796" s="7"/>
      <c r="K796" s="7"/>
      <c r="L796" s="7"/>
      <c r="M796" s="7"/>
      <c r="N796" s="7"/>
      <c r="O796" s="7"/>
      <c r="P796" s="7"/>
      <c r="Q796" s="7"/>
      <c r="R796" s="7"/>
      <c r="S796" s="7"/>
      <c r="T796" s="7"/>
      <c r="U796" s="7"/>
      <c r="V796" s="7"/>
      <c r="W796" s="7"/>
      <c r="X796" s="7"/>
      <c r="Y796" s="7"/>
    </row>
    <row r="797" spans="1:25" x14ac:dyDescent="0.2">
      <c r="A797" s="7"/>
      <c r="B797" s="7"/>
      <c r="C797" s="7"/>
      <c r="D797" s="7"/>
      <c r="E797" s="7"/>
      <c r="F797" s="7"/>
      <c r="G797" s="7"/>
      <c r="H797" s="7"/>
      <c r="I797" s="7"/>
      <c r="J797" s="7"/>
      <c r="K797" s="7"/>
      <c r="L797" s="7"/>
      <c r="M797" s="7"/>
      <c r="N797" s="7"/>
      <c r="O797" s="7"/>
      <c r="P797" s="7"/>
      <c r="Q797" s="7"/>
      <c r="R797" s="7"/>
      <c r="S797" s="7"/>
      <c r="T797" s="7"/>
      <c r="U797" s="7"/>
      <c r="V797" s="7"/>
      <c r="W797" s="7"/>
      <c r="X797" s="7"/>
      <c r="Y797" s="7"/>
    </row>
    <row r="798" spans="1:25" x14ac:dyDescent="0.2">
      <c r="A798" s="7"/>
      <c r="B798" s="7"/>
      <c r="C798" s="7"/>
      <c r="D798" s="7"/>
      <c r="E798" s="7"/>
      <c r="F798" s="7"/>
      <c r="G798" s="7"/>
      <c r="H798" s="7"/>
      <c r="I798" s="7"/>
      <c r="J798" s="7"/>
      <c r="K798" s="7"/>
      <c r="L798" s="7"/>
      <c r="M798" s="7"/>
      <c r="N798" s="7"/>
      <c r="O798" s="7"/>
      <c r="P798" s="7"/>
      <c r="Q798" s="7"/>
      <c r="R798" s="7"/>
      <c r="S798" s="7"/>
      <c r="T798" s="7"/>
      <c r="U798" s="7"/>
      <c r="V798" s="7"/>
      <c r="W798" s="7"/>
      <c r="X798" s="7"/>
      <c r="Y798" s="7"/>
    </row>
    <row r="799" spans="1:25" x14ac:dyDescent="0.2">
      <c r="A799" s="7"/>
      <c r="B799" s="7"/>
      <c r="C799" s="7"/>
      <c r="D799" s="7"/>
      <c r="E799" s="7"/>
      <c r="F799" s="7"/>
      <c r="G799" s="7"/>
      <c r="H799" s="7"/>
      <c r="I799" s="7"/>
      <c r="J799" s="7"/>
      <c r="K799" s="7"/>
      <c r="L799" s="7"/>
      <c r="M799" s="7"/>
      <c r="N799" s="7"/>
      <c r="O799" s="7"/>
      <c r="P799" s="7"/>
      <c r="Q799" s="7"/>
      <c r="R799" s="7"/>
      <c r="S799" s="7"/>
      <c r="T799" s="7"/>
      <c r="U799" s="7"/>
      <c r="V799" s="7"/>
      <c r="W799" s="7"/>
      <c r="X799" s="7"/>
      <c r="Y799" s="7"/>
    </row>
    <row r="800" spans="1:25" x14ac:dyDescent="0.2">
      <c r="A800" s="1137"/>
      <c r="B800" s="1137"/>
      <c r="C800" s="1137"/>
      <c r="D800" s="1137"/>
      <c r="E800" s="409"/>
      <c r="F800" s="7"/>
      <c r="G800" s="7"/>
      <c r="H800" s="7"/>
      <c r="I800" s="7"/>
      <c r="J800" s="7"/>
      <c r="K800" s="7"/>
      <c r="L800" s="7"/>
      <c r="M800" s="7"/>
      <c r="N800" s="7"/>
      <c r="O800" s="7"/>
      <c r="P800" s="7"/>
      <c r="Q800" s="7"/>
      <c r="R800" s="7"/>
      <c r="S800" s="7"/>
      <c r="T800" s="7"/>
      <c r="U800" s="7"/>
      <c r="V800" s="7"/>
      <c r="W800" s="7"/>
      <c r="X800" s="7"/>
      <c r="Y800" s="7"/>
    </row>
    <row r="801" spans="1:25" x14ac:dyDescent="0.2">
      <c r="A801" s="409"/>
      <c r="B801" s="409"/>
      <c r="C801" s="409"/>
      <c r="D801" s="409"/>
      <c r="E801" s="409"/>
      <c r="F801" s="7"/>
      <c r="G801" s="7"/>
      <c r="H801" s="7"/>
      <c r="I801" s="7"/>
      <c r="J801" s="7"/>
      <c r="K801" s="7"/>
      <c r="L801" s="7"/>
      <c r="M801" s="7"/>
      <c r="N801" s="7"/>
      <c r="O801" s="7"/>
      <c r="P801" s="7"/>
      <c r="Q801" s="7"/>
      <c r="R801" s="7"/>
      <c r="S801" s="7"/>
      <c r="T801" s="7"/>
      <c r="U801" s="7"/>
      <c r="V801" s="7"/>
      <c r="W801" s="7"/>
      <c r="X801" s="7"/>
      <c r="Y801" s="7"/>
    </row>
    <row r="802" spans="1:25" x14ac:dyDescent="0.2">
      <c r="A802" s="409"/>
      <c r="B802" s="409"/>
      <c r="C802" s="409"/>
      <c r="D802" s="409"/>
      <c r="E802" s="409"/>
      <c r="F802" s="7"/>
      <c r="G802" s="7"/>
      <c r="H802" s="7"/>
      <c r="I802" s="7"/>
      <c r="J802" s="7"/>
      <c r="K802" s="7"/>
      <c r="L802" s="7"/>
      <c r="M802" s="7"/>
      <c r="N802" s="7"/>
      <c r="O802" s="7"/>
      <c r="P802" s="7"/>
      <c r="Q802" s="7"/>
      <c r="R802" s="7"/>
      <c r="S802" s="7"/>
      <c r="T802" s="7"/>
      <c r="U802" s="7"/>
      <c r="V802" s="7"/>
      <c r="W802" s="7"/>
      <c r="X802" s="7"/>
      <c r="Y802" s="7"/>
    </row>
    <row r="803" spans="1:25" x14ac:dyDescent="0.2">
      <c r="A803" s="409"/>
      <c r="B803" s="409"/>
      <c r="C803" s="409"/>
      <c r="D803" s="409"/>
      <c r="E803" s="409"/>
      <c r="F803" s="7"/>
      <c r="G803" s="7"/>
      <c r="H803" s="7"/>
      <c r="I803" s="7"/>
      <c r="J803" s="7"/>
      <c r="K803" s="7"/>
      <c r="L803" s="7"/>
      <c r="M803" s="7"/>
      <c r="N803" s="7"/>
      <c r="O803" s="7"/>
      <c r="P803" s="7"/>
      <c r="Q803" s="7"/>
      <c r="R803" s="7"/>
      <c r="S803" s="7"/>
      <c r="T803" s="7"/>
      <c r="U803" s="7"/>
      <c r="V803" s="7"/>
      <c r="W803" s="7"/>
      <c r="X803" s="7"/>
      <c r="Y803" s="7"/>
    </row>
    <row r="804" spans="1:25" x14ac:dyDescent="0.2">
      <c r="A804" s="409"/>
      <c r="B804" s="409"/>
      <c r="C804" s="409"/>
      <c r="D804" s="409"/>
      <c r="E804" s="409"/>
      <c r="F804" s="7"/>
      <c r="G804" s="7"/>
      <c r="H804" s="7"/>
      <c r="I804" s="7"/>
      <c r="J804" s="7"/>
      <c r="K804" s="7"/>
      <c r="L804" s="7"/>
      <c r="M804" s="7"/>
      <c r="N804" s="7"/>
      <c r="O804" s="7"/>
      <c r="P804" s="7"/>
      <c r="Q804" s="7"/>
      <c r="R804" s="7"/>
      <c r="S804" s="7"/>
      <c r="T804" s="7"/>
      <c r="U804" s="7"/>
      <c r="V804" s="7"/>
      <c r="W804" s="7"/>
      <c r="X804" s="7"/>
      <c r="Y804" s="7"/>
    </row>
    <row r="805" spans="1:25" x14ac:dyDescent="0.2">
      <c r="A805" s="1141"/>
      <c r="B805" s="1141"/>
      <c r="C805" s="409"/>
      <c r="D805" s="409"/>
      <c r="E805" s="409"/>
      <c r="F805" s="7"/>
      <c r="G805" s="7"/>
      <c r="H805" s="7"/>
      <c r="I805" s="7"/>
      <c r="J805" s="7"/>
      <c r="K805" s="7"/>
      <c r="L805" s="7"/>
      <c r="M805" s="7"/>
      <c r="N805" s="7"/>
      <c r="O805" s="7"/>
      <c r="P805" s="7"/>
      <c r="Q805" s="7"/>
      <c r="R805" s="7"/>
      <c r="S805" s="7"/>
      <c r="T805" s="7"/>
      <c r="U805" s="7"/>
      <c r="V805" s="7"/>
      <c r="W805" s="7"/>
      <c r="X805" s="7"/>
      <c r="Y805" s="7"/>
    </row>
    <row r="806" spans="1:25" x14ac:dyDescent="0.2">
      <c r="A806" s="409"/>
      <c r="B806" s="411"/>
      <c r="C806" s="409"/>
      <c r="D806" s="409"/>
      <c r="E806" s="409"/>
      <c r="F806" s="7"/>
      <c r="G806" s="7"/>
      <c r="H806" s="7"/>
      <c r="I806" s="7"/>
      <c r="J806" s="7"/>
      <c r="K806" s="7"/>
      <c r="L806" s="7"/>
      <c r="M806" s="7"/>
      <c r="N806" s="7"/>
      <c r="O806" s="7"/>
      <c r="P806" s="7"/>
      <c r="Q806" s="7"/>
      <c r="R806" s="7"/>
      <c r="S806" s="7"/>
      <c r="T806" s="7"/>
      <c r="U806" s="7"/>
      <c r="V806" s="7"/>
      <c r="W806" s="7"/>
      <c r="X806" s="7"/>
      <c r="Y806" s="7"/>
    </row>
    <row r="807" spans="1:25" x14ac:dyDescent="0.2">
      <c r="A807" s="409"/>
      <c r="B807" s="412"/>
      <c r="C807" s="406"/>
      <c r="D807" s="406"/>
      <c r="E807" s="409"/>
      <c r="F807" s="7"/>
      <c r="G807" s="7"/>
      <c r="H807" s="7"/>
      <c r="I807" s="7"/>
      <c r="J807" s="7"/>
      <c r="K807" s="7"/>
      <c r="L807" s="7"/>
      <c r="M807" s="7"/>
      <c r="N807" s="7"/>
      <c r="O807" s="7"/>
      <c r="P807" s="7"/>
      <c r="Q807" s="7"/>
      <c r="R807" s="7"/>
      <c r="S807" s="7"/>
      <c r="T807" s="7"/>
      <c r="U807" s="7"/>
      <c r="V807" s="7"/>
      <c r="W807" s="7"/>
      <c r="X807" s="7"/>
      <c r="Y807" s="7"/>
    </row>
    <row r="808" spans="1:25" x14ac:dyDescent="0.2">
      <c r="A808" s="409"/>
      <c r="B808" s="406"/>
      <c r="C808" s="406"/>
      <c r="D808" s="406"/>
      <c r="E808" s="409"/>
      <c r="F808" s="7"/>
      <c r="G808" s="7"/>
      <c r="H808" s="7"/>
      <c r="I808" s="7"/>
      <c r="J808" s="7"/>
      <c r="K808" s="7"/>
      <c r="L808" s="7"/>
      <c r="M808" s="7"/>
      <c r="N808" s="7"/>
      <c r="O808" s="7"/>
      <c r="P808" s="7"/>
      <c r="Q808" s="7"/>
      <c r="R808" s="7"/>
      <c r="S808" s="7"/>
      <c r="T808" s="7"/>
      <c r="U808" s="7"/>
      <c r="V808" s="7"/>
      <c r="W808" s="7"/>
      <c r="X808" s="7"/>
      <c r="Y808" s="7"/>
    </row>
    <row r="809" spans="1:25" x14ac:dyDescent="0.2">
      <c r="A809" s="1132"/>
      <c r="B809" s="1142"/>
      <c r="C809" s="1142"/>
      <c r="D809" s="1142"/>
      <c r="E809" s="409"/>
      <c r="F809" s="7"/>
      <c r="G809" s="7"/>
      <c r="H809" s="7"/>
      <c r="I809" s="7"/>
      <c r="J809" s="7"/>
      <c r="K809" s="7"/>
      <c r="L809" s="7"/>
      <c r="M809" s="7"/>
      <c r="N809" s="7"/>
      <c r="O809" s="7"/>
      <c r="P809" s="7"/>
      <c r="Q809" s="7"/>
      <c r="R809" s="7"/>
      <c r="S809" s="7"/>
      <c r="T809" s="7"/>
      <c r="U809" s="7"/>
      <c r="V809" s="7"/>
      <c r="W809" s="7"/>
      <c r="X809" s="7"/>
      <c r="Y809" s="7"/>
    </row>
    <row r="810" spans="1:25" x14ac:dyDescent="0.2">
      <c r="A810" s="1132"/>
      <c r="B810" s="1132"/>
      <c r="C810" s="1132"/>
      <c r="D810" s="1132"/>
      <c r="E810" s="409"/>
      <c r="F810" s="7"/>
      <c r="G810" s="7"/>
      <c r="H810" s="7"/>
      <c r="I810" s="7"/>
      <c r="J810" s="7"/>
      <c r="K810" s="7"/>
      <c r="L810" s="7"/>
      <c r="M810" s="7"/>
      <c r="N810" s="7"/>
      <c r="O810" s="7"/>
      <c r="P810" s="7"/>
      <c r="Q810" s="7"/>
      <c r="R810" s="7"/>
      <c r="S810" s="7"/>
      <c r="T810" s="7"/>
      <c r="U810" s="7"/>
      <c r="V810" s="7"/>
      <c r="W810" s="7"/>
      <c r="X810" s="7"/>
      <c r="Y810" s="7"/>
    </row>
    <row r="811" spans="1:25" x14ac:dyDescent="0.2">
      <c r="A811" s="18"/>
      <c r="B811" s="405"/>
      <c r="C811" s="408"/>
      <c r="D811" s="408"/>
      <c r="E811" s="409"/>
      <c r="F811" s="7"/>
      <c r="G811" s="7"/>
      <c r="H811" s="7"/>
      <c r="I811" s="7"/>
      <c r="J811" s="7"/>
      <c r="K811" s="7"/>
      <c r="L811" s="7"/>
      <c r="M811" s="7"/>
      <c r="N811" s="7"/>
      <c r="O811" s="7"/>
      <c r="P811" s="7"/>
      <c r="Q811" s="7"/>
      <c r="R811" s="7"/>
      <c r="S811" s="7"/>
      <c r="T811" s="7"/>
      <c r="U811" s="7"/>
      <c r="V811" s="7"/>
      <c r="W811" s="7"/>
      <c r="X811" s="7"/>
      <c r="Y811" s="7"/>
    </row>
    <row r="812" spans="1:25" x14ac:dyDescent="0.2">
      <c r="A812" s="409"/>
      <c r="B812" s="405"/>
      <c r="C812" s="408"/>
      <c r="D812" s="408"/>
      <c r="E812" s="409"/>
      <c r="F812" s="7"/>
      <c r="G812" s="7"/>
      <c r="H812" s="7"/>
      <c r="I812" s="7"/>
      <c r="J812" s="7"/>
      <c r="K812" s="7"/>
      <c r="L812" s="7"/>
      <c r="M812" s="7"/>
      <c r="N812" s="7"/>
      <c r="O812" s="7"/>
      <c r="P812" s="7"/>
      <c r="Q812" s="7"/>
      <c r="R812" s="7"/>
      <c r="S812" s="7"/>
      <c r="T812" s="7"/>
      <c r="U812" s="7"/>
      <c r="V812" s="7"/>
      <c r="W812" s="7"/>
      <c r="X812" s="7"/>
      <c r="Y812" s="7"/>
    </row>
    <row r="813" spans="1:25" x14ac:dyDescent="0.2">
      <c r="A813" s="18"/>
      <c r="B813" s="405"/>
      <c r="C813" s="408"/>
      <c r="D813" s="408"/>
      <c r="E813" s="409"/>
      <c r="F813" s="7"/>
      <c r="G813" s="7"/>
      <c r="H813" s="7"/>
      <c r="I813" s="7"/>
      <c r="J813" s="7"/>
      <c r="K813" s="7"/>
      <c r="L813" s="7"/>
      <c r="M813" s="7"/>
      <c r="N813" s="7"/>
      <c r="O813" s="7"/>
      <c r="P813" s="7"/>
      <c r="Q813" s="7"/>
      <c r="R813" s="7"/>
      <c r="S813" s="7"/>
      <c r="T813" s="7"/>
      <c r="U813" s="7"/>
      <c r="V813" s="7"/>
      <c r="W813" s="7"/>
      <c r="X813" s="7"/>
      <c r="Y813" s="7"/>
    </row>
    <row r="814" spans="1:25" x14ac:dyDescent="0.2">
      <c r="A814" s="18"/>
      <c r="B814" s="405"/>
      <c r="C814" s="408"/>
      <c r="D814" s="408"/>
      <c r="E814" s="409"/>
      <c r="F814" s="7"/>
      <c r="G814" s="7"/>
      <c r="H814" s="7"/>
      <c r="I814" s="7"/>
      <c r="J814" s="7"/>
      <c r="K814" s="7"/>
      <c r="L814" s="7"/>
      <c r="M814" s="7"/>
      <c r="N814" s="7"/>
      <c r="O814" s="7"/>
      <c r="P814" s="7"/>
      <c r="Q814" s="7"/>
      <c r="R814" s="7"/>
      <c r="S814" s="7"/>
      <c r="T814" s="7"/>
      <c r="U814" s="7"/>
      <c r="V814" s="7"/>
      <c r="W814" s="7"/>
      <c r="X814" s="7"/>
      <c r="Y814" s="7"/>
    </row>
    <row r="815" spans="1:25" x14ac:dyDescent="0.2">
      <c r="A815" s="409"/>
      <c r="B815" s="405"/>
      <c r="C815" s="408"/>
      <c r="D815" s="408"/>
      <c r="E815" s="409"/>
      <c r="F815" s="7"/>
      <c r="G815" s="7"/>
      <c r="H815" s="7"/>
      <c r="I815" s="7"/>
      <c r="J815" s="7"/>
      <c r="K815" s="7"/>
      <c r="L815" s="7"/>
      <c r="M815" s="7"/>
      <c r="N815" s="7"/>
      <c r="O815" s="7"/>
      <c r="P815" s="7"/>
      <c r="Q815" s="7"/>
      <c r="R815" s="7"/>
      <c r="S815" s="7"/>
      <c r="T815" s="7"/>
      <c r="U815" s="7"/>
      <c r="V815" s="7"/>
      <c r="W815" s="7"/>
      <c r="X815" s="7"/>
      <c r="Y815" s="7"/>
    </row>
    <row r="816" spans="1:25" x14ac:dyDescent="0.2">
      <c r="A816" s="409"/>
      <c r="B816" s="405"/>
      <c r="C816" s="408"/>
      <c r="D816" s="408"/>
      <c r="E816" s="409"/>
      <c r="F816" s="7"/>
      <c r="G816" s="7"/>
      <c r="H816" s="7"/>
      <c r="I816" s="7"/>
      <c r="J816" s="7"/>
      <c r="K816" s="7"/>
      <c r="L816" s="7"/>
      <c r="M816" s="7"/>
      <c r="N816" s="7"/>
      <c r="O816" s="7"/>
      <c r="P816" s="7"/>
      <c r="Q816" s="7"/>
      <c r="R816" s="7"/>
      <c r="S816" s="7"/>
      <c r="T816" s="7"/>
      <c r="U816" s="7"/>
      <c r="V816" s="7"/>
      <c r="W816" s="7"/>
      <c r="X816" s="7"/>
      <c r="Y816" s="7"/>
    </row>
    <row r="817" spans="1:25" x14ac:dyDescent="0.2">
      <c r="A817" s="409"/>
      <c r="B817" s="410"/>
      <c r="C817" s="410"/>
      <c r="D817" s="408"/>
      <c r="E817" s="409"/>
      <c r="F817" s="7"/>
      <c r="G817" s="7"/>
      <c r="H817" s="7"/>
      <c r="I817" s="7"/>
      <c r="J817" s="7"/>
      <c r="K817" s="7"/>
      <c r="L817" s="7"/>
      <c r="M817" s="7"/>
      <c r="N817" s="7"/>
      <c r="O817" s="7"/>
      <c r="P817" s="7"/>
      <c r="Q817" s="7"/>
      <c r="R817" s="7"/>
      <c r="S817" s="7"/>
      <c r="T817" s="7"/>
      <c r="U817" s="7"/>
      <c r="V817" s="7"/>
      <c r="W817" s="7"/>
      <c r="X817" s="7"/>
      <c r="Y817" s="7"/>
    </row>
    <row r="818" spans="1:25" x14ac:dyDescent="0.2">
      <c r="A818" s="1132"/>
      <c r="B818" s="1132"/>
      <c r="C818" s="1132"/>
      <c r="D818" s="20"/>
      <c r="E818" s="409"/>
      <c r="F818" s="7"/>
      <c r="G818" s="7"/>
      <c r="H818" s="7"/>
      <c r="I818" s="7"/>
      <c r="J818" s="7"/>
      <c r="K818" s="7"/>
      <c r="L818" s="7"/>
      <c r="M818" s="7"/>
      <c r="N818" s="7"/>
      <c r="O818" s="7"/>
      <c r="P818" s="7"/>
      <c r="Q818" s="7"/>
      <c r="R818" s="7"/>
      <c r="S818" s="7"/>
      <c r="T818" s="7"/>
      <c r="U818" s="7"/>
      <c r="V818" s="7"/>
      <c r="W818" s="7"/>
      <c r="X818" s="7"/>
      <c r="Y818" s="7"/>
    </row>
    <row r="819" spans="1:25" x14ac:dyDescent="0.2">
      <c r="A819" s="1133"/>
      <c r="B819" s="1133"/>
      <c r="C819" s="1133"/>
      <c r="D819" s="1133"/>
      <c r="E819" s="409"/>
      <c r="F819" s="7"/>
      <c r="G819" s="7"/>
      <c r="H819" s="7"/>
      <c r="I819" s="7"/>
      <c r="J819" s="7"/>
      <c r="K819" s="7"/>
      <c r="L819" s="7"/>
      <c r="M819" s="7"/>
      <c r="N819" s="7"/>
      <c r="O819" s="7"/>
      <c r="P819" s="7"/>
      <c r="Q819" s="7"/>
      <c r="R819" s="7"/>
      <c r="S819" s="7"/>
      <c r="T819" s="7"/>
      <c r="U819" s="7"/>
      <c r="V819" s="7"/>
      <c r="W819" s="7"/>
      <c r="X819" s="7"/>
      <c r="Y819" s="7"/>
    </row>
    <row r="820" spans="1:25" x14ac:dyDescent="0.2">
      <c r="A820" s="410"/>
      <c r="B820" s="413"/>
      <c r="C820" s="413"/>
      <c r="D820" s="20"/>
      <c r="E820" s="409"/>
      <c r="F820" s="7"/>
      <c r="G820" s="7"/>
      <c r="H820" s="7"/>
      <c r="I820" s="7"/>
      <c r="J820" s="7"/>
      <c r="K820" s="7"/>
      <c r="L820" s="7"/>
      <c r="M820" s="7"/>
      <c r="N820" s="7"/>
      <c r="O820" s="7"/>
      <c r="P820" s="7"/>
      <c r="Q820" s="7"/>
      <c r="R820" s="7"/>
      <c r="S820" s="7"/>
      <c r="T820" s="7"/>
      <c r="U820" s="7"/>
      <c r="V820" s="7"/>
      <c r="W820" s="7"/>
      <c r="X820" s="7"/>
      <c r="Y820" s="7"/>
    </row>
    <row r="821" spans="1:25" x14ac:dyDescent="0.2">
      <c r="A821" s="409"/>
      <c r="B821" s="409"/>
      <c r="C821" s="409"/>
      <c r="D821" s="409"/>
      <c r="E821" s="409"/>
      <c r="F821" s="7"/>
      <c r="G821" s="7"/>
      <c r="H821" s="7"/>
      <c r="I821" s="7"/>
      <c r="J821" s="7"/>
      <c r="K821" s="7"/>
      <c r="L821" s="7"/>
      <c r="M821" s="7"/>
      <c r="N821" s="7"/>
      <c r="O821" s="7"/>
      <c r="P821" s="7"/>
      <c r="Q821" s="7"/>
      <c r="R821" s="7"/>
      <c r="S821" s="7"/>
      <c r="T821" s="7"/>
      <c r="U821" s="7"/>
      <c r="V821" s="7"/>
      <c r="W821" s="7"/>
      <c r="X821" s="7"/>
      <c r="Y821" s="7"/>
    </row>
    <row r="822" spans="1:25" x14ac:dyDescent="0.2">
      <c r="A822" s="409"/>
      <c r="B822" s="409"/>
      <c r="C822" s="409"/>
      <c r="D822" s="409"/>
      <c r="E822" s="409"/>
      <c r="F822" s="7"/>
      <c r="G822" s="7"/>
      <c r="H822" s="7"/>
      <c r="I822" s="7"/>
      <c r="J822" s="7"/>
      <c r="K822" s="7"/>
      <c r="L822" s="7"/>
      <c r="M822" s="7"/>
      <c r="N822" s="7"/>
      <c r="O822" s="7"/>
      <c r="P822" s="7"/>
      <c r="Q822" s="7"/>
      <c r="R822" s="7"/>
      <c r="S822" s="7"/>
      <c r="T822" s="7"/>
      <c r="U822" s="7"/>
      <c r="V822" s="7"/>
      <c r="W822" s="7"/>
      <c r="X822" s="7"/>
      <c r="Y822" s="7"/>
    </row>
    <row r="823" spans="1:25" x14ac:dyDescent="0.2">
      <c r="A823" s="410"/>
      <c r="B823" s="411"/>
      <c r="C823" s="411"/>
      <c r="D823" s="411"/>
      <c r="E823" s="409"/>
      <c r="F823" s="7"/>
      <c r="G823" s="7"/>
      <c r="H823" s="7"/>
      <c r="I823" s="7"/>
      <c r="J823" s="7"/>
      <c r="K823" s="7"/>
      <c r="L823" s="7"/>
      <c r="M823" s="7"/>
      <c r="N823" s="7"/>
      <c r="O823" s="7"/>
      <c r="P823" s="7"/>
      <c r="Q823" s="7"/>
      <c r="R823" s="7"/>
      <c r="S823" s="7"/>
      <c r="T823" s="7"/>
      <c r="U823" s="7"/>
      <c r="V823" s="7"/>
      <c r="W823" s="7"/>
      <c r="X823" s="7"/>
      <c r="Y823" s="7"/>
    </row>
    <row r="824" spans="1:25" x14ac:dyDescent="0.2">
      <c r="A824" s="1134"/>
      <c r="B824" s="1135"/>
      <c r="C824" s="1136"/>
      <c r="D824" s="1136"/>
      <c r="E824" s="22"/>
      <c r="F824" s="7"/>
      <c r="G824" s="7"/>
      <c r="H824" s="7"/>
      <c r="I824" s="7"/>
      <c r="J824" s="7"/>
      <c r="K824" s="7"/>
      <c r="L824" s="7"/>
      <c r="M824" s="7"/>
      <c r="N824" s="7"/>
      <c r="O824" s="7"/>
      <c r="P824" s="7"/>
      <c r="Q824" s="7"/>
      <c r="R824" s="7"/>
      <c r="S824" s="7"/>
      <c r="T824" s="7"/>
      <c r="U824" s="7"/>
      <c r="V824" s="7"/>
      <c r="W824" s="7"/>
      <c r="X824" s="7"/>
      <c r="Y824" s="7"/>
    </row>
    <row r="825" spans="1:25" x14ac:dyDescent="0.2">
      <c r="A825" s="1134"/>
      <c r="B825" s="1134"/>
      <c r="C825" s="1134"/>
      <c r="D825" s="1134"/>
      <c r="E825" s="22"/>
      <c r="F825" s="7"/>
      <c r="G825" s="7"/>
      <c r="H825" s="7"/>
      <c r="I825" s="7"/>
      <c r="J825" s="7"/>
      <c r="K825" s="7"/>
      <c r="L825" s="7"/>
      <c r="M825" s="7"/>
      <c r="N825" s="7"/>
      <c r="O825" s="7"/>
      <c r="P825" s="7"/>
      <c r="Q825" s="7"/>
      <c r="R825" s="7"/>
      <c r="S825" s="7"/>
      <c r="T825" s="7"/>
      <c r="U825" s="7"/>
      <c r="V825" s="7"/>
      <c r="W825" s="7"/>
      <c r="X825" s="7"/>
      <c r="Y825" s="7"/>
    </row>
    <row r="826" spans="1:25" x14ac:dyDescent="0.2">
      <c r="A826" s="1132"/>
      <c r="B826" s="1132"/>
      <c r="C826" s="1132"/>
      <c r="D826" s="20"/>
      <c r="E826" s="409"/>
      <c r="F826" s="7"/>
      <c r="G826" s="7"/>
      <c r="H826" s="7"/>
      <c r="I826" s="7"/>
      <c r="J826" s="7"/>
      <c r="K826" s="7"/>
      <c r="L826" s="7"/>
      <c r="M826" s="7"/>
      <c r="N826" s="7"/>
      <c r="O826" s="7"/>
      <c r="P826" s="7"/>
      <c r="Q826" s="7"/>
      <c r="R826" s="7"/>
      <c r="S826" s="7"/>
      <c r="T826" s="7"/>
      <c r="U826" s="7"/>
      <c r="V826" s="7"/>
      <c r="W826" s="7"/>
      <c r="X826" s="7"/>
      <c r="Y826" s="7"/>
    </row>
    <row r="827" spans="1:25" x14ac:dyDescent="0.2">
      <c r="A827" s="409"/>
      <c r="B827" s="409"/>
      <c r="C827" s="409"/>
      <c r="D827" s="409"/>
      <c r="E827" s="409"/>
      <c r="F827" s="7"/>
      <c r="G827" s="7"/>
      <c r="H827" s="7"/>
      <c r="I827" s="7"/>
      <c r="J827" s="7"/>
      <c r="K827" s="7"/>
      <c r="L827" s="7"/>
      <c r="M827" s="7"/>
      <c r="N827" s="7"/>
      <c r="O827" s="7"/>
      <c r="P827" s="7"/>
      <c r="Q827" s="7"/>
      <c r="R827" s="7"/>
      <c r="S827" s="7"/>
      <c r="T827" s="7"/>
      <c r="U827" s="7"/>
      <c r="V827" s="7"/>
      <c r="W827" s="7"/>
      <c r="X827" s="7"/>
      <c r="Y827" s="7"/>
    </row>
    <row r="828" spans="1:25" x14ac:dyDescent="0.2">
      <c r="A828" s="1132"/>
      <c r="B828" s="1132"/>
      <c r="C828" s="1137"/>
      <c r="D828" s="1137"/>
      <c r="E828" s="409"/>
      <c r="F828" s="7"/>
      <c r="G828" s="7"/>
      <c r="H828" s="7"/>
      <c r="I828" s="7"/>
      <c r="J828" s="7"/>
      <c r="K828" s="7"/>
      <c r="L828" s="7"/>
      <c r="M828" s="7"/>
      <c r="N828" s="7"/>
      <c r="O828" s="7"/>
      <c r="P828" s="7"/>
      <c r="Q828" s="7"/>
      <c r="R828" s="7"/>
      <c r="S828" s="7"/>
      <c r="T828" s="7"/>
      <c r="U828" s="7"/>
      <c r="V828" s="7"/>
      <c r="W828" s="7"/>
      <c r="X828" s="7"/>
      <c r="Y828" s="7"/>
    </row>
    <row r="829" spans="1:25" x14ac:dyDescent="0.2">
      <c r="A829" s="409"/>
      <c r="B829" s="409"/>
      <c r="C829" s="409"/>
      <c r="D829" s="409"/>
      <c r="E829" s="409"/>
      <c r="F829" s="7"/>
      <c r="G829" s="7"/>
      <c r="H829" s="7"/>
      <c r="I829" s="7"/>
      <c r="J829" s="7"/>
      <c r="K829" s="7"/>
      <c r="L829" s="7"/>
      <c r="M829" s="7"/>
      <c r="N829" s="7"/>
      <c r="O829" s="7"/>
      <c r="P829" s="7"/>
      <c r="Q829" s="7"/>
      <c r="R829" s="7"/>
      <c r="S829" s="7"/>
      <c r="T829" s="7"/>
      <c r="U829" s="7"/>
      <c r="V829" s="7"/>
      <c r="W829" s="7"/>
      <c r="X829" s="7"/>
      <c r="Y829" s="7"/>
    </row>
    <row r="830" spans="1:25" x14ac:dyDescent="0.2">
      <c r="A830" s="1138"/>
      <c r="B830" s="1138"/>
      <c r="C830" s="1139"/>
      <c r="D830" s="1139"/>
      <c r="E830" s="409"/>
      <c r="F830" s="7"/>
      <c r="G830" s="7"/>
      <c r="H830" s="7"/>
      <c r="I830" s="7"/>
      <c r="J830" s="7"/>
      <c r="K830" s="7"/>
      <c r="L830" s="7"/>
      <c r="M830" s="7"/>
      <c r="N830" s="7"/>
      <c r="O830" s="7"/>
      <c r="P830" s="7"/>
      <c r="Q830" s="7"/>
      <c r="R830" s="7"/>
      <c r="S830" s="7"/>
      <c r="T830" s="7"/>
      <c r="U830" s="7"/>
      <c r="V830" s="7"/>
      <c r="W830" s="7"/>
      <c r="X830" s="7"/>
      <c r="Y830" s="7"/>
    </row>
    <row r="831" spans="1:25" x14ac:dyDescent="0.2">
      <c r="A831" s="1138"/>
      <c r="B831" s="1138"/>
      <c r="C831" s="1139"/>
      <c r="D831" s="1139"/>
      <c r="E831" s="409"/>
      <c r="F831" s="7"/>
      <c r="G831" s="7"/>
      <c r="H831" s="7"/>
      <c r="I831" s="7"/>
      <c r="J831" s="7"/>
      <c r="K831" s="7"/>
      <c r="L831" s="7"/>
      <c r="M831" s="7"/>
      <c r="N831" s="7"/>
      <c r="O831" s="7"/>
      <c r="P831" s="7"/>
      <c r="Q831" s="7"/>
      <c r="R831" s="7"/>
      <c r="S831" s="7"/>
      <c r="T831" s="7"/>
      <c r="U831" s="7"/>
      <c r="V831" s="7"/>
      <c r="W831" s="7"/>
      <c r="X831" s="7"/>
      <c r="Y831" s="7"/>
    </row>
    <row r="832" spans="1:25" ht="14.25" x14ac:dyDescent="0.2">
      <c r="A832" s="409"/>
      <c r="B832" s="23"/>
      <c r="C832" s="1139"/>
      <c r="D832" s="1139"/>
      <c r="E832" s="409"/>
      <c r="F832" s="7"/>
      <c r="G832" s="7"/>
      <c r="H832" s="7"/>
      <c r="I832" s="7"/>
      <c r="J832" s="7"/>
      <c r="K832" s="7"/>
      <c r="L832" s="7"/>
      <c r="M832" s="7"/>
      <c r="N832" s="7"/>
      <c r="O832" s="7"/>
      <c r="P832" s="7"/>
      <c r="Q832" s="7"/>
      <c r="R832" s="7"/>
      <c r="S832" s="7"/>
      <c r="T832" s="7"/>
      <c r="U832" s="7"/>
      <c r="V832" s="7"/>
      <c r="W832" s="7"/>
      <c r="X832" s="7"/>
      <c r="Y832" s="7"/>
    </row>
    <row r="833" spans="1:25" x14ac:dyDescent="0.2">
      <c r="A833" s="409"/>
      <c r="B833" s="24"/>
      <c r="C833" s="1139"/>
      <c r="D833" s="1139"/>
      <c r="E833" s="409"/>
      <c r="F833" s="7"/>
      <c r="G833" s="7"/>
      <c r="H833" s="7"/>
      <c r="I833" s="7"/>
      <c r="J833" s="7"/>
      <c r="K833" s="7"/>
      <c r="L833" s="7"/>
      <c r="M833" s="7"/>
      <c r="N833" s="7"/>
      <c r="O833" s="7"/>
      <c r="P833" s="7"/>
      <c r="Q833" s="7"/>
      <c r="R833" s="7"/>
      <c r="S833" s="7"/>
      <c r="T833" s="7"/>
      <c r="U833" s="7"/>
      <c r="V833" s="7"/>
      <c r="W833" s="7"/>
      <c r="X833" s="7"/>
      <c r="Y833" s="7"/>
    </row>
    <row r="834" spans="1:25" x14ac:dyDescent="0.2">
      <c r="A834" s="1138"/>
      <c r="B834" s="1138"/>
      <c r="C834" s="1139"/>
      <c r="D834" s="1139"/>
      <c r="E834" s="409"/>
      <c r="F834" s="7"/>
      <c r="G834" s="7"/>
      <c r="H834" s="7"/>
      <c r="I834" s="7"/>
      <c r="J834" s="7"/>
      <c r="K834" s="7"/>
      <c r="L834" s="7"/>
      <c r="M834" s="7"/>
      <c r="N834" s="7"/>
      <c r="O834" s="7"/>
      <c r="P834" s="7"/>
      <c r="Q834" s="7"/>
      <c r="R834" s="7"/>
      <c r="S834" s="7"/>
      <c r="T834" s="7"/>
      <c r="U834" s="7"/>
      <c r="V834" s="7"/>
      <c r="W834" s="7"/>
      <c r="X834" s="7"/>
      <c r="Y834" s="7"/>
    </row>
    <row r="835" spans="1:25" x14ac:dyDescent="0.2">
      <c r="A835" s="1138"/>
      <c r="B835" s="1138"/>
      <c r="C835" s="1139"/>
      <c r="D835" s="1139"/>
      <c r="E835" s="409"/>
      <c r="F835" s="7"/>
      <c r="G835" s="7"/>
      <c r="H835" s="7"/>
      <c r="I835" s="7"/>
      <c r="J835" s="7"/>
      <c r="K835" s="7"/>
      <c r="L835" s="7"/>
      <c r="M835" s="7"/>
      <c r="N835" s="7"/>
      <c r="O835" s="7"/>
      <c r="P835" s="7"/>
      <c r="Q835" s="7"/>
      <c r="R835" s="7"/>
      <c r="S835" s="7"/>
      <c r="T835" s="7"/>
      <c r="U835" s="7"/>
      <c r="V835" s="7"/>
      <c r="W835" s="7"/>
      <c r="X835" s="7"/>
      <c r="Y835" s="7"/>
    </row>
    <row r="836" spans="1:25" x14ac:dyDescent="0.2">
      <c r="A836" s="1138"/>
      <c r="B836" s="1138"/>
      <c r="C836" s="1139"/>
      <c r="D836" s="1139"/>
      <c r="E836" s="409"/>
      <c r="F836" s="7"/>
      <c r="G836" s="7"/>
      <c r="H836" s="7"/>
      <c r="I836" s="7"/>
      <c r="J836" s="7"/>
      <c r="K836" s="7"/>
      <c r="L836" s="7"/>
      <c r="M836" s="7"/>
      <c r="N836" s="7"/>
      <c r="O836" s="7"/>
      <c r="P836" s="7"/>
      <c r="Q836" s="7"/>
      <c r="R836" s="7"/>
      <c r="S836" s="7"/>
      <c r="T836" s="7"/>
      <c r="U836" s="7"/>
      <c r="V836" s="7"/>
      <c r="W836" s="7"/>
      <c r="X836" s="7"/>
      <c r="Y836" s="7"/>
    </row>
    <row r="837" spans="1:25" x14ac:dyDescent="0.2">
      <c r="A837" s="1138"/>
      <c r="B837" s="1138"/>
      <c r="C837" s="1139"/>
      <c r="D837" s="1139"/>
      <c r="E837" s="409"/>
      <c r="F837" s="7"/>
      <c r="G837" s="7"/>
      <c r="H837" s="7"/>
      <c r="I837" s="7"/>
      <c r="J837" s="7"/>
      <c r="K837" s="7"/>
      <c r="L837" s="7"/>
      <c r="M837" s="7"/>
      <c r="N837" s="7"/>
      <c r="O837" s="7"/>
      <c r="P837" s="7"/>
      <c r="Q837" s="7"/>
      <c r="R837" s="7"/>
      <c r="S837" s="7"/>
      <c r="T837" s="7"/>
      <c r="U837" s="7"/>
      <c r="V837" s="7"/>
      <c r="W837" s="7"/>
      <c r="X837" s="7"/>
      <c r="Y837" s="7"/>
    </row>
    <row r="838" spans="1:25" x14ac:dyDescent="0.2">
      <c r="A838" s="1138"/>
      <c r="B838" s="1138"/>
      <c r="C838" s="1139"/>
      <c r="D838" s="1139"/>
      <c r="E838" s="409"/>
      <c r="F838" s="7"/>
      <c r="G838" s="7"/>
      <c r="H838" s="7"/>
      <c r="I838" s="7"/>
      <c r="J838" s="7"/>
      <c r="K838" s="7"/>
      <c r="L838" s="7"/>
      <c r="M838" s="7"/>
      <c r="N838" s="7"/>
      <c r="O838" s="7"/>
      <c r="P838" s="7"/>
      <c r="Q838" s="7"/>
      <c r="R838" s="7"/>
      <c r="S838" s="7"/>
      <c r="T838" s="7"/>
      <c r="U838" s="7"/>
      <c r="V838" s="7"/>
      <c r="W838" s="7"/>
      <c r="X838" s="7"/>
      <c r="Y838" s="7"/>
    </row>
    <row r="839" spans="1:25" x14ac:dyDescent="0.2">
      <c r="A839" s="1138"/>
      <c r="B839" s="1138"/>
      <c r="C839" s="1138"/>
      <c r="D839" s="1138"/>
      <c r="E839" s="409"/>
      <c r="F839" s="7"/>
      <c r="G839" s="7"/>
      <c r="H839" s="7"/>
      <c r="I839" s="7"/>
      <c r="J839" s="7"/>
      <c r="K839" s="7"/>
      <c r="L839" s="7"/>
      <c r="M839" s="7"/>
      <c r="N839" s="7"/>
      <c r="O839" s="7"/>
      <c r="P839" s="7"/>
      <c r="Q839" s="7"/>
      <c r="R839" s="7"/>
      <c r="S839" s="7"/>
      <c r="T839" s="7"/>
      <c r="U839" s="7"/>
      <c r="V839" s="7"/>
      <c r="W839" s="7"/>
      <c r="X839" s="7"/>
      <c r="Y839" s="7"/>
    </row>
    <row r="840" spans="1:25" x14ac:dyDescent="0.2">
      <c r="A840" s="1138"/>
      <c r="B840" s="1138"/>
      <c r="C840" s="1138"/>
      <c r="D840" s="1138"/>
      <c r="E840" s="409"/>
      <c r="F840" s="7"/>
      <c r="G840" s="7"/>
      <c r="H840" s="7"/>
      <c r="I840" s="7"/>
      <c r="J840" s="7"/>
      <c r="K840" s="7"/>
      <c r="L840" s="7"/>
      <c r="M840" s="7"/>
      <c r="N840" s="7"/>
      <c r="O840" s="7"/>
      <c r="P840" s="7"/>
      <c r="Q840" s="7"/>
      <c r="R840" s="7"/>
      <c r="S840" s="7"/>
      <c r="T840" s="7"/>
      <c r="U840" s="7"/>
      <c r="V840" s="7"/>
      <c r="W840" s="7"/>
      <c r="X840" s="7"/>
      <c r="Y840" s="7"/>
    </row>
    <row r="841" spans="1:25" x14ac:dyDescent="0.2">
      <c r="A841" s="1138"/>
      <c r="B841" s="1138"/>
      <c r="C841" s="1138"/>
      <c r="D841" s="1138"/>
      <c r="E841" s="409"/>
      <c r="F841" s="7"/>
      <c r="G841" s="7"/>
      <c r="H841" s="7"/>
      <c r="I841" s="7"/>
      <c r="J841" s="7"/>
      <c r="K841" s="7"/>
      <c r="L841" s="7"/>
      <c r="M841" s="7"/>
      <c r="N841" s="7"/>
      <c r="O841" s="7"/>
      <c r="P841" s="7"/>
      <c r="Q841" s="7"/>
      <c r="R841" s="7"/>
      <c r="S841" s="7"/>
      <c r="T841" s="7"/>
      <c r="U841" s="7"/>
      <c r="V841" s="7"/>
      <c r="W841" s="7"/>
      <c r="X841" s="7"/>
      <c r="Y841" s="7"/>
    </row>
    <row r="842" spans="1:25" x14ac:dyDescent="0.2">
      <c r="A842" s="1138"/>
      <c r="B842" s="1138"/>
      <c r="C842" s="1138"/>
      <c r="D842" s="1138"/>
      <c r="E842" s="409"/>
      <c r="F842" s="7"/>
      <c r="G842" s="7"/>
      <c r="H842" s="7"/>
      <c r="I842" s="7"/>
      <c r="J842" s="7"/>
      <c r="K842" s="7"/>
      <c r="L842" s="7"/>
      <c r="M842" s="7"/>
      <c r="N842" s="7"/>
      <c r="O842" s="7"/>
      <c r="P842" s="7"/>
      <c r="Q842" s="7"/>
      <c r="R842" s="7"/>
      <c r="S842" s="7"/>
      <c r="T842" s="7"/>
      <c r="U842" s="7"/>
      <c r="V842" s="7"/>
      <c r="W842" s="7"/>
      <c r="X842" s="7"/>
      <c r="Y842" s="7"/>
    </row>
    <row r="843" spans="1:25" x14ac:dyDescent="0.2">
      <c r="A843" s="1138"/>
      <c r="B843" s="1138"/>
      <c r="C843" s="1138"/>
      <c r="D843" s="1138"/>
      <c r="E843" s="409"/>
      <c r="F843" s="7"/>
      <c r="G843" s="7"/>
      <c r="H843" s="7"/>
      <c r="I843" s="7"/>
      <c r="J843" s="7"/>
      <c r="K843" s="7"/>
      <c r="L843" s="7"/>
      <c r="M843" s="7"/>
      <c r="N843" s="7"/>
      <c r="O843" s="7"/>
      <c r="P843" s="7"/>
      <c r="Q843" s="7"/>
      <c r="R843" s="7"/>
      <c r="S843" s="7"/>
      <c r="T843" s="7"/>
      <c r="U843" s="7"/>
      <c r="V843" s="7"/>
      <c r="W843" s="7"/>
      <c r="X843" s="7"/>
      <c r="Y843" s="7"/>
    </row>
    <row r="844" spans="1:25" x14ac:dyDescent="0.2">
      <c r="A844" s="410"/>
      <c r="B844" s="410"/>
      <c r="C844" s="677"/>
      <c r="D844" s="677"/>
      <c r="E844" s="409"/>
      <c r="F844" s="7"/>
      <c r="G844" s="7"/>
      <c r="H844" s="7"/>
      <c r="I844" s="7"/>
      <c r="J844" s="7"/>
      <c r="K844" s="7"/>
      <c r="L844" s="7"/>
      <c r="M844" s="7"/>
      <c r="N844" s="7"/>
      <c r="O844" s="7"/>
      <c r="P844" s="7"/>
      <c r="Q844" s="7"/>
      <c r="R844" s="7"/>
      <c r="S844" s="7"/>
      <c r="T844" s="7"/>
      <c r="U844" s="7"/>
      <c r="V844" s="7"/>
      <c r="W844" s="7"/>
      <c r="X844" s="7"/>
      <c r="Y844" s="7"/>
    </row>
    <row r="845" spans="1:25" x14ac:dyDescent="0.2">
      <c r="A845" s="1132"/>
      <c r="B845" s="1132"/>
      <c r="C845" s="1139"/>
      <c r="D845" s="1139"/>
      <c r="E845" s="409"/>
      <c r="F845" s="7"/>
      <c r="G845" s="7"/>
      <c r="H845" s="7"/>
      <c r="I845" s="7"/>
      <c r="J845" s="7"/>
      <c r="K845" s="7"/>
      <c r="L845" s="7"/>
      <c r="M845" s="7"/>
      <c r="N845" s="7"/>
      <c r="O845" s="7"/>
      <c r="P845" s="7"/>
      <c r="Q845" s="7"/>
      <c r="R845" s="7"/>
      <c r="S845" s="7"/>
      <c r="T845" s="7"/>
      <c r="U845" s="7"/>
      <c r="V845" s="7"/>
      <c r="W845" s="7"/>
      <c r="X845" s="7"/>
      <c r="Y845" s="7"/>
    </row>
    <row r="846" spans="1:25" x14ac:dyDescent="0.2">
      <c r="A846" s="409"/>
      <c r="B846" s="409"/>
      <c r="C846" s="405"/>
      <c r="D846" s="405"/>
      <c r="E846" s="409"/>
      <c r="F846" s="7"/>
      <c r="G846" s="7"/>
      <c r="H846" s="7"/>
      <c r="I846" s="7"/>
      <c r="J846" s="7"/>
      <c r="K846" s="7"/>
      <c r="L846" s="7"/>
      <c r="M846" s="7"/>
      <c r="N846" s="7"/>
      <c r="O846" s="7"/>
      <c r="P846" s="7"/>
      <c r="Q846" s="7"/>
      <c r="R846" s="7"/>
      <c r="S846" s="7"/>
      <c r="T846" s="7"/>
      <c r="U846" s="7"/>
      <c r="V846" s="7"/>
      <c r="W846" s="7"/>
      <c r="X846" s="7"/>
      <c r="Y846" s="7"/>
    </row>
    <row r="847" spans="1:25" x14ac:dyDescent="0.2">
      <c r="A847" s="1140"/>
      <c r="B847" s="1140"/>
      <c r="C847" s="1137"/>
      <c r="D847" s="1137"/>
      <c r="E847" s="409"/>
      <c r="F847" s="7"/>
      <c r="G847" s="7"/>
      <c r="H847" s="7"/>
      <c r="I847" s="7"/>
      <c r="J847" s="7"/>
      <c r="K847" s="7"/>
      <c r="L847" s="7"/>
      <c r="M847" s="7"/>
      <c r="N847" s="7"/>
      <c r="O847" s="7"/>
      <c r="P847" s="7"/>
      <c r="Q847" s="7"/>
      <c r="R847" s="7"/>
      <c r="S847" s="7"/>
      <c r="T847" s="7"/>
      <c r="U847" s="7"/>
      <c r="V847" s="7"/>
      <c r="W847" s="7"/>
      <c r="X847" s="7"/>
      <c r="Y847" s="7"/>
    </row>
    <row r="848" spans="1:25" x14ac:dyDescent="0.2">
      <c r="A848" s="409"/>
      <c r="B848" s="409"/>
      <c r="C848" s="405"/>
      <c r="D848" s="405"/>
      <c r="E848" s="409"/>
      <c r="F848" s="7"/>
      <c r="G848" s="7"/>
      <c r="H848" s="7"/>
      <c r="I848" s="7"/>
      <c r="J848" s="7"/>
      <c r="K848" s="7"/>
      <c r="L848" s="7"/>
      <c r="M848" s="7"/>
      <c r="N848" s="7"/>
      <c r="O848" s="7"/>
      <c r="P848" s="7"/>
      <c r="Q848" s="7"/>
      <c r="R848" s="7"/>
      <c r="S848" s="7"/>
      <c r="T848" s="7"/>
      <c r="U848" s="7"/>
      <c r="V848" s="7"/>
      <c r="W848" s="7"/>
      <c r="X848" s="7"/>
      <c r="Y848" s="7"/>
    </row>
    <row r="849" spans="1:25" x14ac:dyDescent="0.2">
      <c r="A849" s="1132"/>
      <c r="B849" s="1132"/>
      <c r="C849" s="1139"/>
      <c r="D849" s="1139"/>
      <c r="E849" s="409"/>
      <c r="F849" s="7"/>
      <c r="G849" s="7"/>
      <c r="H849" s="7"/>
      <c r="I849" s="7"/>
      <c r="J849" s="7"/>
      <c r="K849" s="7"/>
      <c r="L849" s="7"/>
      <c r="M849" s="7"/>
      <c r="N849" s="7"/>
      <c r="O849" s="7"/>
      <c r="P849" s="7"/>
      <c r="Q849" s="7"/>
      <c r="R849" s="7"/>
      <c r="S849" s="7"/>
      <c r="T849" s="7"/>
      <c r="U849" s="7"/>
      <c r="V849" s="7"/>
      <c r="W849" s="7"/>
      <c r="X849" s="7"/>
      <c r="Y849" s="7"/>
    </row>
    <row r="850" spans="1:25" x14ac:dyDescent="0.2">
      <c r="A850" s="410"/>
      <c r="B850" s="409"/>
      <c r="C850" s="25"/>
      <c r="D850" s="25"/>
      <c r="E850" s="409"/>
      <c r="F850" s="7"/>
      <c r="G850" s="7"/>
      <c r="H850" s="7"/>
      <c r="I850" s="7"/>
      <c r="J850" s="7"/>
      <c r="K850" s="7"/>
      <c r="L850" s="7"/>
      <c r="M850" s="7"/>
      <c r="N850" s="7"/>
      <c r="O850" s="7"/>
      <c r="P850" s="7"/>
      <c r="Q850" s="7"/>
      <c r="R850" s="7"/>
      <c r="S850" s="7"/>
      <c r="T850" s="7"/>
      <c r="U850" s="7"/>
      <c r="V850" s="7"/>
      <c r="W850" s="7"/>
      <c r="X850" s="7"/>
      <c r="Y850" s="7"/>
    </row>
    <row r="851" spans="1:25" x14ac:dyDescent="0.2">
      <c r="A851" s="1141"/>
      <c r="B851" s="1141"/>
      <c r="C851" s="1139"/>
      <c r="D851" s="1139"/>
      <c r="E851" s="409"/>
      <c r="F851" s="7"/>
      <c r="G851" s="7"/>
      <c r="H851" s="7"/>
      <c r="I851" s="7"/>
      <c r="J851" s="7"/>
      <c r="K851" s="7"/>
      <c r="L851" s="7"/>
      <c r="M851" s="7"/>
      <c r="N851" s="7"/>
      <c r="O851" s="7"/>
      <c r="P851" s="7"/>
      <c r="Q851" s="7"/>
      <c r="R851" s="7"/>
      <c r="S851" s="7"/>
      <c r="T851" s="7"/>
      <c r="U851" s="7"/>
      <c r="V851" s="7"/>
      <c r="W851" s="7"/>
      <c r="X851" s="7"/>
      <c r="Y851" s="7"/>
    </row>
    <row r="852" spans="1:25" x14ac:dyDescent="0.2">
      <c r="A852" s="409"/>
      <c r="B852" s="25"/>
      <c r="C852" s="409"/>
      <c r="D852" s="25"/>
      <c r="E852" s="25"/>
      <c r="F852" s="7"/>
      <c r="G852" s="7"/>
      <c r="H852" s="7"/>
      <c r="I852" s="7"/>
      <c r="J852" s="7"/>
      <c r="K852" s="7"/>
      <c r="L852" s="7"/>
      <c r="M852" s="7"/>
      <c r="N852" s="7"/>
      <c r="O852" s="7"/>
      <c r="P852" s="7"/>
      <c r="Q852" s="7"/>
      <c r="R852" s="7"/>
      <c r="S852" s="7"/>
      <c r="T852" s="7"/>
      <c r="U852" s="7"/>
      <c r="V852" s="7"/>
      <c r="W852" s="7"/>
      <c r="X852" s="7"/>
      <c r="Y852" s="7"/>
    </row>
    <row r="853" spans="1:25" x14ac:dyDescent="0.2">
      <c r="A853" s="1132"/>
      <c r="B853" s="1132"/>
      <c r="C853" s="1137"/>
      <c r="D853" s="1137"/>
      <c r="E853" s="409"/>
      <c r="F853" s="7"/>
      <c r="G853" s="7"/>
      <c r="H853" s="7"/>
      <c r="I853" s="7"/>
      <c r="J853" s="7"/>
      <c r="K853" s="7"/>
      <c r="L853" s="7"/>
      <c r="M853" s="7"/>
      <c r="N853" s="7"/>
      <c r="O853" s="7"/>
      <c r="P853" s="7"/>
      <c r="Q853" s="7"/>
      <c r="R853" s="7"/>
      <c r="S853" s="7"/>
      <c r="T853" s="7"/>
      <c r="U853" s="7"/>
      <c r="V853" s="7"/>
      <c r="W853" s="7"/>
      <c r="X853" s="7"/>
      <c r="Y853" s="7"/>
    </row>
    <row r="854" spans="1:25" x14ac:dyDescent="0.2">
      <c r="A854" s="409"/>
      <c r="B854" s="409"/>
      <c r="C854" s="409"/>
      <c r="D854" s="409"/>
      <c r="E854" s="409"/>
      <c r="F854" s="7"/>
      <c r="G854" s="7"/>
      <c r="H854" s="7"/>
      <c r="I854" s="7"/>
      <c r="J854" s="7"/>
      <c r="K854" s="7"/>
      <c r="L854" s="7"/>
      <c r="M854" s="7"/>
      <c r="N854" s="7"/>
      <c r="O854" s="7"/>
      <c r="P854" s="7"/>
      <c r="Q854" s="7"/>
      <c r="R854" s="7"/>
      <c r="S854" s="7"/>
      <c r="T854" s="7"/>
      <c r="U854" s="7"/>
      <c r="V854" s="7"/>
      <c r="W854" s="7"/>
      <c r="X854" s="7"/>
      <c r="Y854" s="7"/>
    </row>
    <row r="855" spans="1:25" x14ac:dyDescent="0.2">
      <c r="A855" s="1138"/>
      <c r="B855" s="1138"/>
      <c r="C855" s="1139"/>
      <c r="D855" s="1139"/>
      <c r="E855" s="409"/>
      <c r="F855" s="7"/>
      <c r="G855" s="7"/>
      <c r="H855" s="7"/>
      <c r="I855" s="7"/>
      <c r="J855" s="7"/>
      <c r="K855" s="7"/>
      <c r="L855" s="7"/>
      <c r="M855" s="7"/>
      <c r="N855" s="7"/>
      <c r="O855" s="7"/>
      <c r="P855" s="7"/>
      <c r="Q855" s="7"/>
      <c r="R855" s="7"/>
      <c r="S855" s="7"/>
      <c r="T855" s="7"/>
      <c r="U855" s="7"/>
      <c r="V855" s="7"/>
      <c r="W855" s="7"/>
      <c r="X855" s="7"/>
      <c r="Y855" s="7"/>
    </row>
    <row r="856" spans="1:25" x14ac:dyDescent="0.2">
      <c r="A856" s="1138"/>
      <c r="B856" s="1138"/>
      <c r="C856" s="1139"/>
      <c r="D856" s="1139"/>
      <c r="E856" s="409"/>
      <c r="F856" s="7"/>
      <c r="G856" s="7"/>
      <c r="H856" s="7"/>
      <c r="I856" s="7"/>
      <c r="J856" s="7"/>
      <c r="K856" s="7"/>
      <c r="L856" s="7"/>
      <c r="M856" s="7"/>
      <c r="N856" s="7"/>
      <c r="O856" s="7"/>
      <c r="P856" s="7"/>
      <c r="Q856" s="7"/>
      <c r="R856" s="7"/>
      <c r="S856" s="7"/>
      <c r="T856" s="7"/>
      <c r="U856" s="7"/>
      <c r="V856" s="7"/>
      <c r="W856" s="7"/>
      <c r="X856" s="7"/>
      <c r="Y856" s="7"/>
    </row>
    <row r="857" spans="1:25" x14ac:dyDescent="0.2">
      <c r="A857" s="410"/>
      <c r="B857" s="409"/>
      <c r="C857" s="408"/>
      <c r="D857" s="408"/>
      <c r="E857" s="409"/>
      <c r="F857" s="7"/>
      <c r="G857" s="7"/>
      <c r="H857" s="7"/>
      <c r="I857" s="7"/>
      <c r="J857" s="7"/>
      <c r="K857" s="7"/>
      <c r="L857" s="7"/>
      <c r="M857" s="7"/>
      <c r="N857" s="7"/>
      <c r="O857" s="7"/>
      <c r="P857" s="7"/>
      <c r="Q857" s="7"/>
      <c r="R857" s="7"/>
      <c r="S857" s="7"/>
      <c r="T857" s="7"/>
      <c r="U857" s="7"/>
      <c r="V857" s="7"/>
      <c r="W857" s="7"/>
      <c r="X857" s="7"/>
      <c r="Y857" s="7"/>
    </row>
    <row r="858" spans="1:25" x14ac:dyDescent="0.2">
      <c r="A858" s="410"/>
      <c r="B858" s="409"/>
      <c r="C858" s="1139"/>
      <c r="D858" s="1139"/>
      <c r="E858" s="409"/>
      <c r="F858" s="7"/>
      <c r="G858" s="7"/>
      <c r="H858" s="7"/>
      <c r="I858" s="7"/>
      <c r="J858" s="7"/>
      <c r="K858" s="7"/>
      <c r="L858" s="7"/>
      <c r="M858" s="7"/>
      <c r="N858" s="7"/>
      <c r="O858" s="7"/>
      <c r="P858" s="7"/>
      <c r="Q858" s="7"/>
      <c r="R858" s="7"/>
      <c r="S858" s="7"/>
      <c r="T858" s="7"/>
      <c r="U858" s="7"/>
      <c r="V858" s="7"/>
      <c r="W858" s="7"/>
      <c r="X858" s="7"/>
      <c r="Y858" s="7"/>
    </row>
    <row r="859" spans="1:25" x14ac:dyDescent="0.2">
      <c r="A859" s="409"/>
      <c r="B859" s="409"/>
      <c r="C859" s="409"/>
      <c r="D859" s="409"/>
      <c r="E859" s="409"/>
      <c r="F859" s="7"/>
      <c r="G859" s="7"/>
      <c r="H859" s="7"/>
      <c r="I859" s="7"/>
      <c r="J859" s="7"/>
      <c r="K859" s="7"/>
      <c r="L859" s="7"/>
      <c r="M859" s="7"/>
      <c r="N859" s="7"/>
      <c r="O859" s="7"/>
      <c r="P859" s="7"/>
      <c r="Q859" s="7"/>
      <c r="R859" s="7"/>
      <c r="S859" s="7"/>
      <c r="T859" s="7"/>
      <c r="U859" s="7"/>
      <c r="V859" s="7"/>
      <c r="W859" s="7"/>
      <c r="X859" s="7"/>
      <c r="Y859" s="7"/>
    </row>
    <row r="860" spans="1:25" x14ac:dyDescent="0.2">
      <c r="A860" s="410"/>
      <c r="B860" s="413"/>
      <c r="C860" s="1139"/>
      <c r="D860" s="1139"/>
      <c r="E860" s="409"/>
      <c r="F860" s="7"/>
      <c r="G860" s="7"/>
      <c r="H860" s="7"/>
      <c r="I860" s="7"/>
      <c r="J860" s="7"/>
      <c r="K860" s="7"/>
      <c r="L860" s="7"/>
      <c r="M860" s="7"/>
      <c r="N860" s="7"/>
      <c r="O860" s="7"/>
      <c r="P860" s="7"/>
      <c r="Q860" s="7"/>
      <c r="R860" s="7"/>
      <c r="S860" s="7"/>
      <c r="T860" s="7"/>
      <c r="U860" s="7"/>
      <c r="V860" s="7"/>
      <c r="W860" s="7"/>
      <c r="X860" s="7"/>
      <c r="Y860" s="7"/>
    </row>
    <row r="861" spans="1:25" x14ac:dyDescent="0.2">
      <c r="A861" s="409"/>
      <c r="B861" s="409"/>
      <c r="C861" s="409"/>
      <c r="D861" s="409"/>
      <c r="E861" s="409"/>
      <c r="F861" s="7"/>
      <c r="G861" s="7"/>
      <c r="H861" s="7"/>
      <c r="I861" s="7"/>
      <c r="J861" s="7"/>
      <c r="K861" s="7"/>
      <c r="L861" s="7"/>
      <c r="M861" s="7"/>
      <c r="N861" s="7"/>
      <c r="O861" s="7"/>
      <c r="P861" s="7"/>
      <c r="Q861" s="7"/>
      <c r="R861" s="7"/>
      <c r="S861" s="7"/>
      <c r="T861" s="7"/>
      <c r="U861" s="7"/>
      <c r="V861" s="7"/>
      <c r="W861" s="7"/>
      <c r="X861" s="7"/>
      <c r="Y861" s="7"/>
    </row>
    <row r="862" spans="1:25" x14ac:dyDescent="0.2">
      <c r="A862" s="3"/>
      <c r="B862" s="677"/>
      <c r="C862" s="677"/>
      <c r="D862" s="405"/>
      <c r="E862" s="405"/>
      <c r="F862" s="7"/>
      <c r="G862" s="7"/>
      <c r="H862" s="7"/>
      <c r="I862" s="7"/>
      <c r="J862" s="7"/>
      <c r="K862" s="7"/>
      <c r="L862" s="7"/>
      <c r="M862" s="7"/>
      <c r="N862" s="7"/>
      <c r="O862" s="7"/>
      <c r="P862" s="7"/>
      <c r="Q862" s="7"/>
      <c r="R862" s="7"/>
      <c r="S862" s="7"/>
      <c r="T862" s="7"/>
      <c r="U862" s="7"/>
      <c r="V862" s="7"/>
      <c r="W862" s="7"/>
      <c r="X862" s="7"/>
      <c r="Y862" s="7"/>
    </row>
    <row r="863" spans="1:25" x14ac:dyDescent="0.2">
      <c r="A863" s="3"/>
      <c r="B863" s="1139"/>
      <c r="C863" s="1139"/>
      <c r="D863" s="26"/>
      <c r="E863" s="408"/>
      <c r="F863" s="7"/>
      <c r="G863" s="7"/>
      <c r="H863" s="7"/>
      <c r="I863" s="7"/>
      <c r="J863" s="7"/>
      <c r="K863" s="7"/>
      <c r="L863" s="7"/>
      <c r="M863" s="7"/>
      <c r="N863" s="7"/>
      <c r="O863" s="7"/>
      <c r="P863" s="7"/>
      <c r="Q863" s="7"/>
      <c r="R863" s="7"/>
      <c r="S863" s="7"/>
      <c r="T863" s="7"/>
      <c r="U863" s="7"/>
      <c r="V863" s="7"/>
      <c r="W863" s="7"/>
      <c r="X863" s="7"/>
      <c r="Y863" s="7"/>
    </row>
    <row r="864" spans="1:25" x14ac:dyDescent="0.2">
      <c r="A864" s="3"/>
      <c r="B864" s="1139"/>
      <c r="C864" s="1139"/>
      <c r="D864" s="26"/>
      <c r="E864" s="408"/>
      <c r="F864" s="7"/>
      <c r="G864" s="7"/>
      <c r="H864" s="7"/>
      <c r="I864" s="7"/>
      <c r="J864" s="7"/>
      <c r="K864" s="7"/>
      <c r="L864" s="7"/>
      <c r="M864" s="7"/>
      <c r="N864" s="7"/>
      <c r="O864" s="7"/>
      <c r="P864" s="7"/>
      <c r="Q864" s="7"/>
      <c r="R864" s="7"/>
      <c r="S864" s="7"/>
      <c r="T864" s="7"/>
      <c r="U864" s="7"/>
      <c r="V864" s="7"/>
      <c r="W864" s="7"/>
      <c r="X864" s="7"/>
      <c r="Y864" s="7"/>
    </row>
    <row r="865" spans="1:25" x14ac:dyDescent="0.2">
      <c r="A865" s="3"/>
      <c r="B865" s="1139"/>
      <c r="C865" s="1139"/>
      <c r="D865" s="26"/>
      <c r="E865" s="408"/>
      <c r="F865" s="7"/>
      <c r="G865" s="7"/>
      <c r="H865" s="7"/>
      <c r="I865" s="7"/>
      <c r="J865" s="7"/>
      <c r="K865" s="7"/>
      <c r="L865" s="7"/>
      <c r="M865" s="7"/>
      <c r="N865" s="7"/>
      <c r="O865" s="7"/>
      <c r="P865" s="7"/>
      <c r="Q865" s="7"/>
      <c r="R865" s="7"/>
      <c r="S865" s="7"/>
      <c r="T865" s="7"/>
      <c r="U865" s="7"/>
      <c r="V865" s="7"/>
      <c r="W865" s="7"/>
      <c r="X865" s="7"/>
      <c r="Y865" s="7"/>
    </row>
    <row r="866" spans="1:25" x14ac:dyDescent="0.2">
      <c r="A866" s="3"/>
      <c r="B866" s="677"/>
      <c r="C866" s="677"/>
      <c r="D866" s="408"/>
      <c r="E866" s="408"/>
      <c r="F866" s="7"/>
      <c r="G866" s="7"/>
      <c r="H866" s="7"/>
      <c r="I866" s="7"/>
      <c r="J866" s="7"/>
      <c r="K866" s="7"/>
      <c r="L866" s="7"/>
      <c r="M866" s="7"/>
      <c r="N866" s="7"/>
      <c r="O866" s="7"/>
      <c r="P866" s="7"/>
      <c r="Q866" s="7"/>
      <c r="R866" s="7"/>
      <c r="S866" s="7"/>
      <c r="T866" s="7"/>
      <c r="U866" s="7"/>
      <c r="V866" s="7"/>
      <c r="W866" s="7"/>
      <c r="X866" s="7"/>
      <c r="Y866" s="7"/>
    </row>
    <row r="867" spans="1:25" x14ac:dyDescent="0.2">
      <c r="A867" s="3"/>
      <c r="B867" s="1139"/>
      <c r="C867" s="1139"/>
      <c r="D867" s="409"/>
      <c r="E867" s="409"/>
      <c r="F867" s="7"/>
      <c r="G867" s="7"/>
      <c r="H867" s="7"/>
      <c r="I867" s="7"/>
      <c r="J867" s="7"/>
      <c r="K867" s="7"/>
      <c r="L867" s="7"/>
      <c r="M867" s="7"/>
      <c r="N867" s="7"/>
      <c r="O867" s="7"/>
      <c r="P867" s="7"/>
      <c r="Q867" s="7"/>
      <c r="R867" s="7"/>
      <c r="S867" s="7"/>
      <c r="T867" s="7"/>
      <c r="U867" s="7"/>
      <c r="V867" s="7"/>
      <c r="W867" s="7"/>
      <c r="X867" s="7"/>
      <c r="Y867" s="7"/>
    </row>
    <row r="868" spans="1:25" x14ac:dyDescent="0.2">
      <c r="A868" s="409"/>
      <c r="B868" s="409"/>
      <c r="C868" s="409"/>
      <c r="D868" s="27"/>
      <c r="E868" s="27"/>
      <c r="F868" s="7"/>
      <c r="G868" s="7"/>
      <c r="H868" s="7"/>
      <c r="I868" s="7"/>
      <c r="J868" s="7"/>
      <c r="K868" s="7"/>
      <c r="L868" s="7"/>
      <c r="M868" s="7"/>
      <c r="N868" s="7"/>
      <c r="O868" s="7"/>
      <c r="P868" s="7"/>
      <c r="Q868" s="7"/>
      <c r="R868" s="7"/>
      <c r="S868" s="7"/>
      <c r="T868" s="7"/>
      <c r="U868" s="7"/>
      <c r="V868" s="7"/>
      <c r="W868" s="7"/>
      <c r="X868" s="7"/>
      <c r="Y868" s="7"/>
    </row>
    <row r="869" spans="1:25" x14ac:dyDescent="0.2">
      <c r="A869" s="1138"/>
      <c r="B869" s="1138"/>
      <c r="C869" s="1138"/>
      <c r="D869" s="26"/>
      <c r="E869" s="408"/>
      <c r="F869" s="7"/>
      <c r="G869" s="7"/>
      <c r="H869" s="7"/>
      <c r="I869" s="7"/>
      <c r="J869" s="7"/>
      <c r="K869" s="7"/>
      <c r="L869" s="7"/>
      <c r="M869" s="7"/>
      <c r="N869" s="7"/>
      <c r="O869" s="7"/>
      <c r="P869" s="7"/>
      <c r="Q869" s="7"/>
      <c r="R869" s="7"/>
      <c r="S869" s="7"/>
      <c r="T869" s="7"/>
      <c r="U869" s="7"/>
      <c r="V869" s="7"/>
      <c r="W869" s="7"/>
      <c r="X869" s="7"/>
      <c r="Y869" s="7"/>
    </row>
    <row r="870" spans="1:25" x14ac:dyDescent="0.2">
      <c r="A870" s="409"/>
      <c r="B870" s="409"/>
      <c r="C870" s="409"/>
      <c r="D870" s="409"/>
      <c r="E870" s="409"/>
      <c r="F870" s="7"/>
      <c r="G870" s="7"/>
      <c r="H870" s="7"/>
      <c r="I870" s="7"/>
      <c r="J870" s="7"/>
      <c r="K870" s="7"/>
      <c r="L870" s="7"/>
      <c r="M870" s="7"/>
      <c r="N870" s="7"/>
      <c r="O870" s="7"/>
      <c r="P870" s="7"/>
      <c r="Q870" s="7"/>
      <c r="R870" s="7"/>
      <c r="S870" s="7"/>
      <c r="T870" s="7"/>
      <c r="U870" s="7"/>
      <c r="V870" s="7"/>
      <c r="W870" s="7"/>
      <c r="X870" s="7"/>
      <c r="Y870" s="7"/>
    </row>
    <row r="871" spans="1:25" x14ac:dyDescent="0.2">
      <c r="A871" s="409"/>
      <c r="B871" s="1139"/>
      <c r="C871" s="1139"/>
      <c r="D871" s="409"/>
      <c r="E871" s="409"/>
      <c r="F871" s="7"/>
      <c r="G871" s="7"/>
      <c r="H871" s="7"/>
      <c r="I871" s="7"/>
      <c r="J871" s="7"/>
      <c r="K871" s="7"/>
      <c r="L871" s="7"/>
      <c r="M871" s="7"/>
      <c r="N871" s="7"/>
      <c r="O871" s="7"/>
      <c r="P871" s="7"/>
      <c r="Q871" s="7"/>
      <c r="R871" s="7"/>
      <c r="S871" s="7"/>
      <c r="T871" s="7"/>
      <c r="U871" s="7"/>
      <c r="V871" s="7"/>
      <c r="W871" s="7"/>
      <c r="X871" s="7"/>
      <c r="Y871" s="7"/>
    </row>
    <row r="872" spans="1:25" x14ac:dyDescent="0.2">
      <c r="A872" s="409"/>
      <c r="B872" s="409"/>
      <c r="C872" s="409"/>
      <c r="D872" s="409"/>
      <c r="E872" s="409"/>
      <c r="F872" s="7"/>
      <c r="G872" s="7"/>
      <c r="H872" s="7"/>
      <c r="I872" s="7"/>
      <c r="J872" s="7"/>
      <c r="K872" s="7"/>
      <c r="L872" s="7"/>
      <c r="M872" s="7"/>
      <c r="N872" s="7"/>
      <c r="O872" s="7"/>
      <c r="P872" s="7"/>
      <c r="Q872" s="7"/>
      <c r="R872" s="7"/>
      <c r="S872" s="7"/>
      <c r="T872" s="7"/>
      <c r="U872" s="7"/>
      <c r="V872" s="7"/>
      <c r="W872" s="7"/>
      <c r="X872" s="7"/>
      <c r="Y872" s="7"/>
    </row>
    <row r="873" spans="1:25" x14ac:dyDescent="0.2">
      <c r="A873" s="1138"/>
      <c r="B873" s="1138"/>
      <c r="C873" s="1138"/>
      <c r="D873" s="405"/>
      <c r="E873" s="408"/>
      <c r="F873" s="7"/>
      <c r="G873" s="7"/>
      <c r="H873" s="7"/>
      <c r="I873" s="7"/>
      <c r="J873" s="7"/>
      <c r="K873" s="7"/>
      <c r="L873" s="7"/>
      <c r="M873" s="7"/>
      <c r="N873" s="7"/>
      <c r="O873" s="7"/>
      <c r="P873" s="7"/>
      <c r="Q873" s="7"/>
      <c r="R873" s="7"/>
      <c r="S873" s="7"/>
      <c r="T873" s="7"/>
      <c r="U873" s="7"/>
      <c r="V873" s="7"/>
      <c r="W873" s="7"/>
      <c r="X873" s="7"/>
      <c r="Y873" s="7"/>
    </row>
    <row r="874" spans="1:25" x14ac:dyDescent="0.2">
      <c r="A874" s="409"/>
      <c r="B874" s="409"/>
      <c r="C874" s="409"/>
      <c r="D874" s="409"/>
      <c r="E874" s="409"/>
      <c r="F874" s="7"/>
      <c r="G874" s="7"/>
      <c r="H874" s="7"/>
      <c r="I874" s="7"/>
      <c r="J874" s="7"/>
      <c r="K874" s="7"/>
      <c r="L874" s="7"/>
      <c r="M874" s="7"/>
      <c r="N874" s="7"/>
      <c r="O874" s="7"/>
      <c r="P874" s="7"/>
      <c r="Q874" s="7"/>
      <c r="R874" s="7"/>
      <c r="S874" s="7"/>
      <c r="T874" s="7"/>
      <c r="U874" s="7"/>
      <c r="V874" s="7"/>
      <c r="W874" s="7"/>
      <c r="X874" s="7"/>
      <c r="Y874" s="7"/>
    </row>
    <row r="875" spans="1:25" x14ac:dyDescent="0.2">
      <c r="A875" s="1132"/>
      <c r="B875" s="1132"/>
      <c r="C875" s="1132"/>
      <c r="D875" s="405"/>
      <c r="E875" s="20"/>
      <c r="F875" s="7"/>
      <c r="G875" s="7"/>
      <c r="H875" s="7"/>
      <c r="I875" s="7"/>
      <c r="J875" s="7"/>
      <c r="K875" s="7"/>
      <c r="L875" s="7"/>
      <c r="M875" s="7"/>
      <c r="N875" s="7"/>
      <c r="O875" s="7"/>
      <c r="P875" s="7"/>
      <c r="Q875" s="7"/>
      <c r="R875" s="7"/>
      <c r="S875" s="7"/>
      <c r="T875" s="7"/>
      <c r="U875" s="7"/>
      <c r="V875" s="7"/>
      <c r="W875" s="7"/>
      <c r="X875" s="7"/>
      <c r="Y875" s="7"/>
    </row>
    <row r="876" spans="1:25" x14ac:dyDescent="0.2">
      <c r="A876" s="409"/>
      <c r="B876" s="409"/>
      <c r="C876" s="409"/>
      <c r="D876" s="409"/>
      <c r="E876" s="409"/>
      <c r="F876" s="7"/>
      <c r="G876" s="7"/>
      <c r="H876" s="7"/>
      <c r="I876" s="7"/>
      <c r="J876" s="7"/>
      <c r="K876" s="7"/>
      <c r="L876" s="7"/>
      <c r="M876" s="7"/>
      <c r="N876" s="7"/>
      <c r="O876" s="7"/>
      <c r="P876" s="7"/>
      <c r="Q876" s="7"/>
      <c r="R876" s="7"/>
      <c r="S876" s="7"/>
      <c r="T876" s="7"/>
      <c r="U876" s="7"/>
      <c r="V876" s="7"/>
      <c r="W876" s="7"/>
      <c r="X876" s="7"/>
      <c r="Y876" s="7"/>
    </row>
    <row r="877" spans="1:25" x14ac:dyDescent="0.2">
      <c r="A877" s="409"/>
      <c r="B877" s="409"/>
      <c r="C877" s="409"/>
      <c r="D877" s="409"/>
      <c r="E877" s="409"/>
      <c r="F877" s="7"/>
      <c r="G877" s="7"/>
      <c r="H877" s="7"/>
      <c r="I877" s="7"/>
      <c r="J877" s="7"/>
      <c r="K877" s="7"/>
      <c r="L877" s="7"/>
      <c r="M877" s="7"/>
      <c r="N877" s="7"/>
      <c r="O877" s="7"/>
      <c r="P877" s="7"/>
      <c r="Q877" s="7"/>
      <c r="R877" s="7"/>
      <c r="S877" s="7"/>
      <c r="T877" s="7"/>
      <c r="U877" s="7"/>
      <c r="V877" s="7"/>
      <c r="W877" s="7"/>
      <c r="X877" s="7"/>
      <c r="Y877" s="7"/>
    </row>
    <row r="878" spans="1:25" x14ac:dyDescent="0.2">
      <c r="A878" s="409"/>
      <c r="B878" s="409"/>
      <c r="C878" s="409"/>
      <c r="D878" s="409"/>
      <c r="E878" s="409"/>
      <c r="F878" s="7"/>
      <c r="G878" s="7"/>
      <c r="H878" s="7"/>
      <c r="I878" s="7"/>
      <c r="J878" s="7"/>
      <c r="K878" s="7"/>
      <c r="L878" s="7"/>
      <c r="M878" s="7"/>
      <c r="N878" s="7"/>
      <c r="O878" s="7"/>
      <c r="P878" s="7"/>
      <c r="Q878" s="7"/>
      <c r="R878" s="7"/>
      <c r="S878" s="7"/>
      <c r="T878" s="7"/>
      <c r="U878" s="7"/>
      <c r="V878" s="7"/>
      <c r="W878" s="7"/>
      <c r="X878" s="7"/>
      <c r="Y878" s="7"/>
    </row>
    <row r="879" spans="1:25" x14ac:dyDescent="0.2">
      <c r="A879" s="409"/>
      <c r="B879" s="409"/>
      <c r="C879" s="409"/>
      <c r="D879" s="409"/>
      <c r="E879" s="409"/>
      <c r="F879" s="7"/>
      <c r="G879" s="7"/>
      <c r="H879" s="7"/>
      <c r="I879" s="7"/>
      <c r="J879" s="7"/>
      <c r="K879" s="7"/>
      <c r="L879" s="7"/>
      <c r="M879" s="7"/>
      <c r="N879" s="7"/>
      <c r="O879" s="7"/>
      <c r="P879" s="7"/>
      <c r="Q879" s="7"/>
      <c r="R879" s="7"/>
      <c r="S879" s="7"/>
      <c r="T879" s="7"/>
      <c r="U879" s="7"/>
      <c r="V879" s="7"/>
      <c r="W879" s="7"/>
      <c r="X879" s="7"/>
      <c r="Y879" s="7"/>
    </row>
    <row r="880" spans="1:25" x14ac:dyDescent="0.2">
      <c r="A880" s="409"/>
      <c r="B880" s="409"/>
      <c r="C880" s="409"/>
      <c r="D880" s="409"/>
      <c r="E880" s="409"/>
      <c r="F880" s="7"/>
      <c r="G880" s="7"/>
      <c r="H880" s="7"/>
      <c r="I880" s="7"/>
      <c r="J880" s="7"/>
      <c r="K880" s="7"/>
      <c r="L880" s="7"/>
      <c r="M880" s="7"/>
      <c r="N880" s="7"/>
      <c r="O880" s="7"/>
      <c r="P880" s="7"/>
      <c r="Q880" s="7"/>
      <c r="R880" s="7"/>
      <c r="S880" s="7"/>
      <c r="T880" s="7"/>
      <c r="U880" s="7"/>
      <c r="V880" s="7"/>
      <c r="W880" s="7"/>
      <c r="X880" s="7"/>
      <c r="Y880" s="7"/>
    </row>
    <row r="881" spans="1:25" x14ac:dyDescent="0.2">
      <c r="A881" s="409"/>
      <c r="B881" s="409"/>
      <c r="C881" s="409"/>
      <c r="D881" s="409"/>
      <c r="E881" s="409"/>
      <c r="F881" s="7"/>
      <c r="G881" s="7"/>
      <c r="H881" s="7"/>
      <c r="I881" s="7"/>
      <c r="J881" s="7"/>
      <c r="K881" s="7"/>
      <c r="L881" s="7"/>
      <c r="M881" s="7"/>
      <c r="N881" s="7"/>
      <c r="O881" s="7"/>
      <c r="P881" s="7"/>
      <c r="Q881" s="7"/>
      <c r="R881" s="7"/>
      <c r="S881" s="7"/>
      <c r="T881" s="7"/>
      <c r="U881" s="7"/>
      <c r="V881" s="7"/>
      <c r="W881" s="7"/>
      <c r="X881" s="7"/>
      <c r="Y881" s="7"/>
    </row>
    <row r="882" spans="1:25" x14ac:dyDescent="0.2">
      <c r="A882" s="7"/>
      <c r="B882" s="7"/>
      <c r="C882" s="7"/>
      <c r="D882" s="7"/>
      <c r="E882" s="7"/>
      <c r="F882" s="7"/>
      <c r="G882" s="7"/>
      <c r="H882" s="7"/>
      <c r="I882" s="7"/>
      <c r="J882" s="7"/>
      <c r="K882" s="7"/>
      <c r="L882" s="7"/>
      <c r="M882" s="7"/>
      <c r="N882" s="7"/>
      <c r="O882" s="7"/>
      <c r="P882" s="7"/>
      <c r="Q882" s="7"/>
      <c r="R882" s="7"/>
      <c r="S882" s="7"/>
      <c r="T882" s="7"/>
      <c r="U882" s="7"/>
      <c r="V882" s="7"/>
      <c r="W882" s="7"/>
      <c r="X882" s="7"/>
      <c r="Y882" s="7"/>
    </row>
    <row r="883" spans="1:25" x14ac:dyDescent="0.2">
      <c r="A883" s="7"/>
      <c r="B883" s="7"/>
      <c r="C883" s="7"/>
      <c r="D883" s="7"/>
      <c r="E883" s="7"/>
      <c r="F883" s="7"/>
      <c r="G883" s="7"/>
      <c r="H883" s="7"/>
      <c r="I883" s="7"/>
      <c r="J883" s="7"/>
      <c r="K883" s="7"/>
      <c r="L883" s="7"/>
      <c r="M883" s="7"/>
      <c r="N883" s="7"/>
      <c r="O883" s="7"/>
      <c r="P883" s="7"/>
      <c r="Q883" s="7"/>
      <c r="R883" s="7"/>
      <c r="S883" s="7"/>
      <c r="T883" s="7"/>
      <c r="U883" s="7"/>
      <c r="V883" s="7"/>
      <c r="W883" s="7"/>
      <c r="X883" s="7"/>
      <c r="Y883" s="7"/>
    </row>
    <row r="884" spans="1:25" x14ac:dyDescent="0.2">
      <c r="A884" s="7"/>
      <c r="B884" s="7"/>
      <c r="C884" s="7"/>
      <c r="D884" s="7"/>
      <c r="E884" s="7"/>
      <c r="F884" s="7"/>
      <c r="G884" s="7"/>
      <c r="H884" s="7"/>
      <c r="I884" s="7"/>
      <c r="J884" s="7"/>
      <c r="K884" s="7"/>
      <c r="L884" s="7"/>
      <c r="M884" s="7"/>
      <c r="N884" s="7"/>
      <c r="O884" s="7"/>
      <c r="P884" s="7"/>
      <c r="Q884" s="7"/>
      <c r="R884" s="7"/>
      <c r="S884" s="7"/>
      <c r="T884" s="7"/>
      <c r="U884" s="7"/>
      <c r="V884" s="7"/>
      <c r="W884" s="7"/>
      <c r="X884" s="7"/>
      <c r="Y884" s="7"/>
    </row>
    <row r="885" spans="1:25" x14ac:dyDescent="0.2">
      <c r="A885" s="7"/>
      <c r="B885" s="7"/>
      <c r="C885" s="7"/>
      <c r="D885" s="7"/>
      <c r="E885" s="7"/>
      <c r="F885" s="7"/>
      <c r="G885" s="7"/>
      <c r="H885" s="7"/>
      <c r="I885" s="7"/>
      <c r="J885" s="7"/>
      <c r="K885" s="7"/>
      <c r="L885" s="7"/>
      <c r="M885" s="7"/>
      <c r="N885" s="7"/>
      <c r="O885" s="7"/>
      <c r="P885" s="7"/>
      <c r="Q885" s="7"/>
      <c r="R885" s="7"/>
      <c r="S885" s="7"/>
      <c r="T885" s="7"/>
      <c r="U885" s="7"/>
      <c r="V885" s="7"/>
      <c r="W885" s="7"/>
      <c r="X885" s="7"/>
      <c r="Y885" s="7"/>
    </row>
    <row r="886" spans="1:25" x14ac:dyDescent="0.2">
      <c r="A886" s="7"/>
      <c r="B886" s="7"/>
      <c r="C886" s="7"/>
      <c r="D886" s="7"/>
      <c r="E886" s="7"/>
      <c r="F886" s="7"/>
      <c r="G886" s="7"/>
      <c r="H886" s="7"/>
      <c r="I886" s="7"/>
      <c r="J886" s="7"/>
      <c r="K886" s="7"/>
      <c r="L886" s="7"/>
      <c r="M886" s="7"/>
      <c r="N886" s="7"/>
      <c r="O886" s="7"/>
      <c r="P886" s="7"/>
      <c r="Q886" s="7"/>
      <c r="R886" s="7"/>
      <c r="S886" s="7"/>
      <c r="T886" s="7"/>
      <c r="U886" s="7"/>
      <c r="V886" s="7"/>
      <c r="W886" s="7"/>
      <c r="X886" s="7"/>
      <c r="Y886" s="7"/>
    </row>
    <row r="887" spans="1:25" x14ac:dyDescent="0.2">
      <c r="A887" s="7"/>
      <c r="B887" s="7"/>
      <c r="C887" s="7"/>
      <c r="D887" s="7"/>
      <c r="E887" s="7"/>
      <c r="F887" s="7"/>
      <c r="G887" s="7"/>
      <c r="H887" s="7"/>
      <c r="I887" s="7"/>
      <c r="J887" s="7"/>
      <c r="K887" s="7"/>
      <c r="L887" s="7"/>
      <c r="M887" s="7"/>
      <c r="N887" s="7"/>
      <c r="O887" s="7"/>
      <c r="P887" s="7"/>
      <c r="Q887" s="7"/>
      <c r="R887" s="7"/>
      <c r="S887" s="7"/>
      <c r="T887" s="7"/>
      <c r="U887" s="7"/>
      <c r="V887" s="7"/>
      <c r="W887" s="7"/>
      <c r="X887" s="7"/>
      <c r="Y887" s="7"/>
    </row>
    <row r="888" spans="1:25" x14ac:dyDescent="0.2">
      <c r="A888" s="7"/>
      <c r="B888" s="7"/>
      <c r="C888" s="7"/>
      <c r="D888" s="7"/>
      <c r="E888" s="7"/>
      <c r="F888" s="7"/>
      <c r="G888" s="7"/>
      <c r="H888" s="7"/>
      <c r="I888" s="7"/>
      <c r="J888" s="7"/>
      <c r="K888" s="7"/>
      <c r="L888" s="7"/>
      <c r="M888" s="7"/>
      <c r="N888" s="7"/>
      <c r="O888" s="7"/>
      <c r="P888" s="7"/>
      <c r="Q888" s="7"/>
      <c r="R888" s="7"/>
      <c r="S888" s="7"/>
      <c r="T888" s="7"/>
      <c r="U888" s="7"/>
      <c r="V888" s="7"/>
      <c r="W888" s="7"/>
      <c r="X888" s="7"/>
      <c r="Y888" s="7"/>
    </row>
    <row r="889" spans="1:25" x14ac:dyDescent="0.2">
      <c r="A889" s="7"/>
      <c r="B889" s="7"/>
      <c r="C889" s="7"/>
      <c r="D889" s="7"/>
      <c r="E889" s="7"/>
      <c r="F889" s="7"/>
      <c r="G889" s="7"/>
      <c r="H889" s="7"/>
      <c r="I889" s="7"/>
      <c r="J889" s="7"/>
      <c r="K889" s="7"/>
      <c r="L889" s="7"/>
      <c r="M889" s="7"/>
      <c r="N889" s="7"/>
      <c r="O889" s="7"/>
      <c r="P889" s="7"/>
      <c r="Q889" s="7"/>
      <c r="R889" s="7"/>
      <c r="S889" s="7"/>
      <c r="T889" s="7"/>
      <c r="U889" s="7"/>
      <c r="V889" s="7"/>
      <c r="W889" s="7"/>
      <c r="X889" s="7"/>
      <c r="Y889" s="7"/>
    </row>
    <row r="890" spans="1:25" x14ac:dyDescent="0.2">
      <c r="A890" s="7"/>
      <c r="B890" s="7"/>
      <c r="C890" s="7"/>
      <c r="D890" s="7"/>
      <c r="E890" s="7"/>
      <c r="F890" s="7"/>
      <c r="G890" s="7"/>
      <c r="H890" s="7"/>
      <c r="I890" s="7"/>
      <c r="J890" s="7"/>
      <c r="K890" s="7"/>
      <c r="L890" s="7"/>
      <c r="M890" s="7"/>
      <c r="N890" s="7"/>
      <c r="O890" s="7"/>
      <c r="P890" s="7"/>
      <c r="Q890" s="7"/>
      <c r="R890" s="7"/>
      <c r="S890" s="7"/>
      <c r="T890" s="7"/>
      <c r="U890" s="7"/>
      <c r="V890" s="7"/>
      <c r="W890" s="7"/>
      <c r="X890" s="7"/>
      <c r="Y890" s="7"/>
    </row>
    <row r="891" spans="1:25" x14ac:dyDescent="0.2">
      <c r="A891" s="7"/>
      <c r="B891" s="7"/>
      <c r="C891" s="7"/>
      <c r="D891" s="7"/>
      <c r="E891" s="7"/>
      <c r="F891" s="7"/>
      <c r="G891" s="7"/>
      <c r="H891" s="7"/>
      <c r="I891" s="7"/>
      <c r="J891" s="7"/>
      <c r="K891" s="7"/>
      <c r="L891" s="7"/>
      <c r="M891" s="7"/>
      <c r="N891" s="7"/>
      <c r="O891" s="7"/>
      <c r="P891" s="7"/>
      <c r="Q891" s="7"/>
      <c r="R891" s="7"/>
      <c r="S891" s="7"/>
      <c r="T891" s="7"/>
      <c r="U891" s="7"/>
      <c r="V891" s="7"/>
      <c r="W891" s="7"/>
      <c r="X891" s="7"/>
      <c r="Y891" s="7"/>
    </row>
    <row r="892" spans="1:25" x14ac:dyDescent="0.2">
      <c r="A892" s="7"/>
      <c r="B892" s="7"/>
      <c r="C892" s="7"/>
      <c r="D892" s="7"/>
      <c r="E892" s="7"/>
      <c r="F892" s="7"/>
      <c r="G892" s="7"/>
      <c r="H892" s="7"/>
      <c r="I892" s="7"/>
      <c r="J892" s="7"/>
      <c r="K892" s="7"/>
      <c r="L892" s="7"/>
      <c r="M892" s="7"/>
      <c r="N892" s="7"/>
      <c r="O892" s="7"/>
      <c r="P892" s="7"/>
      <c r="Q892" s="7"/>
      <c r="R892" s="7"/>
      <c r="S892" s="7"/>
      <c r="T892" s="7"/>
      <c r="U892" s="7"/>
      <c r="V892" s="7"/>
      <c r="W892" s="7"/>
      <c r="X892" s="7"/>
      <c r="Y892" s="7"/>
    </row>
    <row r="893" spans="1:25" x14ac:dyDescent="0.2">
      <c r="A893" s="7"/>
      <c r="B893" s="7"/>
      <c r="C893" s="7"/>
      <c r="D893" s="7"/>
      <c r="E893" s="7"/>
      <c r="F893" s="7"/>
      <c r="G893" s="7"/>
      <c r="H893" s="7"/>
      <c r="I893" s="7"/>
      <c r="J893" s="7"/>
      <c r="K893" s="7"/>
      <c r="L893" s="7"/>
      <c r="M893" s="7"/>
      <c r="N893" s="7"/>
      <c r="O893" s="7"/>
      <c r="P893" s="7"/>
      <c r="Q893" s="7"/>
      <c r="R893" s="7"/>
      <c r="S893" s="7"/>
      <c r="T893" s="7"/>
      <c r="U893" s="7"/>
      <c r="V893" s="7"/>
      <c r="W893" s="7"/>
      <c r="X893" s="7"/>
      <c r="Y893" s="7"/>
    </row>
    <row r="894" spans="1:25" x14ac:dyDescent="0.2">
      <c r="A894" s="7"/>
      <c r="B894" s="7"/>
      <c r="C894" s="7"/>
      <c r="D894" s="7"/>
      <c r="E894" s="7"/>
      <c r="F894" s="7"/>
      <c r="G894" s="7"/>
      <c r="H894" s="7"/>
      <c r="I894" s="7"/>
      <c r="J894" s="7"/>
      <c r="K894" s="7"/>
      <c r="L894" s="7"/>
      <c r="M894" s="7"/>
      <c r="N894" s="7"/>
      <c r="O894" s="7"/>
      <c r="P894" s="7"/>
      <c r="Q894" s="7"/>
      <c r="R894" s="7"/>
      <c r="S894" s="7"/>
      <c r="T894" s="7"/>
      <c r="U894" s="7"/>
      <c r="V894" s="7"/>
      <c r="W894" s="7"/>
      <c r="X894" s="7"/>
      <c r="Y894" s="7"/>
    </row>
    <row r="895" spans="1:25" x14ac:dyDescent="0.2">
      <c r="A895" s="7"/>
      <c r="B895" s="7"/>
      <c r="C895" s="7"/>
      <c r="D895" s="7"/>
      <c r="E895" s="7"/>
      <c r="F895" s="7"/>
      <c r="G895" s="7"/>
      <c r="H895" s="7"/>
      <c r="I895" s="7"/>
      <c r="J895" s="7"/>
      <c r="K895" s="7"/>
      <c r="L895" s="7"/>
      <c r="M895" s="7"/>
      <c r="N895" s="7"/>
      <c r="O895" s="7"/>
      <c r="P895" s="7"/>
      <c r="Q895" s="7"/>
      <c r="R895" s="7"/>
      <c r="S895" s="7"/>
      <c r="T895" s="7"/>
      <c r="U895" s="7"/>
      <c r="V895" s="7"/>
      <c r="W895" s="7"/>
      <c r="X895" s="7"/>
      <c r="Y895" s="7"/>
    </row>
    <row r="896" spans="1:25" x14ac:dyDescent="0.2">
      <c r="A896" s="7"/>
      <c r="B896" s="7"/>
      <c r="C896" s="7"/>
      <c r="D896" s="7"/>
      <c r="E896" s="7"/>
      <c r="F896" s="7"/>
      <c r="G896" s="7"/>
      <c r="H896" s="7"/>
      <c r="I896" s="7"/>
      <c r="J896" s="7"/>
      <c r="K896" s="7"/>
      <c r="L896" s="7"/>
      <c r="M896" s="7"/>
      <c r="N896" s="7"/>
      <c r="O896" s="7"/>
      <c r="P896" s="7"/>
      <c r="Q896" s="7"/>
      <c r="R896" s="7"/>
      <c r="S896" s="7"/>
      <c r="T896" s="7"/>
      <c r="U896" s="7"/>
      <c r="V896" s="7"/>
      <c r="W896" s="7"/>
      <c r="X896" s="7"/>
      <c r="Y896" s="7"/>
    </row>
    <row r="897" spans="1:25" x14ac:dyDescent="0.2">
      <c r="A897" s="7"/>
      <c r="B897" s="7"/>
      <c r="C897" s="7"/>
      <c r="D897" s="7"/>
      <c r="E897" s="7"/>
      <c r="F897" s="7"/>
      <c r="G897" s="7"/>
      <c r="H897" s="7"/>
      <c r="I897" s="7"/>
      <c r="J897" s="7"/>
      <c r="K897" s="7"/>
      <c r="L897" s="7"/>
      <c r="M897" s="7"/>
      <c r="N897" s="7"/>
      <c r="O897" s="7"/>
      <c r="P897" s="7"/>
      <c r="Q897" s="7"/>
      <c r="R897" s="7"/>
      <c r="S897" s="7"/>
      <c r="T897" s="7"/>
      <c r="U897" s="7"/>
      <c r="V897" s="7"/>
      <c r="W897" s="7"/>
      <c r="X897" s="7"/>
      <c r="Y897" s="7"/>
    </row>
    <row r="898" spans="1:25" x14ac:dyDescent="0.2">
      <c r="A898" s="7"/>
      <c r="B898" s="7"/>
      <c r="C898" s="7"/>
      <c r="D898" s="7"/>
      <c r="E898" s="7"/>
      <c r="F898" s="7"/>
      <c r="G898" s="7"/>
      <c r="H898" s="7"/>
      <c r="I898" s="7"/>
      <c r="J898" s="7"/>
      <c r="K898" s="7"/>
      <c r="L898" s="7"/>
      <c r="M898" s="7"/>
      <c r="N898" s="7"/>
      <c r="O898" s="7"/>
      <c r="P898" s="7"/>
      <c r="Q898" s="7"/>
      <c r="R898" s="7"/>
      <c r="S898" s="7"/>
      <c r="T898" s="7"/>
      <c r="U898" s="7"/>
      <c r="V898" s="7"/>
      <c r="W898" s="7"/>
      <c r="X898" s="7"/>
      <c r="Y898" s="7"/>
    </row>
    <row r="899" spans="1:25" x14ac:dyDescent="0.2">
      <c r="A899" s="7"/>
      <c r="B899" s="7"/>
      <c r="C899" s="7"/>
      <c r="D899" s="7"/>
      <c r="E899" s="7"/>
      <c r="F899" s="7"/>
      <c r="G899" s="7"/>
      <c r="H899" s="7"/>
      <c r="I899" s="7"/>
      <c r="J899" s="7"/>
      <c r="K899" s="7"/>
      <c r="L899" s="7"/>
      <c r="M899" s="7"/>
      <c r="N899" s="7"/>
      <c r="O899" s="7"/>
      <c r="P899" s="7"/>
      <c r="Q899" s="7"/>
      <c r="R899" s="7"/>
      <c r="S899" s="7"/>
      <c r="T899" s="7"/>
      <c r="U899" s="7"/>
      <c r="V899" s="7"/>
      <c r="W899" s="7"/>
      <c r="X899" s="7"/>
      <c r="Y899" s="7"/>
    </row>
    <row r="900" spans="1:25" x14ac:dyDescent="0.2">
      <c r="A900" s="7"/>
      <c r="B900" s="7"/>
      <c r="C900" s="7"/>
      <c r="D900" s="7"/>
      <c r="E900" s="7"/>
      <c r="F900" s="7"/>
      <c r="G900" s="7"/>
      <c r="H900" s="7"/>
      <c r="I900" s="7"/>
      <c r="J900" s="7"/>
      <c r="K900" s="7"/>
      <c r="L900" s="7"/>
      <c r="M900" s="7"/>
      <c r="N900" s="7"/>
      <c r="O900" s="7"/>
      <c r="P900" s="7"/>
      <c r="Q900" s="7"/>
      <c r="R900" s="7"/>
      <c r="S900" s="7"/>
      <c r="T900" s="7"/>
      <c r="U900" s="7"/>
      <c r="V900" s="7"/>
      <c r="W900" s="7"/>
      <c r="X900" s="7"/>
      <c r="Y900" s="7"/>
    </row>
    <row r="901" spans="1:25" x14ac:dyDescent="0.2">
      <c r="A901" s="7"/>
      <c r="B901" s="7"/>
      <c r="C901" s="7"/>
      <c r="D901" s="7"/>
      <c r="E901" s="7"/>
      <c r="F901" s="7"/>
      <c r="G901" s="7"/>
      <c r="H901" s="7"/>
      <c r="I901" s="7"/>
      <c r="J901" s="7"/>
      <c r="K901" s="7"/>
      <c r="L901" s="7"/>
      <c r="M901" s="7"/>
      <c r="N901" s="7"/>
      <c r="O901" s="7"/>
      <c r="P901" s="7"/>
      <c r="Q901" s="7"/>
      <c r="R901" s="7"/>
      <c r="S901" s="7"/>
      <c r="T901" s="7"/>
      <c r="U901" s="7"/>
      <c r="V901" s="7"/>
      <c r="W901" s="7"/>
      <c r="X901" s="7"/>
      <c r="Y901" s="7"/>
    </row>
    <row r="902" spans="1:25" x14ac:dyDescent="0.2">
      <c r="A902" s="7"/>
      <c r="B902" s="7"/>
      <c r="C902" s="7"/>
      <c r="D902" s="7"/>
      <c r="E902" s="7"/>
      <c r="F902" s="7"/>
      <c r="G902" s="7"/>
      <c r="H902" s="7"/>
      <c r="I902" s="7"/>
      <c r="J902" s="7"/>
      <c r="K902" s="7"/>
      <c r="L902" s="7"/>
      <c r="M902" s="7"/>
      <c r="N902" s="7"/>
      <c r="O902" s="7"/>
      <c r="P902" s="7"/>
      <c r="Q902" s="7"/>
      <c r="R902" s="7"/>
      <c r="S902" s="7"/>
      <c r="T902" s="7"/>
      <c r="U902" s="7"/>
      <c r="V902" s="7"/>
      <c r="W902" s="7"/>
      <c r="X902" s="7"/>
      <c r="Y902" s="7"/>
    </row>
    <row r="903" spans="1:25" x14ac:dyDescent="0.2">
      <c r="A903" s="7"/>
      <c r="B903" s="7"/>
      <c r="C903" s="7"/>
      <c r="D903" s="7"/>
      <c r="E903" s="7"/>
      <c r="F903" s="7"/>
      <c r="G903" s="7"/>
      <c r="H903" s="7"/>
      <c r="I903" s="7"/>
      <c r="J903" s="7"/>
      <c r="K903" s="7"/>
      <c r="L903" s="7"/>
      <c r="M903" s="7"/>
      <c r="N903" s="7"/>
      <c r="O903" s="7"/>
      <c r="P903" s="7"/>
      <c r="Q903" s="7"/>
      <c r="R903" s="7"/>
      <c r="S903" s="7"/>
      <c r="T903" s="7"/>
      <c r="U903" s="7"/>
      <c r="V903" s="7"/>
      <c r="W903" s="7"/>
      <c r="X903" s="7"/>
      <c r="Y903" s="7"/>
    </row>
    <row r="904" spans="1:25" x14ac:dyDescent="0.2">
      <c r="A904" s="7"/>
      <c r="B904" s="7"/>
      <c r="C904" s="7"/>
      <c r="D904" s="7"/>
      <c r="E904" s="7"/>
      <c r="F904" s="7"/>
      <c r="G904" s="7"/>
      <c r="H904" s="7"/>
      <c r="I904" s="7"/>
      <c r="J904" s="7"/>
      <c r="K904" s="7"/>
      <c r="L904" s="7"/>
      <c r="M904" s="7"/>
      <c r="N904" s="7"/>
      <c r="O904" s="7"/>
      <c r="P904" s="7"/>
      <c r="Q904" s="7"/>
      <c r="R904" s="7"/>
      <c r="S904" s="7"/>
      <c r="T904" s="7"/>
      <c r="U904" s="7"/>
      <c r="V904" s="7"/>
      <c r="W904" s="7"/>
      <c r="X904" s="7"/>
      <c r="Y904" s="7"/>
    </row>
    <row r="905" spans="1:25" x14ac:dyDescent="0.2">
      <c r="A905" s="7"/>
      <c r="B905" s="7"/>
      <c r="C905" s="7"/>
      <c r="D905" s="7"/>
      <c r="E905" s="7"/>
      <c r="F905" s="7"/>
      <c r="G905" s="7"/>
      <c r="H905" s="7"/>
      <c r="I905" s="7"/>
      <c r="J905" s="7"/>
      <c r="K905" s="7"/>
      <c r="L905" s="7"/>
      <c r="M905" s="7"/>
      <c r="N905" s="7"/>
      <c r="O905" s="7"/>
      <c r="P905" s="7"/>
      <c r="Q905" s="7"/>
      <c r="R905" s="7"/>
      <c r="S905" s="7"/>
      <c r="T905" s="7"/>
      <c r="U905" s="7"/>
      <c r="V905" s="7"/>
      <c r="W905" s="7"/>
      <c r="X905" s="7"/>
      <c r="Y905" s="7"/>
    </row>
    <row r="906" spans="1:25" x14ac:dyDescent="0.2">
      <c r="A906" s="7"/>
      <c r="B906" s="7"/>
      <c r="C906" s="7"/>
      <c r="D906" s="7"/>
      <c r="E906" s="7"/>
      <c r="F906" s="7"/>
      <c r="G906" s="7"/>
      <c r="H906" s="7"/>
      <c r="I906" s="7"/>
      <c r="J906" s="7"/>
      <c r="K906" s="7"/>
      <c r="L906" s="7"/>
      <c r="M906" s="7"/>
      <c r="N906" s="7"/>
      <c r="O906" s="7"/>
      <c r="P906" s="7"/>
      <c r="Q906" s="7"/>
      <c r="R906" s="7"/>
      <c r="S906" s="7"/>
      <c r="T906" s="7"/>
      <c r="U906" s="7"/>
      <c r="V906" s="7"/>
      <c r="W906" s="7"/>
      <c r="X906" s="7"/>
      <c r="Y906" s="7"/>
    </row>
    <row r="907" spans="1:25" x14ac:dyDescent="0.2">
      <c r="A907" s="7"/>
      <c r="B907" s="7"/>
      <c r="C907" s="7"/>
      <c r="D907" s="7"/>
      <c r="E907" s="7"/>
      <c r="F907" s="7"/>
      <c r="G907" s="7"/>
      <c r="H907" s="7"/>
      <c r="I907" s="7"/>
      <c r="J907" s="7"/>
      <c r="K907" s="7"/>
      <c r="L907" s="7"/>
      <c r="M907" s="7"/>
      <c r="N907" s="7"/>
      <c r="O907" s="7"/>
      <c r="P907" s="7"/>
      <c r="Q907" s="7"/>
      <c r="R907" s="7"/>
      <c r="S907" s="7"/>
      <c r="T907" s="7"/>
      <c r="U907" s="7"/>
      <c r="V907" s="7"/>
      <c r="W907" s="7"/>
      <c r="X907" s="7"/>
      <c r="Y907" s="7"/>
    </row>
    <row r="908" spans="1:25" x14ac:dyDescent="0.2">
      <c r="A908" s="7"/>
      <c r="B908" s="7"/>
      <c r="C908" s="7"/>
      <c r="D908" s="7"/>
      <c r="E908" s="7"/>
      <c r="F908" s="7"/>
      <c r="G908" s="7"/>
      <c r="H908" s="7"/>
      <c r="I908" s="7"/>
      <c r="J908" s="7"/>
      <c r="K908" s="7"/>
      <c r="L908" s="7"/>
      <c r="M908" s="7"/>
      <c r="N908" s="7"/>
      <c r="O908" s="7"/>
      <c r="P908" s="7"/>
      <c r="Q908" s="7"/>
      <c r="R908" s="7"/>
      <c r="S908" s="7"/>
      <c r="T908" s="7"/>
      <c r="U908" s="7"/>
      <c r="V908" s="7"/>
      <c r="W908" s="7"/>
      <c r="X908" s="7"/>
      <c r="Y908" s="7"/>
    </row>
    <row r="909" spans="1:25" x14ac:dyDescent="0.2">
      <c r="A909" s="7"/>
      <c r="B909" s="7"/>
      <c r="C909" s="7"/>
      <c r="D909" s="7"/>
      <c r="E909" s="7"/>
      <c r="F909" s="7"/>
      <c r="G909" s="7"/>
      <c r="H909" s="7"/>
      <c r="I909" s="7"/>
      <c r="J909" s="7"/>
      <c r="K909" s="7"/>
      <c r="L909" s="7"/>
      <c r="M909" s="7"/>
      <c r="N909" s="7"/>
      <c r="O909" s="7"/>
      <c r="P909" s="7"/>
      <c r="Q909" s="7"/>
      <c r="R909" s="7"/>
      <c r="S909" s="7"/>
      <c r="T909" s="7"/>
      <c r="U909" s="7"/>
      <c r="V909" s="7"/>
      <c r="W909" s="7"/>
      <c r="X909" s="7"/>
      <c r="Y909" s="7"/>
    </row>
    <row r="910" spans="1:25" x14ac:dyDescent="0.2">
      <c r="A910" s="7"/>
      <c r="B910" s="7"/>
      <c r="C910" s="7"/>
      <c r="D910" s="7"/>
      <c r="E910" s="7"/>
      <c r="F910" s="7"/>
      <c r="G910" s="7"/>
      <c r="H910" s="7"/>
      <c r="I910" s="7"/>
      <c r="J910" s="7"/>
      <c r="K910" s="7"/>
      <c r="L910" s="7"/>
      <c r="M910" s="7"/>
      <c r="N910" s="7"/>
      <c r="O910" s="7"/>
      <c r="P910" s="7"/>
      <c r="Q910" s="7"/>
      <c r="R910" s="7"/>
      <c r="S910" s="7"/>
      <c r="T910" s="7"/>
      <c r="U910" s="7"/>
      <c r="V910" s="7"/>
      <c r="W910" s="7"/>
      <c r="X910" s="7"/>
      <c r="Y910" s="7"/>
    </row>
    <row r="911" spans="1:25" x14ac:dyDescent="0.2">
      <c r="A911" s="7"/>
      <c r="B911" s="7"/>
      <c r="C911" s="7"/>
      <c r="D911" s="7"/>
      <c r="E911" s="7"/>
      <c r="F911" s="7"/>
      <c r="G911" s="7"/>
      <c r="H911" s="7"/>
      <c r="I911" s="7"/>
      <c r="J911" s="7"/>
      <c r="K911" s="7"/>
      <c r="L911" s="7"/>
      <c r="M911" s="7"/>
      <c r="N911" s="7"/>
      <c r="O911" s="7"/>
      <c r="P911" s="7"/>
      <c r="Q911" s="7"/>
      <c r="R911" s="7"/>
      <c r="S911" s="7"/>
      <c r="T911" s="7"/>
      <c r="U911" s="7"/>
      <c r="V911" s="7"/>
      <c r="W911" s="7"/>
      <c r="X911" s="7"/>
      <c r="Y911" s="7"/>
    </row>
    <row r="912" spans="1:25" x14ac:dyDescent="0.2">
      <c r="A912" s="7"/>
      <c r="B912" s="7"/>
      <c r="C912" s="7"/>
      <c r="D912" s="7"/>
      <c r="E912" s="7"/>
      <c r="F912" s="7"/>
      <c r="G912" s="7"/>
      <c r="H912" s="7"/>
      <c r="I912" s="7"/>
      <c r="J912" s="7"/>
      <c r="K912" s="7"/>
      <c r="L912" s="7"/>
      <c r="M912" s="7"/>
      <c r="N912" s="7"/>
      <c r="O912" s="7"/>
      <c r="P912" s="7"/>
      <c r="Q912" s="7"/>
      <c r="R912" s="7"/>
      <c r="S912" s="7"/>
      <c r="T912" s="7"/>
      <c r="U912" s="7"/>
      <c r="V912" s="7"/>
      <c r="W912" s="7"/>
      <c r="X912" s="7"/>
      <c r="Y912" s="7"/>
    </row>
    <row r="913" spans="1:25" x14ac:dyDescent="0.2">
      <c r="A913" s="7"/>
      <c r="B913" s="7"/>
      <c r="C913" s="7"/>
      <c r="D913" s="7"/>
      <c r="E913" s="7"/>
      <c r="F913" s="7"/>
      <c r="G913" s="7"/>
      <c r="H913" s="7"/>
      <c r="I913" s="7"/>
      <c r="J913" s="7"/>
      <c r="K913" s="7"/>
      <c r="L913" s="7"/>
      <c r="M913" s="7"/>
      <c r="N913" s="7"/>
      <c r="O913" s="7"/>
      <c r="P913" s="7"/>
      <c r="Q913" s="7"/>
      <c r="R913" s="7"/>
      <c r="S913" s="7"/>
      <c r="T913" s="7"/>
      <c r="U913" s="7"/>
      <c r="V913" s="7"/>
      <c r="W913" s="7"/>
      <c r="X913" s="7"/>
      <c r="Y913" s="7"/>
    </row>
    <row r="914" spans="1:25" x14ac:dyDescent="0.2">
      <c r="A914" s="7"/>
      <c r="B914" s="7"/>
      <c r="C914" s="7"/>
      <c r="D914" s="7"/>
      <c r="E914" s="7"/>
      <c r="F914" s="7"/>
      <c r="G914" s="7"/>
      <c r="H914" s="7"/>
      <c r="I914" s="7"/>
      <c r="J914" s="7"/>
      <c r="K914" s="7"/>
      <c r="L914" s="7"/>
      <c r="M914" s="7"/>
      <c r="N914" s="7"/>
      <c r="O914" s="7"/>
      <c r="P914" s="7"/>
      <c r="Q914" s="7"/>
      <c r="R914" s="7"/>
      <c r="S914" s="7"/>
      <c r="T914" s="7"/>
      <c r="U914" s="7"/>
      <c r="V914" s="7"/>
      <c r="W914" s="7"/>
      <c r="X914" s="7"/>
      <c r="Y914" s="7"/>
    </row>
    <row r="915" spans="1:25" x14ac:dyDescent="0.2">
      <c r="A915" s="7"/>
      <c r="B915" s="7"/>
      <c r="C915" s="7"/>
      <c r="D915" s="7"/>
      <c r="E915" s="7"/>
      <c r="F915" s="7"/>
      <c r="G915" s="7"/>
      <c r="H915" s="7"/>
      <c r="I915" s="7"/>
      <c r="J915" s="7"/>
      <c r="K915" s="7"/>
      <c r="L915" s="7"/>
      <c r="M915" s="7"/>
      <c r="N915" s="7"/>
      <c r="O915" s="7"/>
      <c r="P915" s="7"/>
      <c r="Q915" s="7"/>
      <c r="R915" s="7"/>
      <c r="S915" s="7"/>
      <c r="T915" s="7"/>
      <c r="U915" s="7"/>
      <c r="V915" s="7"/>
      <c r="W915" s="7"/>
      <c r="X915" s="7"/>
      <c r="Y915" s="7"/>
    </row>
    <row r="916" spans="1:25" x14ac:dyDescent="0.2">
      <c r="A916" s="7"/>
      <c r="B916" s="7"/>
      <c r="C916" s="7"/>
      <c r="D916" s="7"/>
      <c r="E916" s="7"/>
      <c r="F916" s="7"/>
      <c r="G916" s="7"/>
      <c r="H916" s="7"/>
      <c r="I916" s="7"/>
      <c r="J916" s="7"/>
      <c r="K916" s="7"/>
      <c r="L916" s="7"/>
      <c r="M916" s="7"/>
      <c r="N916" s="7"/>
      <c r="O916" s="7"/>
      <c r="P916" s="7"/>
      <c r="Q916" s="7"/>
      <c r="R916" s="7"/>
      <c r="S916" s="7"/>
      <c r="T916" s="7"/>
      <c r="U916" s="7"/>
      <c r="V916" s="7"/>
      <c r="W916" s="7"/>
      <c r="X916" s="7"/>
      <c r="Y916" s="7"/>
    </row>
    <row r="917" spans="1:25" x14ac:dyDescent="0.2">
      <c r="A917" s="7"/>
      <c r="B917" s="7"/>
      <c r="C917" s="7"/>
      <c r="D917" s="7"/>
      <c r="E917" s="7"/>
      <c r="F917" s="7"/>
      <c r="G917" s="7"/>
      <c r="H917" s="7"/>
      <c r="I917" s="7"/>
      <c r="J917" s="7"/>
      <c r="K917" s="7"/>
      <c r="L917" s="7"/>
      <c r="M917" s="7"/>
      <c r="N917" s="7"/>
      <c r="O917" s="7"/>
      <c r="P917" s="7"/>
      <c r="Q917" s="7"/>
      <c r="R917" s="7"/>
      <c r="S917" s="7"/>
      <c r="T917" s="7"/>
      <c r="U917" s="7"/>
      <c r="V917" s="7"/>
      <c r="W917" s="7"/>
      <c r="X917" s="7"/>
      <c r="Y917" s="7"/>
    </row>
    <row r="918" spans="1:25" x14ac:dyDescent="0.2">
      <c r="A918" s="7"/>
      <c r="B918" s="7"/>
      <c r="C918" s="7"/>
      <c r="D918" s="7"/>
      <c r="E918" s="7"/>
      <c r="F918" s="7"/>
      <c r="G918" s="7"/>
      <c r="H918" s="7"/>
      <c r="I918" s="7"/>
      <c r="J918" s="7"/>
      <c r="K918" s="7"/>
      <c r="L918" s="7"/>
      <c r="M918" s="7"/>
      <c r="N918" s="7"/>
      <c r="O918" s="7"/>
      <c r="P918" s="7"/>
      <c r="Q918" s="7"/>
      <c r="R918" s="7"/>
      <c r="S918" s="7"/>
      <c r="T918" s="7"/>
      <c r="U918" s="7"/>
      <c r="V918" s="7"/>
      <c r="W918" s="7"/>
      <c r="X918" s="7"/>
      <c r="Y918" s="7"/>
    </row>
    <row r="919" spans="1:25" x14ac:dyDescent="0.2">
      <c r="A919" s="7"/>
      <c r="B919" s="7"/>
      <c r="C919" s="7"/>
      <c r="D919" s="7"/>
      <c r="E919" s="7"/>
      <c r="F919" s="7"/>
      <c r="G919" s="7"/>
      <c r="H919" s="7"/>
      <c r="I919" s="7"/>
      <c r="J919" s="7"/>
      <c r="K919" s="7"/>
      <c r="L919" s="7"/>
      <c r="M919" s="7"/>
      <c r="N919" s="7"/>
      <c r="O919" s="7"/>
      <c r="P919" s="7"/>
      <c r="Q919" s="7"/>
      <c r="R919" s="7"/>
      <c r="S919" s="7"/>
      <c r="T919" s="7"/>
      <c r="U919" s="7"/>
      <c r="V919" s="7"/>
      <c r="W919" s="7"/>
      <c r="X919" s="7"/>
      <c r="Y919" s="7"/>
    </row>
    <row r="920" spans="1:25" x14ac:dyDescent="0.2">
      <c r="A920" s="7"/>
      <c r="B920" s="7"/>
      <c r="C920" s="7"/>
      <c r="D920" s="7"/>
      <c r="E920" s="7"/>
      <c r="F920" s="7"/>
      <c r="G920" s="7"/>
      <c r="H920" s="7"/>
      <c r="I920" s="7"/>
      <c r="J920" s="7"/>
      <c r="K920" s="7"/>
      <c r="L920" s="7"/>
      <c r="M920" s="7"/>
      <c r="N920" s="7"/>
      <c r="O920" s="7"/>
      <c r="P920" s="7"/>
      <c r="Q920" s="7"/>
      <c r="R920" s="7"/>
      <c r="S920" s="7"/>
      <c r="T920" s="7"/>
      <c r="U920" s="7"/>
      <c r="V920" s="7"/>
      <c r="W920" s="7"/>
      <c r="X920" s="7"/>
      <c r="Y920" s="7"/>
    </row>
    <row r="921" spans="1:25" x14ac:dyDescent="0.2">
      <c r="A921" s="7"/>
      <c r="B921" s="7"/>
      <c r="C921" s="7"/>
      <c r="D921" s="7"/>
      <c r="E921" s="7"/>
      <c r="F921" s="7"/>
      <c r="G921" s="7"/>
      <c r="H921" s="7"/>
      <c r="I921" s="7"/>
      <c r="J921" s="7"/>
      <c r="K921" s="7"/>
      <c r="L921" s="7"/>
      <c r="M921" s="7"/>
      <c r="N921" s="7"/>
      <c r="O921" s="7"/>
      <c r="P921" s="7"/>
      <c r="Q921" s="7"/>
      <c r="R921" s="7"/>
      <c r="S921" s="7"/>
      <c r="T921" s="7"/>
      <c r="U921" s="7"/>
      <c r="V921" s="7"/>
      <c r="W921" s="7"/>
      <c r="X921" s="7"/>
      <c r="Y921" s="7"/>
    </row>
    <row r="922" spans="1:25" x14ac:dyDescent="0.2">
      <c r="A922" s="7"/>
      <c r="B922" s="7"/>
      <c r="C922" s="7"/>
      <c r="D922" s="7"/>
      <c r="E922" s="7"/>
      <c r="F922" s="7"/>
      <c r="G922" s="7"/>
      <c r="H922" s="7"/>
      <c r="I922" s="7"/>
      <c r="J922" s="7"/>
      <c r="K922" s="7"/>
      <c r="L922" s="7"/>
      <c r="M922" s="7"/>
      <c r="N922" s="7"/>
      <c r="O922" s="7"/>
      <c r="P922" s="7"/>
      <c r="Q922" s="7"/>
      <c r="R922" s="7"/>
      <c r="S922" s="7"/>
      <c r="T922" s="7"/>
      <c r="U922" s="7"/>
      <c r="V922" s="7"/>
      <c r="W922" s="7"/>
      <c r="X922" s="7"/>
      <c r="Y922" s="7"/>
    </row>
    <row r="923" spans="1:25" x14ac:dyDescent="0.2">
      <c r="A923" s="7"/>
      <c r="B923" s="7"/>
      <c r="C923" s="7"/>
      <c r="D923" s="7"/>
      <c r="E923" s="7"/>
      <c r="F923" s="7"/>
      <c r="G923" s="7"/>
      <c r="H923" s="7"/>
      <c r="I923" s="7"/>
      <c r="J923" s="7"/>
      <c r="K923" s="7"/>
      <c r="L923" s="7"/>
      <c r="M923" s="7"/>
      <c r="N923" s="7"/>
      <c r="O923" s="7"/>
      <c r="P923" s="7"/>
      <c r="Q923" s="7"/>
      <c r="R923" s="7"/>
      <c r="S923" s="7"/>
      <c r="T923" s="7"/>
      <c r="U923" s="7"/>
      <c r="V923" s="7"/>
      <c r="W923" s="7"/>
      <c r="X923" s="7"/>
      <c r="Y923" s="7"/>
    </row>
    <row r="924" spans="1:25" x14ac:dyDescent="0.2">
      <c r="A924" s="7"/>
      <c r="B924" s="7"/>
      <c r="C924" s="7"/>
      <c r="D924" s="7"/>
      <c r="E924" s="7"/>
      <c r="F924" s="7"/>
      <c r="G924" s="7"/>
      <c r="H924" s="7"/>
      <c r="I924" s="7"/>
      <c r="J924" s="7"/>
      <c r="K924" s="7"/>
      <c r="L924" s="7"/>
      <c r="M924" s="7"/>
      <c r="N924" s="7"/>
      <c r="O924" s="7"/>
      <c r="P924" s="7"/>
      <c r="Q924" s="7"/>
      <c r="R924" s="7"/>
      <c r="S924" s="7"/>
      <c r="T924" s="7"/>
      <c r="U924" s="7"/>
      <c r="V924" s="7"/>
      <c r="W924" s="7"/>
      <c r="X924" s="7"/>
      <c r="Y924" s="7"/>
    </row>
    <row r="925" spans="1:25" x14ac:dyDescent="0.2">
      <c r="A925" s="7"/>
      <c r="B925" s="7"/>
      <c r="C925" s="7"/>
      <c r="D925" s="7"/>
      <c r="E925" s="7"/>
      <c r="F925" s="7"/>
      <c r="G925" s="7"/>
      <c r="H925" s="7"/>
      <c r="I925" s="7"/>
      <c r="J925" s="7"/>
      <c r="K925" s="7"/>
      <c r="L925" s="7"/>
      <c r="M925" s="7"/>
      <c r="N925" s="7"/>
      <c r="O925" s="7"/>
      <c r="P925" s="7"/>
      <c r="Q925" s="7"/>
      <c r="R925" s="7"/>
      <c r="S925" s="7"/>
      <c r="T925" s="7"/>
      <c r="U925" s="7"/>
      <c r="V925" s="7"/>
      <c r="W925" s="7"/>
      <c r="X925" s="7"/>
      <c r="Y925" s="7"/>
    </row>
    <row r="926" spans="1:25" x14ac:dyDescent="0.2">
      <c r="A926" s="7"/>
      <c r="B926" s="7"/>
      <c r="C926" s="7"/>
      <c r="D926" s="7"/>
      <c r="E926" s="7"/>
      <c r="F926" s="7"/>
      <c r="G926" s="7"/>
      <c r="H926" s="7"/>
      <c r="I926" s="7"/>
      <c r="J926" s="7"/>
      <c r="K926" s="7"/>
      <c r="L926" s="7"/>
      <c r="M926" s="7"/>
      <c r="N926" s="7"/>
      <c r="O926" s="7"/>
      <c r="P926" s="7"/>
      <c r="Q926" s="7"/>
      <c r="R926" s="7"/>
      <c r="S926" s="7"/>
      <c r="T926" s="7"/>
      <c r="U926" s="7"/>
      <c r="V926" s="7"/>
      <c r="W926" s="7"/>
      <c r="X926" s="7"/>
      <c r="Y926" s="7"/>
    </row>
    <row r="927" spans="1:25" x14ac:dyDescent="0.2">
      <c r="A927" s="7"/>
      <c r="B927" s="7"/>
      <c r="C927" s="7"/>
      <c r="D927" s="7"/>
      <c r="E927" s="7"/>
      <c r="F927" s="7"/>
      <c r="G927" s="7"/>
      <c r="H927" s="7"/>
      <c r="I927" s="7"/>
      <c r="J927" s="7"/>
      <c r="K927" s="7"/>
      <c r="L927" s="7"/>
      <c r="M927" s="7"/>
      <c r="N927" s="7"/>
      <c r="O927" s="7"/>
      <c r="P927" s="7"/>
      <c r="Q927" s="7"/>
      <c r="R927" s="7"/>
      <c r="S927" s="7"/>
      <c r="T927" s="7"/>
      <c r="U927" s="7"/>
      <c r="V927" s="7"/>
      <c r="W927" s="7"/>
      <c r="X927" s="7"/>
      <c r="Y927" s="7"/>
    </row>
    <row r="928" spans="1:25" x14ac:dyDescent="0.2">
      <c r="A928" s="7"/>
      <c r="B928" s="7"/>
      <c r="C928" s="7"/>
      <c r="D928" s="7"/>
      <c r="E928" s="7"/>
      <c r="F928" s="7"/>
      <c r="G928" s="7"/>
      <c r="H928" s="7"/>
      <c r="I928" s="7"/>
      <c r="J928" s="7"/>
      <c r="K928" s="7"/>
      <c r="L928" s="7"/>
      <c r="M928" s="7"/>
      <c r="N928" s="7"/>
      <c r="O928" s="7"/>
      <c r="P928" s="7"/>
      <c r="Q928" s="7"/>
      <c r="R928" s="7"/>
      <c r="S928" s="7"/>
      <c r="T928" s="7"/>
      <c r="U928" s="7"/>
      <c r="V928" s="7"/>
      <c r="W928" s="7"/>
      <c r="X928" s="7"/>
      <c r="Y928" s="7"/>
    </row>
    <row r="929" spans="1:25" x14ac:dyDescent="0.2">
      <c r="A929" s="7"/>
      <c r="B929" s="7"/>
      <c r="C929" s="7"/>
      <c r="D929" s="7"/>
      <c r="E929" s="7"/>
      <c r="F929" s="7"/>
      <c r="G929" s="7"/>
      <c r="H929" s="7"/>
      <c r="I929" s="7"/>
      <c r="J929" s="7"/>
      <c r="K929" s="7"/>
      <c r="L929" s="7"/>
      <c r="M929" s="7"/>
      <c r="N929" s="7"/>
      <c r="O929" s="7"/>
      <c r="P929" s="7"/>
      <c r="Q929" s="7"/>
      <c r="R929" s="7"/>
      <c r="S929" s="7"/>
      <c r="T929" s="7"/>
      <c r="U929" s="7"/>
      <c r="V929" s="7"/>
      <c r="W929" s="7"/>
      <c r="X929" s="7"/>
      <c r="Y929" s="7"/>
    </row>
    <row r="930" spans="1:25" x14ac:dyDescent="0.2">
      <c r="A930" s="7"/>
      <c r="B930" s="7"/>
      <c r="C930" s="7"/>
      <c r="D930" s="7"/>
      <c r="E930" s="7"/>
      <c r="F930" s="7"/>
      <c r="G930" s="7"/>
      <c r="H930" s="7"/>
      <c r="I930" s="7"/>
      <c r="J930" s="7"/>
      <c r="K930" s="7"/>
      <c r="L930" s="7"/>
      <c r="M930" s="7"/>
      <c r="N930" s="7"/>
      <c r="O930" s="7"/>
      <c r="P930" s="7"/>
      <c r="Q930" s="7"/>
      <c r="R930" s="7"/>
      <c r="S930" s="7"/>
      <c r="T930" s="7"/>
      <c r="U930" s="7"/>
      <c r="V930" s="7"/>
      <c r="W930" s="7"/>
      <c r="X930" s="7"/>
      <c r="Y930" s="7"/>
    </row>
    <row r="931" spans="1:25" x14ac:dyDescent="0.2">
      <c r="A931" s="7"/>
      <c r="B931" s="7"/>
      <c r="C931" s="7"/>
      <c r="D931" s="7"/>
      <c r="E931" s="7"/>
      <c r="F931" s="7"/>
      <c r="G931" s="7"/>
      <c r="H931" s="7"/>
      <c r="I931" s="7"/>
      <c r="J931" s="7"/>
      <c r="K931" s="7"/>
      <c r="L931" s="7"/>
      <c r="M931" s="7"/>
      <c r="N931" s="7"/>
      <c r="O931" s="7"/>
      <c r="P931" s="7"/>
      <c r="Q931" s="7"/>
      <c r="R931" s="7"/>
      <c r="S931" s="7"/>
      <c r="T931" s="7"/>
      <c r="U931" s="7"/>
      <c r="V931" s="7"/>
      <c r="W931" s="7"/>
      <c r="X931" s="7"/>
      <c r="Y931" s="7"/>
    </row>
    <row r="932" spans="1:25" x14ac:dyDescent="0.2">
      <c r="A932" s="7"/>
      <c r="B932" s="7"/>
      <c r="C932" s="7"/>
      <c r="D932" s="7"/>
      <c r="E932" s="7"/>
      <c r="F932" s="7"/>
      <c r="G932" s="7"/>
      <c r="H932" s="7"/>
      <c r="I932" s="7"/>
      <c r="J932" s="7"/>
      <c r="K932" s="7"/>
      <c r="L932" s="7"/>
      <c r="M932" s="7"/>
      <c r="N932" s="7"/>
      <c r="O932" s="7"/>
      <c r="P932" s="7"/>
      <c r="Q932" s="7"/>
      <c r="R932" s="7"/>
      <c r="S932" s="7"/>
      <c r="T932" s="7"/>
      <c r="U932" s="7"/>
      <c r="V932" s="7"/>
      <c r="W932" s="7"/>
      <c r="X932" s="7"/>
      <c r="Y932" s="7"/>
    </row>
    <row r="933" spans="1:25" x14ac:dyDescent="0.2">
      <c r="A933" s="7"/>
      <c r="B933" s="7"/>
      <c r="C933" s="7"/>
      <c r="D933" s="7"/>
      <c r="E933" s="7"/>
      <c r="F933" s="7"/>
      <c r="G933" s="7"/>
      <c r="H933" s="7"/>
      <c r="I933" s="7"/>
      <c r="J933" s="7"/>
      <c r="K933" s="7"/>
      <c r="L933" s="7"/>
      <c r="M933" s="7"/>
      <c r="N933" s="7"/>
      <c r="O933" s="7"/>
      <c r="P933" s="7"/>
      <c r="Q933" s="7"/>
      <c r="R933" s="7"/>
      <c r="S933" s="7"/>
      <c r="T933" s="7"/>
      <c r="U933" s="7"/>
      <c r="V933" s="7"/>
      <c r="W933" s="7"/>
      <c r="X933" s="7"/>
      <c r="Y933" s="7"/>
    </row>
    <row r="934" spans="1:25" x14ac:dyDescent="0.2">
      <c r="A934" s="7"/>
      <c r="B934" s="7"/>
      <c r="C934" s="7"/>
      <c r="D934" s="7"/>
      <c r="E934" s="7"/>
      <c r="F934" s="7"/>
      <c r="G934" s="7"/>
      <c r="H934" s="7"/>
      <c r="I934" s="7"/>
      <c r="J934" s="7"/>
      <c r="K934" s="7"/>
      <c r="L934" s="7"/>
      <c r="M934" s="7"/>
      <c r="N934" s="7"/>
      <c r="O934" s="7"/>
      <c r="P934" s="7"/>
      <c r="Q934" s="7"/>
      <c r="R934" s="7"/>
      <c r="S934" s="7"/>
      <c r="T934" s="7"/>
      <c r="U934" s="7"/>
      <c r="V934" s="7"/>
      <c r="W934" s="7"/>
      <c r="X934" s="7"/>
      <c r="Y934" s="7"/>
    </row>
    <row r="935" spans="1:25" x14ac:dyDescent="0.2">
      <c r="A935" s="7"/>
      <c r="B935" s="7"/>
      <c r="C935" s="7"/>
      <c r="D935" s="7"/>
      <c r="E935" s="7"/>
      <c r="F935" s="7"/>
      <c r="G935" s="7"/>
      <c r="H935" s="7"/>
      <c r="I935" s="7"/>
      <c r="J935" s="7"/>
      <c r="K935" s="7"/>
      <c r="L935" s="7"/>
      <c r="M935" s="7"/>
      <c r="N935" s="7"/>
      <c r="O935" s="7"/>
      <c r="P935" s="7"/>
      <c r="Q935" s="7"/>
      <c r="R935" s="7"/>
      <c r="S935" s="7"/>
      <c r="T935" s="7"/>
      <c r="U935" s="7"/>
      <c r="V935" s="7"/>
      <c r="W935" s="7"/>
      <c r="X935" s="7"/>
      <c r="Y935" s="7"/>
    </row>
    <row r="936" spans="1:25" x14ac:dyDescent="0.2">
      <c r="A936" s="7"/>
      <c r="B936" s="7"/>
      <c r="C936" s="7"/>
      <c r="D936" s="7"/>
      <c r="E936" s="7"/>
      <c r="F936" s="7"/>
      <c r="G936" s="7"/>
      <c r="H936" s="7"/>
      <c r="I936" s="7"/>
      <c r="J936" s="7"/>
      <c r="K936" s="7"/>
      <c r="L936" s="7"/>
      <c r="M936" s="7"/>
      <c r="N936" s="7"/>
      <c r="O936" s="7"/>
      <c r="P936" s="7"/>
      <c r="Q936" s="7"/>
      <c r="R936" s="7"/>
      <c r="S936" s="7"/>
      <c r="T936" s="7"/>
      <c r="U936" s="7"/>
      <c r="V936" s="7"/>
      <c r="W936" s="7"/>
      <c r="X936" s="7"/>
      <c r="Y936" s="7"/>
    </row>
    <row r="937" spans="1:25" x14ac:dyDescent="0.2">
      <c r="A937" s="7"/>
      <c r="B937" s="7"/>
      <c r="C937" s="7"/>
      <c r="D937" s="7"/>
      <c r="E937" s="7"/>
      <c r="F937" s="7"/>
      <c r="G937" s="7"/>
      <c r="H937" s="7"/>
      <c r="I937" s="7"/>
      <c r="J937" s="7"/>
      <c r="K937" s="7"/>
      <c r="L937" s="7"/>
      <c r="M937" s="7"/>
      <c r="N937" s="7"/>
      <c r="O937" s="7"/>
      <c r="P937" s="7"/>
      <c r="Q937" s="7"/>
      <c r="R937" s="7"/>
      <c r="S937" s="7"/>
      <c r="T937" s="7"/>
      <c r="U937" s="7"/>
      <c r="V937" s="7"/>
      <c r="W937" s="7"/>
      <c r="X937" s="7"/>
      <c r="Y937" s="7"/>
    </row>
    <row r="938" spans="1:25" x14ac:dyDescent="0.2">
      <c r="A938" s="7"/>
      <c r="B938" s="7"/>
      <c r="C938" s="7"/>
      <c r="D938" s="7"/>
      <c r="E938" s="7"/>
      <c r="F938" s="7"/>
      <c r="G938" s="7"/>
      <c r="H938" s="7"/>
      <c r="I938" s="7"/>
      <c r="J938" s="7"/>
      <c r="K938" s="7"/>
      <c r="L938" s="7"/>
      <c r="M938" s="7"/>
      <c r="N938" s="7"/>
      <c r="O938" s="7"/>
      <c r="P938" s="7"/>
      <c r="Q938" s="7"/>
      <c r="R938" s="7"/>
      <c r="S938" s="7"/>
      <c r="T938" s="7"/>
      <c r="U938" s="7"/>
      <c r="V938" s="7"/>
      <c r="W938" s="7"/>
      <c r="X938" s="7"/>
      <c r="Y938" s="7"/>
    </row>
    <row r="939" spans="1:25" x14ac:dyDescent="0.2">
      <c r="A939" s="7"/>
      <c r="B939" s="7"/>
      <c r="C939" s="7"/>
      <c r="D939" s="7"/>
      <c r="E939" s="7"/>
      <c r="F939" s="7"/>
      <c r="G939" s="7"/>
      <c r="H939" s="7"/>
      <c r="I939" s="7"/>
      <c r="J939" s="7"/>
      <c r="K939" s="7"/>
      <c r="L939" s="7"/>
      <c r="M939" s="7"/>
      <c r="N939" s="7"/>
      <c r="O939" s="7"/>
      <c r="P939" s="7"/>
      <c r="Q939" s="7"/>
      <c r="R939" s="7"/>
      <c r="S939" s="7"/>
      <c r="T939" s="7"/>
      <c r="U939" s="7"/>
      <c r="V939" s="7"/>
      <c r="W939" s="7"/>
      <c r="X939" s="7"/>
      <c r="Y939" s="7"/>
    </row>
    <row r="940" spans="1:25" x14ac:dyDescent="0.2">
      <c r="A940" s="7"/>
      <c r="B940" s="7"/>
      <c r="C940" s="7"/>
      <c r="D940" s="7"/>
      <c r="E940" s="7"/>
      <c r="F940" s="7"/>
      <c r="G940" s="7"/>
      <c r="H940" s="7"/>
      <c r="I940" s="7"/>
      <c r="J940" s="7"/>
      <c r="K940" s="7"/>
      <c r="L940" s="7"/>
      <c r="M940" s="7"/>
      <c r="N940" s="7"/>
      <c r="O940" s="7"/>
      <c r="P940" s="7"/>
      <c r="Q940" s="7"/>
      <c r="R940" s="7"/>
      <c r="S940" s="7"/>
      <c r="T940" s="7"/>
      <c r="U940" s="7"/>
      <c r="V940" s="7"/>
      <c r="W940" s="7"/>
      <c r="X940" s="7"/>
      <c r="Y940" s="7"/>
    </row>
    <row r="941" spans="1:25" x14ac:dyDescent="0.2">
      <c r="A941" s="7"/>
      <c r="B941" s="7"/>
      <c r="C941" s="7"/>
      <c r="D941" s="7"/>
      <c r="E941" s="7"/>
      <c r="F941" s="7"/>
      <c r="G941" s="7"/>
      <c r="H941" s="7"/>
      <c r="I941" s="7"/>
      <c r="J941" s="7"/>
      <c r="K941" s="7"/>
      <c r="L941" s="7"/>
      <c r="M941" s="7"/>
      <c r="N941" s="7"/>
      <c r="O941" s="7"/>
      <c r="P941" s="7"/>
      <c r="Q941" s="7"/>
      <c r="R941" s="7"/>
      <c r="S941" s="7"/>
      <c r="T941" s="7"/>
      <c r="U941" s="7"/>
      <c r="V941" s="7"/>
      <c r="W941" s="7"/>
      <c r="X941" s="7"/>
      <c r="Y941" s="7"/>
    </row>
    <row r="942" spans="1:25" x14ac:dyDescent="0.2">
      <c r="A942" s="7"/>
      <c r="B942" s="7"/>
      <c r="C942" s="7"/>
      <c r="D942" s="7"/>
      <c r="E942" s="7"/>
      <c r="F942" s="7"/>
      <c r="G942" s="7"/>
      <c r="H942" s="7"/>
      <c r="I942" s="7"/>
      <c r="J942" s="7"/>
      <c r="K942" s="7"/>
      <c r="L942" s="7"/>
      <c r="M942" s="7"/>
      <c r="N942" s="7"/>
      <c r="O942" s="7"/>
      <c r="P942" s="7"/>
      <c r="Q942" s="7"/>
      <c r="R942" s="7"/>
      <c r="S942" s="7"/>
      <c r="T942" s="7"/>
      <c r="U942" s="7"/>
      <c r="V942" s="7"/>
      <c r="W942" s="7"/>
      <c r="X942" s="7"/>
      <c r="Y942" s="7"/>
    </row>
    <row r="943" spans="1:25" x14ac:dyDescent="0.2">
      <c r="A943" s="7"/>
      <c r="B943" s="7"/>
      <c r="C943" s="7"/>
      <c r="D943" s="7"/>
      <c r="E943" s="7"/>
      <c r="F943" s="7"/>
      <c r="G943" s="7"/>
      <c r="H943" s="7"/>
      <c r="I943" s="7"/>
      <c r="J943" s="7"/>
      <c r="K943" s="7"/>
      <c r="L943" s="7"/>
      <c r="M943" s="7"/>
      <c r="N943" s="7"/>
      <c r="O943" s="7"/>
      <c r="P943" s="7"/>
      <c r="Q943" s="7"/>
      <c r="R943" s="7"/>
      <c r="S943" s="7"/>
      <c r="T943" s="7"/>
      <c r="U943" s="7"/>
      <c r="V943" s="7"/>
      <c r="W943" s="7"/>
      <c r="X943" s="7"/>
      <c r="Y943" s="7"/>
    </row>
    <row r="944" spans="1:25" x14ac:dyDescent="0.2">
      <c r="A944" s="7"/>
      <c r="B944" s="7"/>
      <c r="C944" s="7"/>
      <c r="D944" s="7"/>
      <c r="E944" s="7"/>
      <c r="F944" s="7"/>
      <c r="G944" s="7"/>
      <c r="H944" s="7"/>
      <c r="I944" s="7"/>
      <c r="J944" s="7"/>
      <c r="K944" s="7"/>
      <c r="L944" s="7"/>
      <c r="M944" s="7"/>
      <c r="N944" s="7"/>
      <c r="O944" s="7"/>
      <c r="P944" s="7"/>
      <c r="Q944" s="7"/>
      <c r="R944" s="7"/>
      <c r="S944" s="7"/>
      <c r="T944" s="7"/>
      <c r="U944" s="7"/>
      <c r="V944" s="7"/>
      <c r="W944" s="7"/>
      <c r="X944" s="7"/>
      <c r="Y944" s="7"/>
    </row>
    <row r="945" spans="1:25" x14ac:dyDescent="0.2">
      <c r="A945" s="7"/>
      <c r="B945" s="7"/>
      <c r="C945" s="7"/>
      <c r="D945" s="7"/>
      <c r="E945" s="7"/>
      <c r="F945" s="7"/>
      <c r="G945" s="7"/>
      <c r="H945" s="7"/>
      <c r="I945" s="7"/>
      <c r="J945" s="7"/>
      <c r="K945" s="7"/>
      <c r="L945" s="7"/>
      <c r="M945" s="7"/>
      <c r="N945" s="7"/>
      <c r="O945" s="7"/>
      <c r="P945" s="7"/>
      <c r="Q945" s="7"/>
      <c r="R945" s="7"/>
      <c r="S945" s="7"/>
      <c r="T945" s="7"/>
      <c r="U945" s="7"/>
      <c r="V945" s="7"/>
      <c r="W945" s="7"/>
      <c r="X945" s="7"/>
      <c r="Y945" s="7"/>
    </row>
    <row r="946" spans="1:25" x14ac:dyDescent="0.2">
      <c r="A946" s="7"/>
      <c r="B946" s="7"/>
      <c r="C946" s="7"/>
      <c r="D946" s="7"/>
      <c r="E946" s="7"/>
      <c r="F946" s="7"/>
      <c r="G946" s="7"/>
      <c r="H946" s="7"/>
      <c r="I946" s="7"/>
      <c r="J946" s="7"/>
      <c r="K946" s="7"/>
      <c r="L946" s="7"/>
      <c r="M946" s="7"/>
      <c r="N946" s="7"/>
      <c r="O946" s="7"/>
      <c r="P946" s="7"/>
      <c r="Q946" s="7"/>
      <c r="R946" s="7"/>
      <c r="S946" s="7"/>
      <c r="T946" s="7"/>
      <c r="U946" s="7"/>
      <c r="V946" s="7"/>
      <c r="W946" s="7"/>
      <c r="X946" s="7"/>
      <c r="Y946" s="7"/>
    </row>
    <row r="947" spans="1:25" x14ac:dyDescent="0.2">
      <c r="A947" s="7"/>
      <c r="B947" s="7"/>
      <c r="C947" s="7"/>
      <c r="D947" s="7"/>
      <c r="E947" s="7"/>
      <c r="F947" s="7"/>
      <c r="G947" s="7"/>
      <c r="H947" s="7"/>
      <c r="I947" s="7"/>
      <c r="J947" s="7"/>
      <c r="K947" s="7"/>
      <c r="L947" s="7"/>
      <c r="M947" s="7"/>
      <c r="N947" s="7"/>
      <c r="O947" s="7"/>
      <c r="P947" s="7"/>
      <c r="Q947" s="7"/>
      <c r="R947" s="7"/>
      <c r="S947" s="7"/>
      <c r="T947" s="7"/>
      <c r="U947" s="7"/>
      <c r="V947" s="7"/>
      <c r="W947" s="7"/>
      <c r="X947" s="7"/>
      <c r="Y947" s="7"/>
    </row>
    <row r="948" spans="1:25" x14ac:dyDescent="0.2">
      <c r="A948" s="7"/>
      <c r="B948" s="7"/>
      <c r="C948" s="7"/>
      <c r="D948" s="7"/>
      <c r="E948" s="7"/>
      <c r="F948" s="7"/>
      <c r="G948" s="7"/>
      <c r="H948" s="7"/>
      <c r="I948" s="7"/>
      <c r="J948" s="7"/>
      <c r="K948" s="7"/>
      <c r="L948" s="7"/>
      <c r="M948" s="7"/>
      <c r="N948" s="7"/>
      <c r="O948" s="7"/>
      <c r="P948" s="7"/>
      <c r="Q948" s="7"/>
      <c r="R948" s="7"/>
      <c r="S948" s="7"/>
      <c r="T948" s="7"/>
      <c r="U948" s="7"/>
      <c r="V948" s="7"/>
      <c r="W948" s="7"/>
      <c r="X948" s="7"/>
      <c r="Y948" s="7"/>
    </row>
    <row r="949" spans="1:25" x14ac:dyDescent="0.2">
      <c r="A949" s="7"/>
      <c r="B949" s="7"/>
      <c r="C949" s="7"/>
      <c r="D949" s="7"/>
      <c r="E949" s="7"/>
      <c r="F949" s="7"/>
      <c r="G949" s="7"/>
      <c r="H949" s="7"/>
      <c r="I949" s="7"/>
      <c r="J949" s="7"/>
      <c r="K949" s="7"/>
      <c r="L949" s="7"/>
      <c r="M949" s="7"/>
      <c r="N949" s="7"/>
      <c r="O949" s="7"/>
      <c r="P949" s="7"/>
      <c r="Q949" s="7"/>
      <c r="R949" s="7"/>
      <c r="S949" s="7"/>
      <c r="T949" s="7"/>
      <c r="U949" s="7"/>
      <c r="V949" s="7"/>
      <c r="W949" s="7"/>
      <c r="X949" s="7"/>
      <c r="Y949" s="7"/>
    </row>
    <row r="950" spans="1:25" x14ac:dyDescent="0.2">
      <c r="A950" s="7"/>
      <c r="B950" s="7"/>
      <c r="C950" s="7"/>
      <c r="D950" s="7"/>
      <c r="E950" s="7"/>
      <c r="F950" s="7"/>
      <c r="G950" s="7"/>
      <c r="H950" s="7"/>
      <c r="I950" s="7"/>
      <c r="J950" s="7"/>
      <c r="K950" s="7"/>
      <c r="L950" s="7"/>
      <c r="M950" s="7"/>
      <c r="N950" s="7"/>
      <c r="O950" s="7"/>
      <c r="P950" s="7"/>
      <c r="Q950" s="7"/>
      <c r="R950" s="7"/>
      <c r="S950" s="7"/>
      <c r="T950" s="7"/>
      <c r="U950" s="7"/>
      <c r="V950" s="7"/>
      <c r="W950" s="7"/>
      <c r="X950" s="7"/>
      <c r="Y950" s="7"/>
    </row>
    <row r="951" spans="1:25" x14ac:dyDescent="0.2">
      <c r="A951" s="7"/>
      <c r="B951" s="7"/>
      <c r="C951" s="7"/>
      <c r="D951" s="7"/>
      <c r="E951" s="7"/>
      <c r="F951" s="7"/>
      <c r="G951" s="7"/>
      <c r="H951" s="7"/>
      <c r="I951" s="7"/>
      <c r="J951" s="7"/>
      <c r="K951" s="7"/>
      <c r="L951" s="7"/>
      <c r="M951" s="7"/>
      <c r="N951" s="7"/>
      <c r="O951" s="7"/>
      <c r="P951" s="7"/>
      <c r="Q951" s="7"/>
      <c r="R951" s="7"/>
      <c r="S951" s="7"/>
      <c r="T951" s="7"/>
      <c r="U951" s="7"/>
      <c r="V951" s="7"/>
      <c r="W951" s="7"/>
      <c r="X951" s="7"/>
      <c r="Y951" s="7"/>
    </row>
    <row r="952" spans="1:25" x14ac:dyDescent="0.2">
      <c r="A952" s="7"/>
      <c r="B952" s="7"/>
      <c r="C952" s="7"/>
      <c r="D952" s="7"/>
      <c r="E952" s="7"/>
      <c r="F952" s="7"/>
      <c r="G952" s="7"/>
      <c r="H952" s="7"/>
      <c r="I952" s="7"/>
      <c r="J952" s="7"/>
      <c r="K952" s="7"/>
      <c r="L952" s="7"/>
      <c r="M952" s="7"/>
      <c r="N952" s="7"/>
      <c r="O952" s="7"/>
      <c r="P952" s="7"/>
      <c r="Q952" s="7"/>
      <c r="R952" s="7"/>
      <c r="S952" s="7"/>
      <c r="T952" s="7"/>
      <c r="U952" s="7"/>
      <c r="V952" s="7"/>
      <c r="W952" s="7"/>
      <c r="X952" s="7"/>
      <c r="Y952" s="7"/>
    </row>
    <row r="953" spans="1:25" x14ac:dyDescent="0.2">
      <c r="A953" s="7"/>
      <c r="B953" s="7"/>
      <c r="C953" s="7"/>
      <c r="D953" s="7"/>
      <c r="E953" s="7"/>
      <c r="F953" s="7"/>
      <c r="G953" s="7"/>
      <c r="H953" s="7"/>
      <c r="I953" s="7"/>
      <c r="J953" s="7"/>
      <c r="K953" s="7"/>
      <c r="L953" s="7"/>
      <c r="M953" s="7"/>
      <c r="N953" s="7"/>
      <c r="O953" s="7"/>
      <c r="P953" s="7"/>
      <c r="Q953" s="7"/>
      <c r="R953" s="7"/>
      <c r="S953" s="7"/>
      <c r="T953" s="7"/>
      <c r="U953" s="7"/>
      <c r="V953" s="7"/>
      <c r="W953" s="7"/>
      <c r="X953" s="7"/>
      <c r="Y953" s="7"/>
    </row>
    <row r="954" spans="1:25" x14ac:dyDescent="0.2">
      <c r="A954" s="7"/>
      <c r="B954" s="7"/>
      <c r="C954" s="7"/>
      <c r="D954" s="7"/>
      <c r="E954" s="7"/>
      <c r="F954" s="7"/>
      <c r="G954" s="7"/>
      <c r="H954" s="7"/>
      <c r="I954" s="7"/>
      <c r="J954" s="7"/>
      <c r="K954" s="7"/>
      <c r="L954" s="7"/>
      <c r="M954" s="7"/>
      <c r="N954" s="7"/>
      <c r="O954" s="7"/>
      <c r="P954" s="7"/>
      <c r="Q954" s="7"/>
      <c r="R954" s="7"/>
      <c r="S954" s="7"/>
      <c r="T954" s="7"/>
      <c r="U954" s="7"/>
      <c r="V954" s="7"/>
      <c r="W954" s="7"/>
      <c r="X954" s="7"/>
      <c r="Y954" s="7"/>
    </row>
    <row r="955" spans="1:25" x14ac:dyDescent="0.2">
      <c r="A955" s="7"/>
      <c r="B955" s="7"/>
      <c r="C955" s="7"/>
      <c r="D955" s="7"/>
      <c r="E955" s="7"/>
      <c r="F955" s="7"/>
      <c r="G955" s="7"/>
      <c r="H955" s="7"/>
      <c r="I955" s="7"/>
      <c r="J955" s="7"/>
      <c r="K955" s="7"/>
      <c r="L955" s="7"/>
      <c r="M955" s="7"/>
      <c r="N955" s="7"/>
      <c r="O955" s="7"/>
      <c r="P955" s="7"/>
      <c r="Q955" s="7"/>
      <c r="R955" s="7"/>
      <c r="S955" s="7"/>
      <c r="T955" s="7"/>
      <c r="U955" s="7"/>
      <c r="V955" s="7"/>
      <c r="W955" s="7"/>
      <c r="X955" s="7"/>
      <c r="Y955" s="7"/>
    </row>
    <row r="956" spans="1:25" x14ac:dyDescent="0.2">
      <c r="A956" s="7"/>
      <c r="B956" s="7"/>
      <c r="C956" s="7"/>
      <c r="D956" s="7"/>
      <c r="E956" s="7"/>
      <c r="F956" s="7"/>
      <c r="G956" s="7"/>
      <c r="H956" s="7"/>
      <c r="I956" s="7"/>
      <c r="J956" s="7"/>
      <c r="K956" s="7"/>
      <c r="L956" s="7"/>
      <c r="M956" s="7"/>
      <c r="N956" s="7"/>
      <c r="O956" s="7"/>
      <c r="P956" s="7"/>
      <c r="Q956" s="7"/>
      <c r="R956" s="7"/>
      <c r="S956" s="7"/>
      <c r="T956" s="7"/>
      <c r="U956" s="7"/>
      <c r="V956" s="7"/>
      <c r="W956" s="7"/>
      <c r="X956" s="7"/>
      <c r="Y956" s="7"/>
    </row>
    <row r="957" spans="1:25" x14ac:dyDescent="0.2">
      <c r="A957" s="7"/>
      <c r="B957" s="7"/>
      <c r="C957" s="7"/>
      <c r="D957" s="7"/>
      <c r="E957" s="7"/>
      <c r="F957" s="7"/>
      <c r="G957" s="7"/>
      <c r="H957" s="7"/>
      <c r="I957" s="7"/>
      <c r="J957" s="7"/>
      <c r="K957" s="7"/>
      <c r="L957" s="7"/>
      <c r="M957" s="7"/>
      <c r="N957" s="7"/>
      <c r="O957" s="7"/>
      <c r="P957" s="7"/>
      <c r="Q957" s="7"/>
      <c r="R957" s="7"/>
      <c r="S957" s="7"/>
      <c r="T957" s="7"/>
      <c r="U957" s="7"/>
      <c r="V957" s="7"/>
      <c r="W957" s="7"/>
      <c r="X957" s="7"/>
      <c r="Y957" s="7"/>
    </row>
    <row r="958" spans="1:25" x14ac:dyDescent="0.2">
      <c r="A958" s="7"/>
      <c r="B958" s="7"/>
      <c r="C958" s="7"/>
      <c r="D958" s="7"/>
      <c r="E958" s="7"/>
      <c r="F958" s="7"/>
      <c r="G958" s="7"/>
      <c r="H958" s="7"/>
      <c r="I958" s="7"/>
      <c r="J958" s="7"/>
      <c r="K958" s="7"/>
      <c r="L958" s="7"/>
      <c r="M958" s="7"/>
      <c r="N958" s="7"/>
      <c r="O958" s="7"/>
      <c r="P958" s="7"/>
      <c r="Q958" s="7"/>
      <c r="R958" s="7"/>
      <c r="S958" s="7"/>
      <c r="T958" s="7"/>
      <c r="U958" s="7"/>
      <c r="V958" s="7"/>
      <c r="W958" s="7"/>
      <c r="X958" s="7"/>
      <c r="Y958" s="7"/>
    </row>
    <row r="959" spans="1:25" x14ac:dyDescent="0.2">
      <c r="A959" s="7"/>
      <c r="B959" s="7"/>
      <c r="C959" s="7"/>
      <c r="D959" s="7"/>
      <c r="E959" s="7"/>
      <c r="F959" s="7"/>
      <c r="G959" s="7"/>
      <c r="H959" s="7"/>
      <c r="I959" s="7"/>
      <c r="J959" s="7"/>
      <c r="K959" s="7"/>
      <c r="L959" s="7"/>
      <c r="M959" s="7"/>
      <c r="N959" s="7"/>
      <c r="O959" s="7"/>
      <c r="P959" s="7"/>
      <c r="Q959" s="7"/>
      <c r="R959" s="7"/>
      <c r="S959" s="7"/>
      <c r="T959" s="7"/>
      <c r="U959" s="7"/>
      <c r="V959" s="7"/>
      <c r="W959" s="7"/>
      <c r="X959" s="7"/>
      <c r="Y959" s="7"/>
    </row>
    <row r="960" spans="1:25" x14ac:dyDescent="0.2">
      <c r="A960" s="7"/>
      <c r="B960" s="7"/>
      <c r="C960" s="7"/>
      <c r="D960" s="7"/>
      <c r="E960" s="7"/>
      <c r="F960" s="7"/>
      <c r="G960" s="7"/>
      <c r="H960" s="7"/>
      <c r="I960" s="7"/>
      <c r="J960" s="7"/>
      <c r="K960" s="7"/>
      <c r="L960" s="7"/>
      <c r="M960" s="7"/>
      <c r="N960" s="7"/>
      <c r="O960" s="7"/>
      <c r="P960" s="7"/>
      <c r="Q960" s="7"/>
      <c r="R960" s="7"/>
      <c r="S960" s="7"/>
      <c r="T960" s="7"/>
      <c r="U960" s="7"/>
      <c r="V960" s="7"/>
      <c r="W960" s="7"/>
      <c r="X960" s="7"/>
      <c r="Y960" s="7"/>
    </row>
    <row r="961" spans="1:25" x14ac:dyDescent="0.2">
      <c r="A961" s="7"/>
      <c r="B961" s="7"/>
      <c r="C961" s="7"/>
      <c r="D961" s="7"/>
      <c r="E961" s="7"/>
      <c r="F961" s="7"/>
      <c r="G961" s="7"/>
      <c r="H961" s="7"/>
      <c r="I961" s="7"/>
      <c r="J961" s="7"/>
      <c r="K961" s="7"/>
      <c r="L961" s="7"/>
      <c r="M961" s="7"/>
      <c r="N961" s="7"/>
      <c r="O961" s="7"/>
      <c r="P961" s="7"/>
      <c r="Q961" s="7"/>
      <c r="R961" s="7"/>
      <c r="S961" s="7"/>
      <c r="T961" s="7"/>
      <c r="U961" s="7"/>
      <c r="V961" s="7"/>
      <c r="W961" s="7"/>
      <c r="X961" s="7"/>
      <c r="Y961" s="7"/>
    </row>
    <row r="962" spans="1:25" x14ac:dyDescent="0.2">
      <c r="A962" s="7"/>
      <c r="B962" s="7"/>
      <c r="C962" s="7"/>
      <c r="D962" s="7"/>
      <c r="E962" s="7"/>
      <c r="F962" s="7"/>
      <c r="G962" s="7"/>
      <c r="H962" s="7"/>
      <c r="I962" s="7"/>
      <c r="J962" s="7"/>
      <c r="K962" s="7"/>
      <c r="L962" s="7"/>
      <c r="M962" s="7"/>
      <c r="N962" s="7"/>
      <c r="O962" s="7"/>
      <c r="P962" s="7"/>
      <c r="Q962" s="7"/>
      <c r="R962" s="7"/>
      <c r="S962" s="7"/>
      <c r="T962" s="7"/>
      <c r="U962" s="7"/>
      <c r="V962" s="7"/>
      <c r="W962" s="7"/>
      <c r="X962" s="7"/>
      <c r="Y962" s="7"/>
    </row>
    <row r="963" spans="1:25" x14ac:dyDescent="0.2">
      <c r="A963" s="7"/>
      <c r="B963" s="7"/>
      <c r="C963" s="7"/>
      <c r="D963" s="7"/>
      <c r="E963" s="7"/>
      <c r="F963" s="7"/>
      <c r="G963" s="7"/>
      <c r="H963" s="7"/>
      <c r="I963" s="7"/>
      <c r="J963" s="7"/>
      <c r="K963" s="7"/>
      <c r="L963" s="7"/>
      <c r="M963" s="7"/>
      <c r="N963" s="7"/>
      <c r="O963" s="7"/>
      <c r="P963" s="7"/>
      <c r="Q963" s="7"/>
      <c r="R963" s="7"/>
      <c r="S963" s="7"/>
      <c r="T963" s="7"/>
      <c r="U963" s="7"/>
      <c r="V963" s="7"/>
      <c r="W963" s="7"/>
      <c r="X963" s="7"/>
      <c r="Y963" s="7"/>
    </row>
    <row r="964" spans="1:25" x14ac:dyDescent="0.2">
      <c r="A964" s="7"/>
      <c r="B964" s="7"/>
      <c r="C964" s="7"/>
      <c r="D964" s="7"/>
      <c r="E964" s="7"/>
      <c r="F964" s="7"/>
      <c r="G964" s="7"/>
      <c r="H964" s="7"/>
      <c r="I964" s="7"/>
      <c r="J964" s="7"/>
      <c r="K964" s="7"/>
      <c r="L964" s="7"/>
      <c r="M964" s="7"/>
      <c r="N964" s="7"/>
      <c r="O964" s="7"/>
      <c r="P964" s="7"/>
      <c r="Q964" s="7"/>
      <c r="R964" s="7"/>
      <c r="S964" s="7"/>
      <c r="T964" s="7"/>
      <c r="U964" s="7"/>
      <c r="V964" s="7"/>
      <c r="W964" s="7"/>
      <c r="X964" s="7"/>
      <c r="Y964" s="7"/>
    </row>
    <row r="965" spans="1:25" x14ac:dyDescent="0.2">
      <c r="A965" s="7"/>
      <c r="B965" s="7"/>
      <c r="C965" s="7"/>
      <c r="D965" s="7"/>
      <c r="E965" s="7"/>
      <c r="F965" s="7"/>
      <c r="G965" s="7"/>
      <c r="H965" s="7"/>
      <c r="I965" s="7"/>
      <c r="J965" s="7"/>
      <c r="K965" s="7"/>
      <c r="L965" s="7"/>
      <c r="M965" s="7"/>
      <c r="N965" s="7"/>
      <c r="O965" s="7"/>
      <c r="P965" s="7"/>
      <c r="Q965" s="7"/>
      <c r="R965" s="7"/>
      <c r="S965" s="7"/>
      <c r="T965" s="7"/>
      <c r="U965" s="7"/>
      <c r="V965" s="7"/>
      <c r="W965" s="7"/>
      <c r="X965" s="7"/>
      <c r="Y965" s="7"/>
    </row>
    <row r="966" spans="1:25" x14ac:dyDescent="0.2">
      <c r="A966" s="7"/>
      <c r="B966" s="7"/>
      <c r="C966" s="7"/>
      <c r="D966" s="7"/>
      <c r="E966" s="7"/>
      <c r="F966" s="7"/>
      <c r="G966" s="7"/>
      <c r="H966" s="7"/>
      <c r="I966" s="7"/>
      <c r="J966" s="7"/>
      <c r="K966" s="7"/>
      <c r="L966" s="7"/>
      <c r="M966" s="7"/>
      <c r="N966" s="7"/>
      <c r="O966" s="7"/>
      <c r="P966" s="7"/>
      <c r="Q966" s="7"/>
      <c r="R966" s="7"/>
      <c r="S966" s="7"/>
      <c r="T966" s="7"/>
      <c r="U966" s="7"/>
      <c r="V966" s="7"/>
      <c r="W966" s="7"/>
      <c r="X966" s="7"/>
      <c r="Y966" s="7"/>
    </row>
    <row r="967" spans="1:25" x14ac:dyDescent="0.2">
      <c r="A967" s="7"/>
      <c r="B967" s="7"/>
      <c r="C967" s="7"/>
      <c r="D967" s="7"/>
      <c r="E967" s="7"/>
      <c r="F967" s="7"/>
      <c r="G967" s="7"/>
      <c r="H967" s="7"/>
      <c r="I967" s="7"/>
      <c r="J967" s="7"/>
      <c r="K967" s="7"/>
      <c r="L967" s="7"/>
      <c r="M967" s="7"/>
      <c r="N967" s="7"/>
      <c r="O967" s="7"/>
      <c r="P967" s="7"/>
      <c r="Q967" s="7"/>
      <c r="R967" s="7"/>
      <c r="S967" s="7"/>
      <c r="T967" s="7"/>
      <c r="U967" s="7"/>
      <c r="V967" s="7"/>
      <c r="W967" s="7"/>
      <c r="X967" s="7"/>
      <c r="Y967" s="7"/>
    </row>
    <row r="968" spans="1:25" x14ac:dyDescent="0.2">
      <c r="A968" s="7"/>
      <c r="B968" s="7"/>
      <c r="C968" s="7"/>
      <c r="D968" s="7"/>
      <c r="E968" s="7"/>
      <c r="F968" s="7"/>
      <c r="G968" s="7"/>
      <c r="H968" s="7"/>
      <c r="I968" s="7"/>
      <c r="J968" s="7"/>
      <c r="K968" s="7"/>
      <c r="L968" s="7"/>
      <c r="M968" s="7"/>
      <c r="N968" s="7"/>
      <c r="O968" s="7"/>
      <c r="P968" s="7"/>
      <c r="Q968" s="7"/>
      <c r="R968" s="7"/>
      <c r="S968" s="7"/>
      <c r="T968" s="7"/>
      <c r="U968" s="7"/>
      <c r="V968" s="7"/>
      <c r="W968" s="7"/>
      <c r="X968" s="7"/>
      <c r="Y968" s="7"/>
    </row>
    <row r="969" spans="1:25" x14ac:dyDescent="0.2">
      <c r="A969" s="7"/>
      <c r="B969" s="7"/>
      <c r="C969" s="7"/>
      <c r="D969" s="7"/>
      <c r="E969" s="7"/>
      <c r="F969" s="7"/>
      <c r="G969" s="7"/>
      <c r="H969" s="7"/>
      <c r="I969" s="7"/>
      <c r="J969" s="7"/>
      <c r="K969" s="7"/>
      <c r="L969" s="7"/>
      <c r="M969" s="7"/>
      <c r="N969" s="7"/>
      <c r="O969" s="7"/>
      <c r="P969" s="7"/>
      <c r="Q969" s="7"/>
      <c r="R969" s="7"/>
      <c r="S969" s="7"/>
      <c r="T969" s="7"/>
      <c r="U969" s="7"/>
      <c r="V969" s="7"/>
      <c r="W969" s="7"/>
      <c r="X969" s="7"/>
      <c r="Y969" s="7"/>
    </row>
    <row r="970" spans="1:25" x14ac:dyDescent="0.2">
      <c r="A970" s="7"/>
      <c r="B970" s="7"/>
      <c r="C970" s="7"/>
      <c r="D970" s="7"/>
      <c r="E970" s="7"/>
      <c r="F970" s="7"/>
      <c r="G970" s="7"/>
      <c r="H970" s="7"/>
      <c r="I970" s="7"/>
      <c r="J970" s="7"/>
      <c r="K970" s="7"/>
      <c r="L970" s="7"/>
      <c r="M970" s="7"/>
      <c r="N970" s="7"/>
      <c r="O970" s="7"/>
      <c r="P970" s="7"/>
      <c r="Q970" s="7"/>
      <c r="R970" s="7"/>
      <c r="S970" s="7"/>
      <c r="T970" s="7"/>
      <c r="U970" s="7"/>
      <c r="V970" s="7"/>
      <c r="W970" s="7"/>
      <c r="X970" s="7"/>
      <c r="Y970" s="7"/>
    </row>
    <row r="971" spans="1:25" x14ac:dyDescent="0.2">
      <c r="A971" s="7"/>
      <c r="B971" s="7"/>
      <c r="C971" s="7"/>
      <c r="D971" s="7"/>
      <c r="E971" s="7"/>
      <c r="F971" s="7"/>
      <c r="G971" s="7"/>
      <c r="H971" s="7"/>
      <c r="I971" s="7"/>
      <c r="J971" s="7"/>
      <c r="K971" s="7"/>
      <c r="L971" s="7"/>
      <c r="M971" s="7"/>
      <c r="N971" s="7"/>
      <c r="O971" s="7"/>
      <c r="P971" s="7"/>
      <c r="Q971" s="7"/>
      <c r="R971" s="7"/>
      <c r="S971" s="7"/>
      <c r="T971" s="7"/>
      <c r="U971" s="7"/>
      <c r="V971" s="7"/>
      <c r="W971" s="7"/>
      <c r="X971" s="7"/>
      <c r="Y971" s="7"/>
    </row>
    <row r="972" spans="1:25" x14ac:dyDescent="0.2">
      <c r="A972" s="7"/>
      <c r="B972" s="7"/>
      <c r="C972" s="7"/>
      <c r="D972" s="7"/>
      <c r="E972" s="7"/>
      <c r="F972" s="7"/>
      <c r="G972" s="7"/>
      <c r="H972" s="7"/>
      <c r="I972" s="7"/>
      <c r="J972" s="7"/>
      <c r="K972" s="7"/>
      <c r="L972" s="7"/>
      <c r="M972" s="7"/>
      <c r="N972" s="7"/>
      <c r="O972" s="7"/>
      <c r="P972" s="7"/>
      <c r="Q972" s="7"/>
      <c r="R972" s="7"/>
      <c r="S972" s="7"/>
      <c r="T972" s="7"/>
      <c r="U972" s="7"/>
      <c r="V972" s="7"/>
      <c r="W972" s="7"/>
      <c r="X972" s="7"/>
      <c r="Y972" s="7"/>
    </row>
    <row r="973" spans="1:25" x14ac:dyDescent="0.2">
      <c r="A973" s="7"/>
      <c r="B973" s="7"/>
      <c r="C973" s="7"/>
      <c r="D973" s="7"/>
      <c r="E973" s="7"/>
      <c r="F973" s="7"/>
      <c r="G973" s="7"/>
      <c r="H973" s="7"/>
      <c r="I973" s="7"/>
      <c r="J973" s="7"/>
      <c r="K973" s="7"/>
      <c r="L973" s="7"/>
      <c r="M973" s="7"/>
      <c r="N973" s="7"/>
      <c r="O973" s="7"/>
      <c r="P973" s="7"/>
      <c r="Q973" s="7"/>
      <c r="R973" s="7"/>
      <c r="S973" s="7"/>
      <c r="T973" s="7"/>
      <c r="U973" s="7"/>
      <c r="V973" s="7"/>
      <c r="W973" s="7"/>
      <c r="X973" s="7"/>
      <c r="Y973" s="7"/>
    </row>
    <row r="974" spans="1:25" x14ac:dyDescent="0.2">
      <c r="A974" s="7"/>
      <c r="B974" s="7"/>
      <c r="C974" s="7"/>
      <c r="D974" s="7"/>
      <c r="E974" s="7"/>
      <c r="F974" s="7"/>
      <c r="G974" s="7"/>
      <c r="H974" s="7"/>
      <c r="I974" s="7"/>
      <c r="J974" s="7"/>
      <c r="K974" s="7"/>
      <c r="L974" s="7"/>
      <c r="M974" s="7"/>
      <c r="N974" s="7"/>
      <c r="O974" s="7"/>
      <c r="P974" s="7"/>
      <c r="Q974" s="7"/>
      <c r="R974" s="7"/>
      <c r="S974" s="7"/>
      <c r="T974" s="7"/>
      <c r="U974" s="7"/>
      <c r="V974" s="7"/>
      <c r="W974" s="7"/>
      <c r="X974" s="7"/>
      <c r="Y974" s="7"/>
    </row>
    <row r="975" spans="1:25" x14ac:dyDescent="0.2">
      <c r="A975" s="7"/>
      <c r="B975" s="7"/>
      <c r="C975" s="7"/>
      <c r="D975" s="7"/>
      <c r="E975" s="7"/>
      <c r="F975" s="7"/>
      <c r="G975" s="7"/>
      <c r="H975" s="7"/>
      <c r="I975" s="7"/>
      <c r="J975" s="7"/>
      <c r="K975" s="7"/>
      <c r="L975" s="7"/>
      <c r="M975" s="7"/>
      <c r="N975" s="7"/>
      <c r="O975" s="7"/>
      <c r="P975" s="7"/>
      <c r="Q975" s="7"/>
      <c r="R975" s="7"/>
      <c r="S975" s="7"/>
      <c r="T975" s="7"/>
      <c r="U975" s="7"/>
      <c r="V975" s="7"/>
      <c r="W975" s="7"/>
      <c r="X975" s="7"/>
      <c r="Y975" s="7"/>
    </row>
    <row r="976" spans="1:25" x14ac:dyDescent="0.2">
      <c r="A976" s="7"/>
      <c r="B976" s="7"/>
      <c r="C976" s="7"/>
      <c r="D976" s="7"/>
      <c r="E976" s="7"/>
      <c r="F976" s="7"/>
      <c r="G976" s="7"/>
      <c r="H976" s="7"/>
      <c r="I976" s="7"/>
      <c r="J976" s="7"/>
      <c r="K976" s="7"/>
      <c r="L976" s="7"/>
      <c r="M976" s="7"/>
      <c r="N976" s="7"/>
      <c r="O976" s="7"/>
      <c r="P976" s="7"/>
      <c r="Q976" s="7"/>
      <c r="R976" s="7"/>
      <c r="S976" s="7"/>
      <c r="T976" s="7"/>
      <c r="U976" s="7"/>
      <c r="V976" s="7"/>
      <c r="W976" s="7"/>
      <c r="X976" s="7"/>
      <c r="Y976" s="7"/>
    </row>
    <row r="977" spans="1:25" x14ac:dyDescent="0.2">
      <c r="A977" s="7"/>
      <c r="B977" s="7"/>
      <c r="C977" s="7"/>
      <c r="D977" s="7"/>
      <c r="E977" s="7"/>
      <c r="F977" s="7"/>
      <c r="G977" s="7"/>
      <c r="H977" s="7"/>
      <c r="I977" s="7"/>
      <c r="J977" s="7"/>
      <c r="K977" s="7"/>
      <c r="L977" s="7"/>
      <c r="M977" s="7"/>
      <c r="N977" s="7"/>
      <c r="O977" s="7"/>
      <c r="P977" s="7"/>
      <c r="Q977" s="7"/>
      <c r="R977" s="7"/>
      <c r="S977" s="7"/>
      <c r="T977" s="7"/>
      <c r="U977" s="7"/>
      <c r="V977" s="7"/>
      <c r="W977" s="7"/>
      <c r="X977" s="7"/>
      <c r="Y977" s="7"/>
    </row>
    <row r="978" spans="1:25" x14ac:dyDescent="0.2">
      <c r="A978" s="7"/>
      <c r="B978" s="7"/>
      <c r="C978" s="7"/>
      <c r="D978" s="7"/>
      <c r="E978" s="7"/>
      <c r="F978" s="7"/>
      <c r="G978" s="7"/>
      <c r="H978" s="7"/>
      <c r="I978" s="7"/>
      <c r="J978" s="7"/>
      <c r="K978" s="7"/>
      <c r="L978" s="7"/>
      <c r="M978" s="7"/>
      <c r="N978" s="7"/>
      <c r="O978" s="7"/>
      <c r="P978" s="7"/>
      <c r="Q978" s="7"/>
      <c r="R978" s="7"/>
      <c r="S978" s="7"/>
      <c r="T978" s="7"/>
      <c r="U978" s="7"/>
      <c r="V978" s="7"/>
      <c r="W978" s="7"/>
      <c r="X978" s="7"/>
      <c r="Y978" s="7"/>
    </row>
    <row r="979" spans="1:25" x14ac:dyDescent="0.2">
      <c r="A979" s="7"/>
      <c r="B979" s="7"/>
      <c r="C979" s="7"/>
      <c r="D979" s="7"/>
      <c r="E979" s="7"/>
      <c r="F979" s="7"/>
      <c r="G979" s="7"/>
      <c r="H979" s="7"/>
      <c r="I979" s="7"/>
      <c r="J979" s="7"/>
      <c r="K979" s="7"/>
      <c r="L979" s="7"/>
      <c r="M979" s="7"/>
      <c r="N979" s="7"/>
      <c r="O979" s="7"/>
      <c r="P979" s="7"/>
      <c r="Q979" s="7"/>
      <c r="R979" s="7"/>
      <c r="S979" s="7"/>
      <c r="T979" s="7"/>
      <c r="U979" s="7"/>
      <c r="V979" s="7"/>
      <c r="W979" s="7"/>
      <c r="X979" s="7"/>
      <c r="Y979" s="7"/>
    </row>
    <row r="980" spans="1:25" x14ac:dyDescent="0.2">
      <c r="A980" s="7"/>
      <c r="B980" s="7"/>
      <c r="C980" s="7"/>
      <c r="D980" s="7"/>
      <c r="E980" s="7"/>
      <c r="F980" s="7"/>
      <c r="G980" s="7"/>
      <c r="H980" s="7"/>
      <c r="I980" s="7"/>
      <c r="J980" s="7"/>
      <c r="K980" s="7"/>
      <c r="L980" s="7"/>
      <c r="M980" s="7"/>
      <c r="N980" s="7"/>
      <c r="O980" s="7"/>
      <c r="P980" s="7"/>
      <c r="Q980" s="7"/>
      <c r="R980" s="7"/>
      <c r="S980" s="7"/>
      <c r="T980" s="7"/>
      <c r="U980" s="7"/>
      <c r="V980" s="7"/>
      <c r="W980" s="7"/>
      <c r="X980" s="7"/>
      <c r="Y980" s="7"/>
    </row>
    <row r="981" spans="1:25" x14ac:dyDescent="0.2">
      <c r="A981" s="7"/>
      <c r="B981" s="7"/>
      <c r="C981" s="7"/>
      <c r="D981" s="7"/>
      <c r="E981" s="7"/>
      <c r="F981" s="7"/>
      <c r="G981" s="7"/>
      <c r="H981" s="7"/>
      <c r="I981" s="7"/>
      <c r="J981" s="7"/>
      <c r="K981" s="7"/>
      <c r="L981" s="7"/>
      <c r="M981" s="7"/>
      <c r="N981" s="7"/>
      <c r="O981" s="7"/>
      <c r="P981" s="7"/>
      <c r="Q981" s="7"/>
      <c r="R981" s="7"/>
      <c r="S981" s="7"/>
      <c r="T981" s="7"/>
      <c r="U981" s="7"/>
      <c r="V981" s="7"/>
      <c r="W981" s="7"/>
      <c r="X981" s="7"/>
      <c r="Y981" s="7"/>
    </row>
    <row r="982" spans="1:25" x14ac:dyDescent="0.2">
      <c r="A982" s="7"/>
      <c r="B982" s="7"/>
      <c r="C982" s="7"/>
      <c r="D982" s="7"/>
      <c r="E982" s="7"/>
      <c r="F982" s="7"/>
      <c r="G982" s="7"/>
      <c r="H982" s="7"/>
      <c r="I982" s="7"/>
      <c r="J982" s="7"/>
      <c r="K982" s="7"/>
      <c r="L982" s="7"/>
      <c r="M982" s="7"/>
      <c r="N982" s="7"/>
      <c r="O982" s="7"/>
      <c r="P982" s="7"/>
      <c r="Q982" s="7"/>
      <c r="R982" s="7"/>
      <c r="S982" s="7"/>
      <c r="T982" s="7"/>
      <c r="U982" s="7"/>
      <c r="V982" s="7"/>
      <c r="W982" s="7"/>
      <c r="X982" s="7"/>
      <c r="Y982" s="7"/>
    </row>
    <row r="983" spans="1:25" x14ac:dyDescent="0.2">
      <c r="A983" s="7"/>
      <c r="B983" s="7"/>
      <c r="C983" s="7"/>
      <c r="D983" s="7"/>
      <c r="E983" s="7"/>
      <c r="F983" s="7"/>
      <c r="G983" s="7"/>
      <c r="H983" s="7"/>
      <c r="I983" s="7"/>
      <c r="J983" s="7"/>
      <c r="K983" s="7"/>
      <c r="L983" s="7"/>
      <c r="M983" s="7"/>
      <c r="N983" s="7"/>
      <c r="O983" s="7"/>
      <c r="P983" s="7"/>
      <c r="Q983" s="7"/>
      <c r="R983" s="7"/>
      <c r="S983" s="7"/>
      <c r="T983" s="7"/>
      <c r="U983" s="7"/>
      <c r="V983" s="7"/>
      <c r="W983" s="7"/>
      <c r="X983" s="7"/>
      <c r="Y983" s="7"/>
    </row>
    <row r="984" spans="1:25" x14ac:dyDescent="0.2">
      <c r="A984" s="7"/>
      <c r="B984" s="7"/>
      <c r="C984" s="7"/>
      <c r="D984" s="7"/>
      <c r="E984" s="7"/>
      <c r="F984" s="7"/>
      <c r="G984" s="7"/>
      <c r="H984" s="7"/>
      <c r="I984" s="7"/>
      <c r="J984" s="7"/>
      <c r="K984" s="7"/>
      <c r="L984" s="7"/>
      <c r="M984" s="7"/>
      <c r="N984" s="7"/>
      <c r="O984" s="7"/>
      <c r="P984" s="7"/>
      <c r="Q984" s="7"/>
      <c r="R984" s="7"/>
      <c r="S984" s="7"/>
      <c r="T984" s="7"/>
      <c r="U984" s="7"/>
      <c r="V984" s="7"/>
      <c r="W984" s="7"/>
      <c r="X984" s="7"/>
      <c r="Y984" s="7"/>
    </row>
    <row r="985" spans="1:25" x14ac:dyDescent="0.2">
      <c r="A985" s="7"/>
      <c r="B985" s="7"/>
      <c r="C985" s="7"/>
      <c r="D985" s="7"/>
      <c r="E985" s="7"/>
      <c r="F985" s="7"/>
      <c r="G985" s="7"/>
      <c r="H985" s="7"/>
      <c r="I985" s="7"/>
      <c r="J985" s="7"/>
      <c r="K985" s="7"/>
      <c r="L985" s="7"/>
      <c r="M985" s="7"/>
      <c r="N985" s="7"/>
      <c r="O985" s="7"/>
      <c r="P985" s="7"/>
      <c r="Q985" s="7"/>
      <c r="R985" s="7"/>
      <c r="S985" s="7"/>
      <c r="T985" s="7"/>
      <c r="U985" s="7"/>
      <c r="V985" s="7"/>
      <c r="W985" s="7"/>
      <c r="X985" s="7"/>
      <c r="Y985" s="7"/>
    </row>
    <row r="986" spans="1:25" x14ac:dyDescent="0.2">
      <c r="A986" s="7"/>
      <c r="B986" s="7"/>
      <c r="C986" s="7"/>
      <c r="D986" s="7"/>
      <c r="E986" s="7"/>
      <c r="F986" s="7"/>
      <c r="G986" s="7"/>
      <c r="H986" s="7"/>
      <c r="I986" s="7"/>
      <c r="J986" s="7"/>
      <c r="K986" s="7"/>
      <c r="L986" s="7"/>
      <c r="M986" s="7"/>
      <c r="N986" s="7"/>
      <c r="O986" s="7"/>
      <c r="P986" s="7"/>
      <c r="Q986" s="7"/>
      <c r="R986" s="7"/>
      <c r="S986" s="7"/>
      <c r="T986" s="7"/>
      <c r="U986" s="7"/>
      <c r="V986" s="7"/>
      <c r="W986" s="7"/>
      <c r="X986" s="7"/>
      <c r="Y986" s="7"/>
    </row>
    <row r="987" spans="1:25" x14ac:dyDescent="0.2">
      <c r="A987" s="7"/>
      <c r="B987" s="7"/>
      <c r="C987" s="7"/>
      <c r="D987" s="7"/>
      <c r="E987" s="7"/>
      <c r="F987" s="7"/>
      <c r="G987" s="7"/>
      <c r="H987" s="7"/>
      <c r="I987" s="7"/>
      <c r="J987" s="7"/>
      <c r="K987" s="7"/>
      <c r="L987" s="7"/>
      <c r="M987" s="7"/>
      <c r="N987" s="7"/>
      <c r="O987" s="7"/>
      <c r="P987" s="7"/>
      <c r="Q987" s="7"/>
      <c r="R987" s="7"/>
      <c r="S987" s="7"/>
      <c r="T987" s="7"/>
      <c r="U987" s="7"/>
      <c r="V987" s="7"/>
      <c r="W987" s="7"/>
      <c r="X987" s="7"/>
      <c r="Y987" s="7"/>
    </row>
    <row r="988" spans="1:25" x14ac:dyDescent="0.2">
      <c r="A988" s="7"/>
      <c r="B988" s="7"/>
      <c r="C988" s="7"/>
      <c r="D988" s="7"/>
      <c r="E988" s="7"/>
      <c r="F988" s="7"/>
      <c r="G988" s="7"/>
      <c r="H988" s="7"/>
      <c r="I988" s="7"/>
      <c r="J988" s="7"/>
      <c r="K988" s="7"/>
      <c r="L988" s="7"/>
      <c r="M988" s="7"/>
      <c r="N988" s="7"/>
      <c r="O988" s="7"/>
      <c r="P988" s="7"/>
      <c r="Q988" s="7"/>
      <c r="R988" s="7"/>
      <c r="S988" s="7"/>
      <c r="T988" s="7"/>
      <c r="U988" s="7"/>
      <c r="V988" s="7"/>
      <c r="W988" s="7"/>
      <c r="X988" s="7"/>
      <c r="Y988" s="7"/>
    </row>
    <row r="989" spans="1:25" x14ac:dyDescent="0.2">
      <c r="A989" s="7"/>
      <c r="B989" s="7"/>
      <c r="C989" s="7"/>
      <c r="D989" s="7"/>
      <c r="E989" s="7"/>
      <c r="F989" s="7"/>
      <c r="G989" s="7"/>
      <c r="H989" s="7"/>
      <c r="I989" s="7"/>
      <c r="J989" s="7"/>
      <c r="K989" s="7"/>
      <c r="L989" s="7"/>
      <c r="M989" s="7"/>
      <c r="N989" s="7"/>
      <c r="O989" s="7"/>
      <c r="P989" s="7"/>
      <c r="Q989" s="7"/>
      <c r="R989" s="7"/>
      <c r="S989" s="7"/>
      <c r="T989" s="7"/>
      <c r="U989" s="7"/>
      <c r="V989" s="7"/>
      <c r="W989" s="7"/>
      <c r="X989" s="7"/>
      <c r="Y989" s="7"/>
    </row>
    <row r="990" spans="1:25" x14ac:dyDescent="0.2">
      <c r="A990" s="7"/>
      <c r="B990" s="7"/>
      <c r="C990" s="7"/>
      <c r="D990" s="7"/>
      <c r="E990" s="7"/>
      <c r="F990" s="7"/>
      <c r="G990" s="7"/>
      <c r="H990" s="7"/>
      <c r="I990" s="7"/>
      <c r="J990" s="7"/>
      <c r="K990" s="7"/>
      <c r="L990" s="7"/>
      <c r="M990" s="7"/>
      <c r="N990" s="7"/>
      <c r="O990" s="7"/>
      <c r="P990" s="7"/>
      <c r="Q990" s="7"/>
      <c r="R990" s="7"/>
      <c r="S990" s="7"/>
      <c r="T990" s="7"/>
      <c r="U990" s="7"/>
      <c r="V990" s="7"/>
      <c r="W990" s="7"/>
      <c r="X990" s="7"/>
      <c r="Y990" s="7"/>
    </row>
    <row r="991" spans="1:25" x14ac:dyDescent="0.2">
      <c r="A991" s="7"/>
      <c r="B991" s="7"/>
      <c r="C991" s="7"/>
      <c r="D991" s="7"/>
      <c r="E991" s="7"/>
      <c r="F991" s="7"/>
      <c r="G991" s="7"/>
      <c r="H991" s="7"/>
      <c r="I991" s="7"/>
      <c r="J991" s="7"/>
      <c r="K991" s="7"/>
      <c r="L991" s="7"/>
      <c r="M991" s="7"/>
      <c r="N991" s="7"/>
      <c r="O991" s="7"/>
      <c r="P991" s="7"/>
      <c r="Q991" s="7"/>
      <c r="R991" s="7"/>
      <c r="S991" s="7"/>
      <c r="T991" s="7"/>
      <c r="U991" s="7"/>
      <c r="V991" s="7"/>
      <c r="W991" s="7"/>
      <c r="X991" s="7"/>
      <c r="Y991" s="7"/>
    </row>
    <row r="992" spans="1:25" x14ac:dyDescent="0.2">
      <c r="A992" s="7"/>
      <c r="B992" s="7"/>
      <c r="C992" s="7"/>
      <c r="D992" s="7"/>
      <c r="E992" s="7"/>
      <c r="F992" s="7"/>
      <c r="G992" s="7"/>
      <c r="H992" s="7"/>
      <c r="I992" s="7"/>
      <c r="J992" s="7"/>
      <c r="K992" s="7"/>
      <c r="L992" s="7"/>
      <c r="M992" s="7"/>
      <c r="N992" s="7"/>
      <c r="O992" s="7"/>
      <c r="P992" s="7"/>
      <c r="Q992" s="7"/>
      <c r="R992" s="7"/>
      <c r="S992" s="7"/>
      <c r="T992" s="7"/>
      <c r="U992" s="7"/>
      <c r="V992" s="7"/>
      <c r="W992" s="7"/>
      <c r="X992" s="7"/>
      <c r="Y992" s="7"/>
    </row>
    <row r="993" spans="1:25" x14ac:dyDescent="0.2">
      <c r="A993" s="7"/>
      <c r="B993" s="7"/>
      <c r="C993" s="7"/>
      <c r="D993" s="7"/>
      <c r="E993" s="7"/>
      <c r="F993" s="7"/>
      <c r="G993" s="7"/>
      <c r="H993" s="7"/>
      <c r="I993" s="7"/>
      <c r="J993" s="7"/>
      <c r="K993" s="7"/>
      <c r="L993" s="7"/>
      <c r="M993" s="7"/>
      <c r="N993" s="7"/>
      <c r="O993" s="7"/>
      <c r="P993" s="7"/>
      <c r="Q993" s="7"/>
      <c r="R993" s="7"/>
      <c r="S993" s="7"/>
      <c r="T993" s="7"/>
      <c r="U993" s="7"/>
      <c r="V993" s="7"/>
      <c r="W993" s="7"/>
      <c r="X993" s="7"/>
      <c r="Y993" s="7"/>
    </row>
    <row r="994" spans="1:25" x14ac:dyDescent="0.2">
      <c r="A994" s="7"/>
      <c r="B994" s="7"/>
      <c r="C994" s="7"/>
      <c r="D994" s="7"/>
      <c r="E994" s="7"/>
      <c r="F994" s="7"/>
      <c r="G994" s="7"/>
      <c r="H994" s="7"/>
      <c r="I994" s="7"/>
      <c r="J994" s="7"/>
      <c r="K994" s="7"/>
      <c r="L994" s="7"/>
      <c r="M994" s="7"/>
      <c r="N994" s="7"/>
      <c r="O994" s="7"/>
      <c r="P994" s="7"/>
      <c r="Q994" s="7"/>
      <c r="R994" s="7"/>
      <c r="S994" s="7"/>
      <c r="T994" s="7"/>
      <c r="U994" s="7"/>
      <c r="V994" s="7"/>
      <c r="W994" s="7"/>
      <c r="X994" s="7"/>
      <c r="Y994" s="7"/>
    </row>
    <row r="995" spans="1:25" x14ac:dyDescent="0.2">
      <c r="A995" s="7"/>
      <c r="B995" s="7"/>
      <c r="C995" s="7"/>
      <c r="D995" s="7"/>
      <c r="E995" s="7"/>
      <c r="F995" s="7"/>
      <c r="G995" s="7"/>
      <c r="H995" s="7"/>
      <c r="I995" s="7"/>
      <c r="J995" s="7"/>
      <c r="K995" s="7"/>
      <c r="L995" s="7"/>
      <c r="M995" s="7"/>
      <c r="N995" s="7"/>
      <c r="O995" s="7"/>
      <c r="P995" s="7"/>
      <c r="Q995" s="7"/>
      <c r="R995" s="7"/>
      <c r="S995" s="7"/>
      <c r="T995" s="7"/>
      <c r="U995" s="7"/>
      <c r="V995" s="7"/>
      <c r="W995" s="7"/>
      <c r="X995" s="7"/>
      <c r="Y995" s="7"/>
    </row>
    <row r="996" spans="1:25" x14ac:dyDescent="0.2">
      <c r="A996" s="7"/>
      <c r="B996" s="7"/>
      <c r="C996" s="7"/>
      <c r="D996" s="7"/>
      <c r="E996" s="7"/>
      <c r="F996" s="7"/>
      <c r="G996" s="7"/>
      <c r="H996" s="7"/>
      <c r="I996" s="7"/>
      <c r="J996" s="7"/>
      <c r="K996" s="7"/>
      <c r="L996" s="7"/>
      <c r="M996" s="7"/>
      <c r="N996" s="7"/>
      <c r="O996" s="7"/>
      <c r="P996" s="7"/>
      <c r="Q996" s="7"/>
      <c r="R996" s="7"/>
      <c r="S996" s="7"/>
      <c r="T996" s="7"/>
      <c r="U996" s="7"/>
      <c r="V996" s="7"/>
      <c r="W996" s="7"/>
      <c r="X996" s="7"/>
      <c r="Y996" s="7"/>
    </row>
    <row r="997" spans="1:25" x14ac:dyDescent="0.2">
      <c r="A997" s="7"/>
      <c r="B997" s="7"/>
      <c r="C997" s="7"/>
      <c r="D997" s="7"/>
      <c r="E997" s="7"/>
      <c r="F997" s="7"/>
      <c r="G997" s="7"/>
      <c r="H997" s="7"/>
      <c r="I997" s="7"/>
      <c r="J997" s="7"/>
      <c r="K997" s="7"/>
      <c r="L997" s="7"/>
      <c r="M997" s="7"/>
      <c r="N997" s="7"/>
      <c r="O997" s="7"/>
      <c r="P997" s="7"/>
      <c r="Q997" s="7"/>
      <c r="R997" s="7"/>
      <c r="S997" s="7"/>
      <c r="T997" s="7"/>
      <c r="U997" s="7"/>
      <c r="V997" s="7"/>
      <c r="W997" s="7"/>
      <c r="X997" s="7"/>
      <c r="Y997" s="7"/>
    </row>
    <row r="998" spans="1:25" x14ac:dyDescent="0.2">
      <c r="A998" s="7"/>
      <c r="B998" s="7"/>
      <c r="C998" s="7"/>
      <c r="D998" s="7"/>
      <c r="E998" s="7"/>
      <c r="F998" s="7"/>
      <c r="G998" s="7"/>
      <c r="H998" s="7"/>
      <c r="I998" s="7"/>
      <c r="J998" s="7"/>
      <c r="K998" s="7"/>
      <c r="L998" s="7"/>
      <c r="M998" s="7"/>
      <c r="N998" s="7"/>
      <c r="O998" s="7"/>
      <c r="P998" s="7"/>
      <c r="Q998" s="7"/>
      <c r="R998" s="7"/>
      <c r="S998" s="7"/>
      <c r="T998" s="7"/>
      <c r="U998" s="7"/>
      <c r="V998" s="7"/>
      <c r="W998" s="7"/>
      <c r="X998" s="7"/>
      <c r="Y998" s="7"/>
    </row>
    <row r="999" spans="1:25" x14ac:dyDescent="0.2">
      <c r="A999" s="7"/>
      <c r="B999" s="7"/>
      <c r="C999" s="7"/>
      <c r="D999" s="7"/>
      <c r="E999" s="7"/>
      <c r="F999" s="7"/>
      <c r="G999" s="7"/>
      <c r="H999" s="7"/>
      <c r="I999" s="7"/>
      <c r="J999" s="7"/>
      <c r="K999" s="7"/>
      <c r="L999" s="7"/>
      <c r="M999" s="7"/>
      <c r="N999" s="7"/>
      <c r="O999" s="7"/>
      <c r="P999" s="7"/>
      <c r="Q999" s="7"/>
      <c r="R999" s="7"/>
      <c r="S999" s="7"/>
      <c r="T999" s="7"/>
      <c r="U999" s="7"/>
      <c r="V999" s="7"/>
      <c r="W999" s="7"/>
      <c r="X999" s="7"/>
      <c r="Y999" s="7"/>
    </row>
    <row r="1000" spans="1:25" x14ac:dyDescent="0.2">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row>
    <row r="1001" spans="1:25" x14ac:dyDescent="0.2">
      <c r="A1001" s="7"/>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row>
    <row r="1002" spans="1:25" x14ac:dyDescent="0.2">
      <c r="A1002" s="7"/>
      <c r="B1002" s="7"/>
      <c r="C1002" s="7"/>
      <c r="D1002" s="7"/>
      <c r="E1002" s="7"/>
      <c r="F1002" s="7"/>
      <c r="G1002" s="7"/>
      <c r="H1002" s="7"/>
      <c r="I1002" s="7"/>
      <c r="J1002" s="7"/>
      <c r="K1002" s="7"/>
      <c r="L1002" s="7"/>
      <c r="M1002" s="7"/>
      <c r="N1002" s="7"/>
      <c r="O1002" s="7"/>
      <c r="P1002" s="7"/>
      <c r="Q1002" s="7"/>
      <c r="R1002" s="7"/>
      <c r="S1002" s="7"/>
      <c r="T1002" s="7"/>
      <c r="U1002" s="7"/>
      <c r="V1002" s="7"/>
      <c r="W1002" s="7"/>
      <c r="X1002" s="7"/>
      <c r="Y1002" s="7"/>
    </row>
    <row r="1003" spans="1:25" x14ac:dyDescent="0.2">
      <c r="A1003" s="7"/>
      <c r="B1003" s="7"/>
      <c r="C1003" s="7"/>
      <c r="D1003" s="7"/>
      <c r="E1003" s="7"/>
      <c r="F1003" s="7"/>
      <c r="G1003" s="7"/>
      <c r="H1003" s="7"/>
      <c r="I1003" s="7"/>
      <c r="J1003" s="7"/>
      <c r="K1003" s="7"/>
      <c r="L1003" s="7"/>
      <c r="M1003" s="7"/>
      <c r="N1003" s="7"/>
      <c r="O1003" s="7"/>
      <c r="P1003" s="7"/>
      <c r="Q1003" s="7"/>
      <c r="R1003" s="7"/>
      <c r="S1003" s="7"/>
      <c r="T1003" s="7"/>
      <c r="U1003" s="7"/>
      <c r="V1003" s="7"/>
      <c r="W1003" s="7"/>
      <c r="X1003" s="7"/>
      <c r="Y1003" s="7"/>
    </row>
    <row r="1004" spans="1:25" x14ac:dyDescent="0.2">
      <c r="A1004" s="7"/>
      <c r="B1004" s="7"/>
      <c r="C1004" s="7"/>
      <c r="D1004" s="7"/>
      <c r="E1004" s="7"/>
      <c r="F1004" s="7"/>
      <c r="G1004" s="7"/>
      <c r="H1004" s="7"/>
      <c r="I1004" s="7"/>
      <c r="J1004" s="7"/>
      <c r="K1004" s="7"/>
      <c r="L1004" s="7"/>
      <c r="M1004" s="7"/>
      <c r="N1004" s="7"/>
      <c r="O1004" s="7"/>
      <c r="P1004" s="7"/>
      <c r="Q1004" s="7"/>
      <c r="R1004" s="7"/>
      <c r="S1004" s="7"/>
      <c r="T1004" s="7"/>
      <c r="U1004" s="7"/>
      <c r="V1004" s="7"/>
      <c r="W1004" s="7"/>
      <c r="X1004" s="7"/>
      <c r="Y1004" s="7"/>
    </row>
    <row r="1005" spans="1:25" x14ac:dyDescent="0.2">
      <c r="A1005" s="7"/>
      <c r="B1005" s="7"/>
      <c r="C1005" s="7"/>
      <c r="D1005" s="7"/>
      <c r="E1005" s="7"/>
      <c r="F1005" s="7"/>
      <c r="G1005" s="7"/>
      <c r="H1005" s="7"/>
      <c r="I1005" s="7"/>
      <c r="J1005" s="7"/>
      <c r="K1005" s="7"/>
      <c r="L1005" s="7"/>
      <c r="M1005" s="7"/>
      <c r="N1005" s="7"/>
      <c r="O1005" s="7"/>
      <c r="P1005" s="7"/>
      <c r="Q1005" s="7"/>
      <c r="R1005" s="7"/>
      <c r="S1005" s="7"/>
      <c r="T1005" s="7"/>
      <c r="U1005" s="7"/>
      <c r="V1005" s="7"/>
      <c r="W1005" s="7"/>
      <c r="X1005" s="7"/>
      <c r="Y1005" s="7"/>
    </row>
    <row r="1006" spans="1:25" x14ac:dyDescent="0.2">
      <c r="A1006" s="7"/>
      <c r="B1006" s="7"/>
      <c r="C1006" s="7"/>
      <c r="D1006" s="7"/>
      <c r="E1006" s="7"/>
      <c r="F1006" s="7"/>
      <c r="G1006" s="7"/>
      <c r="H1006" s="7"/>
      <c r="I1006" s="7"/>
      <c r="J1006" s="7"/>
      <c r="K1006" s="7"/>
      <c r="L1006" s="7"/>
      <c r="M1006" s="7"/>
      <c r="N1006" s="7"/>
      <c r="O1006" s="7"/>
      <c r="P1006" s="7"/>
      <c r="Q1006" s="7"/>
      <c r="R1006" s="7"/>
      <c r="S1006" s="7"/>
      <c r="T1006" s="7"/>
      <c r="U1006" s="7"/>
      <c r="V1006" s="7"/>
      <c r="W1006" s="7"/>
      <c r="X1006" s="7"/>
      <c r="Y1006" s="7"/>
    </row>
    <row r="1007" spans="1:25" x14ac:dyDescent="0.2">
      <c r="A1007" s="7"/>
      <c r="B1007" s="7"/>
      <c r="C1007" s="7"/>
      <c r="D1007" s="7"/>
      <c r="E1007" s="7"/>
      <c r="F1007" s="7"/>
      <c r="G1007" s="7"/>
      <c r="H1007" s="7"/>
      <c r="I1007" s="7"/>
      <c r="J1007" s="7"/>
      <c r="K1007" s="7"/>
      <c r="L1007" s="7"/>
      <c r="M1007" s="7"/>
      <c r="N1007" s="7"/>
      <c r="O1007" s="7"/>
      <c r="P1007" s="7"/>
      <c r="Q1007" s="7"/>
      <c r="R1007" s="7"/>
      <c r="S1007" s="7"/>
      <c r="T1007" s="7"/>
      <c r="U1007" s="7"/>
      <c r="V1007" s="7"/>
      <c r="W1007" s="7"/>
      <c r="X1007" s="7"/>
      <c r="Y1007" s="7"/>
    </row>
    <row r="1008" spans="1:25" x14ac:dyDescent="0.2">
      <c r="A1008" s="7"/>
      <c r="B1008" s="7"/>
      <c r="C1008" s="7"/>
      <c r="D1008" s="7"/>
      <c r="E1008" s="7"/>
      <c r="F1008" s="7"/>
      <c r="G1008" s="7"/>
      <c r="H1008" s="7"/>
      <c r="I1008" s="7"/>
      <c r="J1008" s="7"/>
      <c r="K1008" s="7"/>
      <c r="L1008" s="7"/>
      <c r="M1008" s="7"/>
      <c r="N1008" s="7"/>
      <c r="O1008" s="7"/>
      <c r="P1008" s="7"/>
      <c r="Q1008" s="7"/>
      <c r="R1008" s="7"/>
      <c r="S1008" s="7"/>
      <c r="T1008" s="7"/>
      <c r="U1008" s="7"/>
      <c r="V1008" s="7"/>
      <c r="W1008" s="7"/>
      <c r="X1008" s="7"/>
      <c r="Y1008" s="7"/>
    </row>
    <row r="1009" spans="1:25" x14ac:dyDescent="0.2">
      <c r="A1009" s="7"/>
      <c r="B1009" s="7"/>
      <c r="C1009" s="7"/>
      <c r="D1009" s="7"/>
      <c r="E1009" s="7"/>
      <c r="F1009" s="7"/>
      <c r="G1009" s="7"/>
      <c r="H1009" s="7"/>
      <c r="I1009" s="7"/>
      <c r="J1009" s="7"/>
      <c r="K1009" s="7"/>
      <c r="L1009" s="7"/>
      <c r="M1009" s="7"/>
      <c r="N1009" s="7"/>
      <c r="O1009" s="7"/>
      <c r="P1009" s="7"/>
      <c r="Q1009" s="7"/>
      <c r="R1009" s="7"/>
      <c r="S1009" s="7"/>
      <c r="T1009" s="7"/>
      <c r="U1009" s="7"/>
      <c r="V1009" s="7"/>
      <c r="W1009" s="7"/>
      <c r="X1009" s="7"/>
      <c r="Y1009" s="7"/>
    </row>
    <row r="1010" spans="1:25" x14ac:dyDescent="0.2">
      <c r="A1010" s="7"/>
      <c r="B1010" s="7"/>
      <c r="C1010" s="7"/>
      <c r="D1010" s="7"/>
      <c r="E1010" s="7"/>
      <c r="F1010" s="7"/>
      <c r="G1010" s="7"/>
      <c r="H1010" s="7"/>
      <c r="I1010" s="7"/>
      <c r="J1010" s="7"/>
      <c r="K1010" s="7"/>
      <c r="L1010" s="7"/>
      <c r="M1010" s="7"/>
      <c r="N1010" s="7"/>
      <c r="O1010" s="7"/>
      <c r="P1010" s="7"/>
      <c r="Q1010" s="7"/>
      <c r="R1010" s="7"/>
      <c r="S1010" s="7"/>
      <c r="T1010" s="7"/>
      <c r="U1010" s="7"/>
      <c r="V1010" s="7"/>
      <c r="W1010" s="7"/>
      <c r="X1010" s="7"/>
      <c r="Y1010" s="7"/>
    </row>
    <row r="1011" spans="1:25" x14ac:dyDescent="0.2">
      <c r="A1011" s="7"/>
      <c r="B1011" s="7"/>
      <c r="C1011" s="7"/>
      <c r="D1011" s="7"/>
      <c r="E1011" s="7"/>
      <c r="F1011" s="7"/>
      <c r="G1011" s="7"/>
      <c r="H1011" s="7"/>
      <c r="I1011" s="7"/>
      <c r="J1011" s="7"/>
      <c r="K1011" s="7"/>
      <c r="L1011" s="7"/>
      <c r="M1011" s="7"/>
      <c r="N1011" s="7"/>
      <c r="O1011" s="7"/>
      <c r="P1011" s="7"/>
      <c r="Q1011" s="7"/>
      <c r="R1011" s="7"/>
      <c r="S1011" s="7"/>
      <c r="T1011" s="7"/>
      <c r="U1011" s="7"/>
      <c r="V1011" s="7"/>
      <c r="W1011" s="7"/>
      <c r="X1011" s="7"/>
      <c r="Y1011" s="7"/>
    </row>
    <row r="1012" spans="1:25" x14ac:dyDescent="0.2">
      <c r="A1012" s="7"/>
      <c r="B1012" s="7"/>
      <c r="C1012" s="7"/>
      <c r="D1012" s="7"/>
      <c r="E1012" s="7"/>
      <c r="F1012" s="7"/>
      <c r="G1012" s="7"/>
      <c r="H1012" s="7"/>
      <c r="I1012" s="7"/>
      <c r="J1012" s="7"/>
      <c r="K1012" s="7"/>
      <c r="L1012" s="7"/>
      <c r="M1012" s="7"/>
      <c r="N1012" s="7"/>
      <c r="O1012" s="7"/>
      <c r="P1012" s="7"/>
      <c r="Q1012" s="7"/>
      <c r="R1012" s="7"/>
      <c r="S1012" s="7"/>
      <c r="T1012" s="7"/>
      <c r="U1012" s="7"/>
      <c r="V1012" s="7"/>
      <c r="W1012" s="7"/>
      <c r="X1012" s="7"/>
      <c r="Y1012" s="7"/>
    </row>
    <row r="1013" spans="1:25" x14ac:dyDescent="0.2">
      <c r="A1013" s="7"/>
      <c r="B1013" s="7"/>
      <c r="C1013" s="7"/>
      <c r="D1013" s="7"/>
      <c r="E1013" s="7"/>
      <c r="F1013" s="7"/>
      <c r="G1013" s="7"/>
      <c r="H1013" s="7"/>
      <c r="I1013" s="7"/>
      <c r="J1013" s="7"/>
      <c r="K1013" s="7"/>
      <c r="L1013" s="7"/>
      <c r="M1013" s="7"/>
      <c r="N1013" s="7"/>
      <c r="O1013" s="7"/>
      <c r="P1013" s="7"/>
      <c r="Q1013" s="7"/>
      <c r="R1013" s="7"/>
      <c r="S1013" s="7"/>
      <c r="T1013" s="7"/>
      <c r="U1013" s="7"/>
      <c r="V1013" s="7"/>
      <c r="W1013" s="7"/>
      <c r="X1013" s="7"/>
      <c r="Y1013" s="7"/>
    </row>
    <row r="1014" spans="1:25" x14ac:dyDescent="0.2">
      <c r="A1014" s="7"/>
      <c r="B1014" s="7"/>
      <c r="C1014" s="7"/>
      <c r="D1014" s="7"/>
      <c r="E1014" s="7"/>
      <c r="F1014" s="7"/>
      <c r="G1014" s="7"/>
      <c r="H1014" s="7"/>
      <c r="I1014" s="7"/>
      <c r="J1014" s="7"/>
      <c r="K1014" s="7"/>
      <c r="L1014" s="7"/>
      <c r="M1014" s="7"/>
      <c r="N1014" s="7"/>
      <c r="O1014" s="7"/>
      <c r="P1014" s="7"/>
      <c r="Q1014" s="7"/>
      <c r="R1014" s="7"/>
      <c r="S1014" s="7"/>
      <c r="T1014" s="7"/>
      <c r="U1014" s="7"/>
      <c r="V1014" s="7"/>
      <c r="W1014" s="7"/>
      <c r="X1014" s="7"/>
      <c r="Y1014" s="7"/>
    </row>
    <row r="1015" spans="1:25" x14ac:dyDescent="0.2">
      <c r="A1015" s="7"/>
      <c r="B1015" s="7"/>
      <c r="C1015" s="7"/>
      <c r="D1015" s="7"/>
      <c r="E1015" s="7"/>
      <c r="F1015" s="7"/>
      <c r="G1015" s="7"/>
      <c r="H1015" s="7"/>
      <c r="I1015" s="7"/>
      <c r="J1015" s="7"/>
      <c r="K1015" s="7"/>
      <c r="L1015" s="7"/>
      <c r="M1015" s="7"/>
      <c r="N1015" s="7"/>
      <c r="O1015" s="7"/>
      <c r="P1015" s="7"/>
      <c r="Q1015" s="7"/>
      <c r="R1015" s="7"/>
      <c r="S1015" s="7"/>
      <c r="T1015" s="7"/>
      <c r="U1015" s="7"/>
      <c r="V1015" s="7"/>
      <c r="W1015" s="7"/>
      <c r="X1015" s="7"/>
      <c r="Y1015" s="7"/>
    </row>
    <row r="1016" spans="1:25" x14ac:dyDescent="0.2">
      <c r="A1016" s="7"/>
      <c r="B1016" s="7"/>
      <c r="C1016" s="7"/>
      <c r="D1016" s="7"/>
      <c r="E1016" s="7"/>
      <c r="F1016" s="7"/>
      <c r="G1016" s="7"/>
      <c r="H1016" s="7"/>
      <c r="I1016" s="7"/>
      <c r="J1016" s="7"/>
      <c r="K1016" s="7"/>
      <c r="L1016" s="7"/>
      <c r="M1016" s="7"/>
      <c r="N1016" s="7"/>
      <c r="O1016" s="7"/>
      <c r="P1016" s="7"/>
      <c r="Q1016" s="7"/>
      <c r="R1016" s="7"/>
      <c r="S1016" s="7"/>
      <c r="T1016" s="7"/>
      <c r="U1016" s="7"/>
      <c r="V1016" s="7"/>
      <c r="W1016" s="7"/>
      <c r="X1016" s="7"/>
      <c r="Y1016" s="7"/>
    </row>
    <row r="1017" spans="1:25" x14ac:dyDescent="0.2">
      <c r="A1017" s="7"/>
      <c r="B1017" s="7"/>
      <c r="C1017" s="7"/>
      <c r="D1017" s="7"/>
      <c r="E1017" s="7"/>
      <c r="F1017" s="7"/>
      <c r="G1017" s="7"/>
      <c r="H1017" s="7"/>
      <c r="I1017" s="7"/>
      <c r="J1017" s="7"/>
      <c r="K1017" s="7"/>
      <c r="L1017" s="7"/>
      <c r="M1017" s="7"/>
      <c r="N1017" s="7"/>
      <c r="O1017" s="7"/>
      <c r="P1017" s="7"/>
      <c r="Q1017" s="7"/>
      <c r="R1017" s="7"/>
      <c r="S1017" s="7"/>
      <c r="T1017" s="7"/>
      <c r="U1017" s="7"/>
      <c r="V1017" s="7"/>
      <c r="W1017" s="7"/>
      <c r="X1017" s="7"/>
      <c r="Y1017" s="7"/>
    </row>
    <row r="1018" spans="1:25" x14ac:dyDescent="0.2">
      <c r="A1018" s="7"/>
      <c r="B1018" s="7"/>
      <c r="C1018" s="7"/>
      <c r="D1018" s="7"/>
      <c r="E1018" s="7"/>
      <c r="F1018" s="7"/>
      <c r="G1018" s="7"/>
      <c r="H1018" s="7"/>
      <c r="I1018" s="7"/>
      <c r="J1018" s="7"/>
      <c r="K1018" s="7"/>
      <c r="L1018" s="7"/>
      <c r="M1018" s="7"/>
      <c r="N1018" s="7"/>
      <c r="O1018" s="7"/>
      <c r="P1018" s="7"/>
      <c r="Q1018" s="7"/>
      <c r="R1018" s="7"/>
      <c r="S1018" s="7"/>
      <c r="T1018" s="7"/>
      <c r="U1018" s="7"/>
      <c r="V1018" s="7"/>
      <c r="W1018" s="7"/>
      <c r="X1018" s="7"/>
      <c r="Y1018" s="7"/>
    </row>
    <row r="1019" spans="1:25" x14ac:dyDescent="0.2">
      <c r="A1019" s="7"/>
      <c r="B1019" s="7"/>
      <c r="C1019" s="7"/>
      <c r="D1019" s="7"/>
      <c r="E1019" s="7"/>
      <c r="F1019" s="7"/>
      <c r="G1019" s="7"/>
      <c r="H1019" s="7"/>
      <c r="I1019" s="7"/>
      <c r="J1019" s="7"/>
      <c r="K1019" s="7"/>
      <c r="L1019" s="7"/>
      <c r="M1019" s="7"/>
      <c r="N1019" s="7"/>
      <c r="O1019" s="7"/>
      <c r="P1019" s="7"/>
      <c r="Q1019" s="7"/>
      <c r="R1019" s="7"/>
      <c r="S1019" s="7"/>
      <c r="T1019" s="7"/>
      <c r="U1019" s="7"/>
      <c r="V1019" s="7"/>
      <c r="W1019" s="7"/>
      <c r="X1019" s="7"/>
      <c r="Y1019" s="7"/>
    </row>
    <row r="1020" spans="1:25" x14ac:dyDescent="0.2">
      <c r="A1020" s="7"/>
      <c r="B1020" s="7"/>
      <c r="C1020" s="7"/>
      <c r="D1020" s="7"/>
      <c r="E1020" s="7"/>
      <c r="F1020" s="7"/>
      <c r="G1020" s="7"/>
      <c r="H1020" s="7"/>
      <c r="I1020" s="7"/>
      <c r="J1020" s="7"/>
      <c r="K1020" s="7"/>
      <c r="L1020" s="7"/>
      <c r="M1020" s="7"/>
      <c r="N1020" s="7"/>
      <c r="O1020" s="7"/>
      <c r="P1020" s="7"/>
      <c r="Q1020" s="7"/>
      <c r="R1020" s="7"/>
      <c r="S1020" s="7"/>
      <c r="T1020" s="7"/>
      <c r="U1020" s="7"/>
      <c r="V1020" s="7"/>
      <c r="W1020" s="7"/>
      <c r="X1020" s="7"/>
      <c r="Y1020" s="7"/>
    </row>
    <row r="1021" spans="1:25" x14ac:dyDescent="0.2">
      <c r="A1021" s="7"/>
      <c r="B1021" s="7"/>
      <c r="C1021" s="7"/>
      <c r="D1021" s="7"/>
      <c r="E1021" s="7"/>
      <c r="F1021" s="7"/>
      <c r="G1021" s="7"/>
      <c r="H1021" s="7"/>
      <c r="I1021" s="7"/>
      <c r="J1021" s="7"/>
      <c r="K1021" s="7"/>
      <c r="L1021" s="7"/>
      <c r="M1021" s="7"/>
      <c r="N1021" s="7"/>
      <c r="O1021" s="7"/>
      <c r="P1021" s="7"/>
      <c r="Q1021" s="7"/>
      <c r="R1021" s="7"/>
      <c r="S1021" s="7"/>
      <c r="T1021" s="7"/>
      <c r="U1021" s="7"/>
      <c r="V1021" s="7"/>
      <c r="W1021" s="7"/>
      <c r="X1021" s="7"/>
      <c r="Y1021" s="7"/>
    </row>
    <row r="1022" spans="1:25" x14ac:dyDescent="0.2">
      <c r="A1022" s="7"/>
      <c r="B1022" s="7"/>
      <c r="C1022" s="7"/>
      <c r="D1022" s="7"/>
      <c r="E1022" s="7"/>
      <c r="F1022" s="7"/>
      <c r="G1022" s="7"/>
      <c r="H1022" s="7"/>
      <c r="I1022" s="7"/>
      <c r="J1022" s="7"/>
      <c r="K1022" s="7"/>
      <c r="L1022" s="7"/>
      <c r="M1022" s="7"/>
      <c r="N1022" s="7"/>
      <c r="O1022" s="7"/>
      <c r="P1022" s="7"/>
      <c r="Q1022" s="7"/>
      <c r="R1022" s="7"/>
      <c r="S1022" s="7"/>
      <c r="T1022" s="7"/>
      <c r="U1022" s="7"/>
      <c r="V1022" s="7"/>
      <c r="W1022" s="7"/>
      <c r="X1022" s="7"/>
      <c r="Y1022" s="7"/>
    </row>
    <row r="1023" spans="1:25" x14ac:dyDescent="0.2">
      <c r="A1023" s="7"/>
      <c r="B1023" s="7"/>
      <c r="C1023" s="7"/>
      <c r="D1023" s="7"/>
      <c r="E1023" s="7"/>
      <c r="F1023" s="7"/>
      <c r="G1023" s="7"/>
      <c r="H1023" s="7"/>
      <c r="I1023" s="7"/>
      <c r="J1023" s="7"/>
      <c r="K1023" s="7"/>
      <c r="L1023" s="7"/>
      <c r="M1023" s="7"/>
      <c r="N1023" s="7"/>
      <c r="O1023" s="7"/>
      <c r="P1023" s="7"/>
      <c r="Q1023" s="7"/>
      <c r="R1023" s="7"/>
      <c r="S1023" s="7"/>
      <c r="T1023" s="7"/>
      <c r="U1023" s="7"/>
      <c r="V1023" s="7"/>
      <c r="W1023" s="7"/>
      <c r="X1023" s="7"/>
      <c r="Y1023" s="7"/>
    </row>
    <row r="1024" spans="1:25" x14ac:dyDescent="0.2">
      <c r="A1024" s="7"/>
      <c r="B1024" s="7"/>
      <c r="C1024" s="7"/>
      <c r="D1024" s="7"/>
      <c r="E1024" s="7"/>
      <c r="F1024" s="7"/>
      <c r="G1024" s="7"/>
      <c r="H1024" s="7"/>
      <c r="I1024" s="7"/>
      <c r="J1024" s="7"/>
      <c r="K1024" s="7"/>
      <c r="L1024" s="7"/>
      <c r="M1024" s="7"/>
      <c r="N1024" s="7"/>
      <c r="O1024" s="7"/>
      <c r="P1024" s="7"/>
      <c r="Q1024" s="7"/>
      <c r="R1024" s="7"/>
      <c r="S1024" s="7"/>
      <c r="T1024" s="7"/>
      <c r="U1024" s="7"/>
      <c r="V1024" s="7"/>
      <c r="W1024" s="7"/>
      <c r="X1024" s="7"/>
      <c r="Y1024" s="7"/>
    </row>
    <row r="1025" spans="1:25" x14ac:dyDescent="0.2">
      <c r="A1025" s="7"/>
      <c r="B1025" s="7"/>
      <c r="C1025" s="7"/>
      <c r="D1025" s="7"/>
      <c r="E1025" s="7"/>
      <c r="F1025" s="7"/>
      <c r="G1025" s="7"/>
      <c r="H1025" s="7"/>
      <c r="I1025" s="7"/>
      <c r="J1025" s="7"/>
      <c r="K1025" s="7"/>
      <c r="L1025" s="7"/>
      <c r="M1025" s="7"/>
      <c r="N1025" s="7"/>
      <c r="O1025" s="7"/>
      <c r="P1025" s="7"/>
      <c r="Q1025" s="7"/>
      <c r="R1025" s="7"/>
      <c r="S1025" s="7"/>
      <c r="T1025" s="7"/>
      <c r="U1025" s="7"/>
      <c r="V1025" s="7"/>
      <c r="W1025" s="7"/>
      <c r="X1025" s="7"/>
      <c r="Y1025" s="7"/>
    </row>
    <row r="1026" spans="1:25" x14ac:dyDescent="0.2">
      <c r="A1026" s="7"/>
      <c r="B1026" s="7"/>
      <c r="C1026" s="7"/>
      <c r="D1026" s="7"/>
      <c r="E1026" s="7"/>
      <c r="F1026" s="7"/>
      <c r="G1026" s="7"/>
      <c r="H1026" s="7"/>
      <c r="I1026" s="7"/>
      <c r="J1026" s="7"/>
      <c r="K1026" s="7"/>
      <c r="L1026" s="7"/>
      <c r="M1026" s="7"/>
      <c r="N1026" s="7"/>
      <c r="O1026" s="7"/>
      <c r="P1026" s="7"/>
      <c r="Q1026" s="7"/>
      <c r="R1026" s="7"/>
      <c r="S1026" s="7"/>
      <c r="T1026" s="7"/>
      <c r="U1026" s="7"/>
      <c r="V1026" s="7"/>
      <c r="W1026" s="7"/>
      <c r="X1026" s="7"/>
      <c r="Y1026" s="7"/>
    </row>
    <row r="1027" spans="1:25" x14ac:dyDescent="0.2">
      <c r="A1027" s="7"/>
      <c r="B1027" s="7"/>
      <c r="C1027" s="7"/>
      <c r="D1027" s="7"/>
      <c r="E1027" s="7"/>
      <c r="F1027" s="7"/>
      <c r="G1027" s="7"/>
      <c r="H1027" s="7"/>
      <c r="I1027" s="7"/>
      <c r="J1027" s="7"/>
      <c r="K1027" s="7"/>
      <c r="L1027" s="7"/>
      <c r="M1027" s="7"/>
      <c r="N1027" s="7"/>
      <c r="O1027" s="7"/>
      <c r="P1027" s="7"/>
      <c r="Q1027" s="7"/>
      <c r="R1027" s="7"/>
      <c r="S1027" s="7"/>
      <c r="T1027" s="7"/>
      <c r="U1027" s="7"/>
      <c r="V1027" s="7"/>
      <c r="W1027" s="7"/>
      <c r="X1027" s="7"/>
      <c r="Y1027" s="7"/>
    </row>
    <row r="1028" spans="1:25" x14ac:dyDescent="0.2">
      <c r="A1028" s="7"/>
      <c r="B1028" s="7"/>
      <c r="C1028" s="7"/>
      <c r="D1028" s="7"/>
      <c r="E1028" s="7"/>
      <c r="F1028" s="7"/>
      <c r="G1028" s="7"/>
      <c r="H1028" s="7"/>
      <c r="I1028" s="7"/>
      <c r="J1028" s="7"/>
      <c r="K1028" s="7"/>
      <c r="L1028" s="7"/>
      <c r="M1028" s="7"/>
      <c r="N1028" s="7"/>
      <c r="O1028" s="7"/>
      <c r="P1028" s="7"/>
      <c r="Q1028" s="7"/>
      <c r="R1028" s="7"/>
      <c r="S1028" s="7"/>
      <c r="T1028" s="7"/>
      <c r="U1028" s="7"/>
      <c r="V1028" s="7"/>
      <c r="W1028" s="7"/>
      <c r="X1028" s="7"/>
      <c r="Y1028" s="7"/>
    </row>
    <row r="1029" spans="1:25" x14ac:dyDescent="0.2">
      <c r="A1029" s="7"/>
      <c r="B1029" s="7"/>
      <c r="C1029" s="7"/>
      <c r="D1029" s="7"/>
      <c r="E1029" s="7"/>
      <c r="F1029" s="7"/>
      <c r="G1029" s="7"/>
      <c r="H1029" s="7"/>
      <c r="I1029" s="7"/>
      <c r="J1029" s="7"/>
      <c r="K1029" s="7"/>
      <c r="L1029" s="7"/>
      <c r="M1029" s="7"/>
      <c r="N1029" s="7"/>
      <c r="O1029" s="7"/>
      <c r="P1029" s="7"/>
      <c r="Q1029" s="7"/>
      <c r="R1029" s="7"/>
      <c r="S1029" s="7"/>
      <c r="T1029" s="7"/>
      <c r="U1029" s="7"/>
      <c r="V1029" s="7"/>
      <c r="W1029" s="7"/>
      <c r="X1029" s="7"/>
      <c r="Y1029" s="7"/>
    </row>
    <row r="1030" spans="1:25" x14ac:dyDescent="0.2">
      <c r="A1030" s="7"/>
      <c r="B1030" s="7"/>
      <c r="C1030" s="7"/>
      <c r="D1030" s="7"/>
      <c r="E1030" s="7"/>
      <c r="F1030" s="7"/>
      <c r="G1030" s="7"/>
      <c r="H1030" s="7"/>
      <c r="I1030" s="7"/>
      <c r="J1030" s="7"/>
      <c r="K1030" s="7"/>
      <c r="L1030" s="7"/>
      <c r="M1030" s="7"/>
      <c r="N1030" s="7"/>
      <c r="O1030" s="7"/>
      <c r="P1030" s="7"/>
      <c r="Q1030" s="7"/>
      <c r="R1030" s="7"/>
      <c r="S1030" s="7"/>
      <c r="T1030" s="7"/>
      <c r="U1030" s="7"/>
      <c r="V1030" s="7"/>
      <c r="W1030" s="7"/>
      <c r="X1030" s="7"/>
      <c r="Y1030" s="7"/>
    </row>
    <row r="1031" spans="1:25" x14ac:dyDescent="0.2">
      <c r="A1031" s="7"/>
      <c r="B1031" s="7"/>
      <c r="C1031" s="7"/>
      <c r="D1031" s="7"/>
      <c r="E1031" s="7"/>
      <c r="F1031" s="7"/>
      <c r="G1031" s="7"/>
      <c r="H1031" s="7"/>
      <c r="I1031" s="7"/>
      <c r="J1031" s="7"/>
      <c r="K1031" s="7"/>
      <c r="L1031" s="7"/>
      <c r="M1031" s="7"/>
      <c r="N1031" s="7"/>
      <c r="O1031" s="7"/>
      <c r="P1031" s="7"/>
      <c r="Q1031" s="7"/>
      <c r="R1031" s="7"/>
      <c r="S1031" s="7"/>
      <c r="T1031" s="7"/>
      <c r="U1031" s="7"/>
      <c r="V1031" s="7"/>
      <c r="W1031" s="7"/>
      <c r="X1031" s="7"/>
      <c r="Y1031" s="7"/>
    </row>
    <row r="1032" spans="1:25" x14ac:dyDescent="0.2">
      <c r="A1032" s="7"/>
      <c r="B1032" s="7"/>
      <c r="C1032" s="7"/>
      <c r="D1032" s="7"/>
      <c r="E1032" s="7"/>
      <c r="F1032" s="7"/>
      <c r="G1032" s="7"/>
      <c r="H1032" s="7"/>
      <c r="I1032" s="7"/>
      <c r="J1032" s="7"/>
      <c r="K1032" s="7"/>
      <c r="L1032" s="7"/>
      <c r="M1032" s="7"/>
      <c r="N1032" s="7"/>
      <c r="O1032" s="7"/>
      <c r="P1032" s="7"/>
      <c r="Q1032" s="7"/>
      <c r="R1032" s="7"/>
      <c r="S1032" s="7"/>
      <c r="T1032" s="7"/>
      <c r="U1032" s="7"/>
      <c r="V1032" s="7"/>
      <c r="W1032" s="7"/>
      <c r="X1032" s="7"/>
      <c r="Y1032" s="7"/>
    </row>
    <row r="1033" spans="1:25" x14ac:dyDescent="0.2">
      <c r="A1033" s="7"/>
      <c r="B1033" s="7"/>
      <c r="C1033" s="7"/>
      <c r="D1033" s="7"/>
      <c r="E1033" s="7"/>
      <c r="F1033" s="7"/>
      <c r="G1033" s="7"/>
      <c r="H1033" s="7"/>
      <c r="I1033" s="7"/>
      <c r="J1033" s="7"/>
      <c r="K1033" s="7"/>
      <c r="L1033" s="7"/>
      <c r="M1033" s="7"/>
      <c r="N1033" s="7"/>
      <c r="O1033" s="7"/>
      <c r="P1033" s="7"/>
      <c r="Q1033" s="7"/>
      <c r="R1033" s="7"/>
      <c r="S1033" s="7"/>
      <c r="T1033" s="7"/>
      <c r="U1033" s="7"/>
      <c r="V1033" s="7"/>
      <c r="W1033" s="7"/>
      <c r="X1033" s="7"/>
      <c r="Y1033" s="7"/>
    </row>
    <row r="1034" spans="1:25" x14ac:dyDescent="0.2">
      <c r="A1034" s="7"/>
      <c r="B1034" s="7"/>
      <c r="C1034" s="7"/>
      <c r="D1034" s="7"/>
      <c r="E1034" s="7"/>
      <c r="F1034" s="7"/>
      <c r="G1034" s="7"/>
      <c r="H1034" s="7"/>
      <c r="I1034" s="7"/>
      <c r="J1034" s="7"/>
      <c r="K1034" s="7"/>
      <c r="L1034" s="7"/>
      <c r="M1034" s="7"/>
      <c r="N1034" s="7"/>
      <c r="O1034" s="7"/>
      <c r="P1034" s="7"/>
      <c r="Q1034" s="7"/>
      <c r="R1034" s="7"/>
      <c r="S1034" s="7"/>
      <c r="T1034" s="7"/>
      <c r="U1034" s="7"/>
      <c r="V1034" s="7"/>
      <c r="W1034" s="7"/>
      <c r="X1034" s="7"/>
      <c r="Y1034" s="7"/>
    </row>
    <row r="1035" spans="1:25" x14ac:dyDescent="0.2">
      <c r="A1035" s="7"/>
      <c r="B1035" s="7"/>
      <c r="C1035" s="7"/>
      <c r="D1035" s="7"/>
      <c r="E1035" s="7"/>
      <c r="F1035" s="7"/>
      <c r="G1035" s="7"/>
      <c r="H1035" s="7"/>
      <c r="I1035" s="7"/>
      <c r="J1035" s="7"/>
      <c r="K1035" s="7"/>
      <c r="L1035" s="7"/>
      <c r="M1035" s="7"/>
      <c r="N1035" s="7"/>
      <c r="O1035" s="7"/>
      <c r="P1035" s="7"/>
      <c r="Q1035" s="7"/>
      <c r="R1035" s="7"/>
      <c r="S1035" s="7"/>
      <c r="T1035" s="7"/>
      <c r="U1035" s="7"/>
      <c r="V1035" s="7"/>
      <c r="W1035" s="7"/>
      <c r="X1035" s="7"/>
      <c r="Y1035" s="7"/>
    </row>
    <row r="1036" spans="1:25" x14ac:dyDescent="0.2">
      <c r="A1036" s="7"/>
      <c r="B1036" s="7"/>
      <c r="C1036" s="7"/>
      <c r="D1036" s="7"/>
      <c r="E1036" s="7"/>
      <c r="F1036" s="7"/>
      <c r="G1036" s="7"/>
      <c r="H1036" s="7"/>
      <c r="I1036" s="7"/>
      <c r="J1036" s="7"/>
      <c r="K1036" s="7"/>
      <c r="L1036" s="7"/>
      <c r="M1036" s="7"/>
      <c r="N1036" s="7"/>
      <c r="O1036" s="7"/>
      <c r="P1036" s="7"/>
      <c r="Q1036" s="7"/>
      <c r="R1036" s="7"/>
      <c r="S1036" s="7"/>
      <c r="T1036" s="7"/>
      <c r="U1036" s="7"/>
      <c r="V1036" s="7"/>
      <c r="W1036" s="7"/>
      <c r="X1036" s="7"/>
      <c r="Y1036" s="7"/>
    </row>
    <row r="1037" spans="1:25" x14ac:dyDescent="0.2">
      <c r="A1037" s="7"/>
      <c r="B1037" s="7"/>
      <c r="C1037" s="7"/>
      <c r="D1037" s="7"/>
      <c r="E1037" s="7"/>
      <c r="F1037" s="7"/>
      <c r="G1037" s="7"/>
      <c r="H1037" s="7"/>
      <c r="I1037" s="7"/>
      <c r="J1037" s="7"/>
      <c r="K1037" s="7"/>
      <c r="L1037" s="7"/>
      <c r="M1037" s="7"/>
      <c r="N1037" s="7"/>
      <c r="O1037" s="7"/>
      <c r="P1037" s="7"/>
      <c r="Q1037" s="7"/>
      <c r="R1037" s="7"/>
      <c r="S1037" s="7"/>
      <c r="T1037" s="7"/>
      <c r="U1037" s="7"/>
      <c r="V1037" s="7"/>
      <c r="W1037" s="7"/>
      <c r="X1037" s="7"/>
      <c r="Y1037" s="7"/>
    </row>
    <row r="1038" spans="1:25" x14ac:dyDescent="0.2">
      <c r="A1038" s="7"/>
      <c r="B1038" s="7"/>
      <c r="C1038" s="7"/>
      <c r="D1038" s="7"/>
      <c r="E1038" s="7"/>
      <c r="F1038" s="7"/>
      <c r="G1038" s="7"/>
      <c r="H1038" s="7"/>
      <c r="I1038" s="7"/>
      <c r="J1038" s="7"/>
      <c r="K1038" s="7"/>
      <c r="L1038" s="7"/>
      <c r="M1038" s="7"/>
      <c r="N1038" s="7"/>
      <c r="O1038" s="7"/>
      <c r="P1038" s="7"/>
      <c r="Q1038" s="7"/>
      <c r="R1038" s="7"/>
      <c r="S1038" s="7"/>
      <c r="T1038" s="7"/>
      <c r="U1038" s="7"/>
      <c r="V1038" s="7"/>
      <c r="W1038" s="7"/>
      <c r="X1038" s="7"/>
      <c r="Y1038" s="7"/>
    </row>
    <row r="1039" spans="1:25" x14ac:dyDescent="0.2">
      <c r="A1039" s="7"/>
      <c r="B1039" s="7"/>
      <c r="C1039" s="7"/>
      <c r="D1039" s="7"/>
      <c r="E1039" s="7"/>
      <c r="F1039" s="7"/>
      <c r="G1039" s="7"/>
      <c r="H1039" s="7"/>
      <c r="I1039" s="7"/>
      <c r="J1039" s="7"/>
      <c r="K1039" s="7"/>
      <c r="L1039" s="7"/>
      <c r="M1039" s="7"/>
      <c r="N1039" s="7"/>
      <c r="O1039" s="7"/>
      <c r="P1039" s="7"/>
      <c r="Q1039" s="7"/>
      <c r="R1039" s="7"/>
      <c r="S1039" s="7"/>
      <c r="T1039" s="7"/>
      <c r="U1039" s="7"/>
      <c r="V1039" s="7"/>
      <c r="W1039" s="7"/>
      <c r="X1039" s="7"/>
      <c r="Y1039" s="7"/>
    </row>
    <row r="1040" spans="1:25" x14ac:dyDescent="0.2">
      <c r="A1040" s="7"/>
      <c r="B1040" s="7"/>
      <c r="C1040" s="7"/>
      <c r="D1040" s="7"/>
      <c r="E1040" s="7"/>
      <c r="F1040" s="7"/>
      <c r="G1040" s="7"/>
      <c r="H1040" s="7"/>
      <c r="I1040" s="7"/>
      <c r="J1040" s="7"/>
      <c r="K1040" s="7"/>
      <c r="L1040" s="7"/>
      <c r="M1040" s="7"/>
      <c r="N1040" s="7"/>
      <c r="O1040" s="7"/>
      <c r="P1040" s="7"/>
      <c r="Q1040" s="7"/>
      <c r="R1040" s="7"/>
      <c r="S1040" s="7"/>
      <c r="T1040" s="7"/>
      <c r="U1040" s="7"/>
      <c r="V1040" s="7"/>
      <c r="W1040" s="7"/>
      <c r="X1040" s="7"/>
      <c r="Y1040" s="7"/>
    </row>
    <row r="1041" spans="1:25" x14ac:dyDescent="0.2">
      <c r="A1041" s="7"/>
      <c r="B1041" s="7"/>
      <c r="C1041" s="7"/>
      <c r="D1041" s="7"/>
      <c r="E1041" s="7"/>
      <c r="F1041" s="7"/>
      <c r="G1041" s="7"/>
      <c r="H1041" s="7"/>
      <c r="I1041" s="7"/>
      <c r="J1041" s="7"/>
      <c r="K1041" s="7"/>
      <c r="L1041" s="7"/>
      <c r="M1041" s="7"/>
      <c r="N1041" s="7"/>
      <c r="O1041" s="7"/>
      <c r="P1041" s="7"/>
      <c r="Q1041" s="7"/>
      <c r="R1041" s="7"/>
      <c r="S1041" s="7"/>
      <c r="T1041" s="7"/>
      <c r="U1041" s="7"/>
      <c r="V1041" s="7"/>
      <c r="W1041" s="7"/>
      <c r="X1041" s="7"/>
      <c r="Y1041" s="7"/>
    </row>
    <row r="1042" spans="1:25" x14ac:dyDescent="0.2">
      <c r="A1042" s="7"/>
      <c r="B1042" s="7"/>
      <c r="C1042" s="7"/>
      <c r="D1042" s="7"/>
      <c r="E1042" s="7"/>
      <c r="F1042" s="7"/>
      <c r="G1042" s="7"/>
      <c r="H1042" s="7"/>
      <c r="I1042" s="7"/>
      <c r="J1042" s="7"/>
      <c r="K1042" s="7"/>
      <c r="L1042" s="7"/>
      <c r="M1042" s="7"/>
      <c r="N1042" s="7"/>
      <c r="O1042" s="7"/>
      <c r="P1042" s="7"/>
      <c r="Q1042" s="7"/>
      <c r="R1042" s="7"/>
      <c r="S1042" s="7"/>
      <c r="T1042" s="7"/>
      <c r="U1042" s="7"/>
      <c r="V1042" s="7"/>
      <c r="W1042" s="7"/>
      <c r="X1042" s="7"/>
      <c r="Y1042" s="7"/>
    </row>
    <row r="1043" spans="1:25" x14ac:dyDescent="0.2">
      <c r="A1043" s="7"/>
      <c r="B1043" s="7"/>
      <c r="C1043" s="7"/>
      <c r="D1043" s="7"/>
      <c r="E1043" s="7"/>
      <c r="F1043" s="7"/>
      <c r="G1043" s="7"/>
      <c r="H1043" s="7"/>
      <c r="I1043" s="7"/>
      <c r="J1043" s="7"/>
      <c r="K1043" s="7"/>
      <c r="L1043" s="7"/>
      <c r="M1043" s="7"/>
      <c r="N1043" s="7"/>
      <c r="O1043" s="7"/>
      <c r="P1043" s="7"/>
      <c r="Q1043" s="7"/>
      <c r="R1043" s="7"/>
      <c r="S1043" s="7"/>
      <c r="T1043" s="7"/>
      <c r="U1043" s="7"/>
      <c r="V1043" s="7"/>
      <c r="W1043" s="7"/>
      <c r="X1043" s="7"/>
      <c r="Y1043" s="7"/>
    </row>
    <row r="1044" spans="1:25" x14ac:dyDescent="0.2">
      <c r="A1044" s="7"/>
      <c r="B1044" s="7"/>
      <c r="C1044" s="7"/>
      <c r="D1044" s="7"/>
      <c r="E1044" s="7"/>
      <c r="F1044" s="7"/>
      <c r="G1044" s="7"/>
      <c r="H1044" s="7"/>
      <c r="I1044" s="7"/>
      <c r="J1044" s="7"/>
      <c r="K1044" s="7"/>
      <c r="L1044" s="7"/>
      <c r="M1044" s="7"/>
      <c r="N1044" s="7"/>
      <c r="O1044" s="7"/>
      <c r="P1044" s="7"/>
      <c r="Q1044" s="7"/>
      <c r="R1044" s="7"/>
      <c r="S1044" s="7"/>
      <c r="T1044" s="7"/>
      <c r="U1044" s="7"/>
      <c r="V1044" s="7"/>
      <c r="W1044" s="7"/>
      <c r="X1044" s="7"/>
      <c r="Y1044" s="7"/>
    </row>
    <row r="1045" spans="1:25" x14ac:dyDescent="0.2">
      <c r="A1045" s="7"/>
      <c r="B1045" s="7"/>
      <c r="C1045" s="7"/>
      <c r="D1045" s="7"/>
      <c r="E1045" s="7"/>
      <c r="F1045" s="7"/>
      <c r="G1045" s="7"/>
      <c r="H1045" s="7"/>
      <c r="I1045" s="7"/>
      <c r="J1045" s="7"/>
      <c r="K1045" s="7"/>
      <c r="L1045" s="7"/>
      <c r="M1045" s="7"/>
      <c r="N1045" s="7"/>
      <c r="O1045" s="7"/>
      <c r="P1045" s="7"/>
      <c r="Q1045" s="7"/>
      <c r="R1045" s="7"/>
      <c r="S1045" s="7"/>
      <c r="T1045" s="7"/>
      <c r="U1045" s="7"/>
      <c r="V1045" s="7"/>
      <c r="W1045" s="7"/>
      <c r="X1045" s="7"/>
      <c r="Y1045" s="7"/>
    </row>
    <row r="1046" spans="1:25" x14ac:dyDescent="0.2">
      <c r="A1046" s="7"/>
      <c r="B1046" s="7"/>
      <c r="C1046" s="7"/>
      <c r="D1046" s="7"/>
      <c r="E1046" s="7"/>
      <c r="F1046" s="7"/>
      <c r="G1046" s="7"/>
      <c r="H1046" s="7"/>
      <c r="I1046" s="7"/>
      <c r="J1046" s="7"/>
      <c r="K1046" s="7"/>
      <c r="L1046" s="7"/>
      <c r="M1046" s="7"/>
      <c r="N1046" s="7"/>
      <c r="O1046" s="7"/>
      <c r="P1046" s="7"/>
      <c r="Q1046" s="7"/>
      <c r="R1046" s="7"/>
      <c r="S1046" s="7"/>
      <c r="T1046" s="7"/>
      <c r="U1046" s="7"/>
      <c r="V1046" s="7"/>
      <c r="W1046" s="7"/>
      <c r="X1046" s="7"/>
      <c r="Y1046" s="7"/>
    </row>
    <row r="1047" spans="1:25" x14ac:dyDescent="0.2">
      <c r="A1047" s="7"/>
      <c r="B1047" s="7"/>
      <c r="C1047" s="7"/>
      <c r="D1047" s="7"/>
      <c r="E1047" s="7"/>
      <c r="F1047" s="7"/>
      <c r="G1047" s="7"/>
      <c r="H1047" s="7"/>
      <c r="I1047" s="7"/>
      <c r="J1047" s="7"/>
      <c r="K1047" s="7"/>
      <c r="L1047" s="7"/>
      <c r="M1047" s="7"/>
      <c r="N1047" s="7"/>
      <c r="O1047" s="7"/>
      <c r="P1047" s="7"/>
      <c r="Q1047" s="7"/>
      <c r="R1047" s="7"/>
      <c r="S1047" s="7"/>
      <c r="T1047" s="7"/>
      <c r="U1047" s="7"/>
      <c r="V1047" s="7"/>
      <c r="W1047" s="7"/>
      <c r="X1047" s="7"/>
      <c r="Y1047" s="7"/>
    </row>
    <row r="1048" spans="1:25" x14ac:dyDescent="0.2">
      <c r="A1048" s="7"/>
      <c r="B1048" s="7"/>
      <c r="C1048" s="7"/>
      <c r="D1048" s="7"/>
      <c r="E1048" s="7"/>
      <c r="F1048" s="7"/>
      <c r="G1048" s="7"/>
      <c r="H1048" s="7"/>
      <c r="I1048" s="7"/>
      <c r="J1048" s="7"/>
      <c r="K1048" s="7"/>
      <c r="L1048" s="7"/>
      <c r="M1048" s="7"/>
      <c r="N1048" s="7"/>
      <c r="O1048" s="7"/>
      <c r="P1048" s="7"/>
      <c r="Q1048" s="7"/>
      <c r="R1048" s="7"/>
      <c r="S1048" s="7"/>
      <c r="T1048" s="7"/>
      <c r="U1048" s="7"/>
      <c r="V1048" s="7"/>
      <c r="W1048" s="7"/>
      <c r="X1048" s="7"/>
      <c r="Y1048" s="7"/>
    </row>
    <row r="1049" spans="1:25" x14ac:dyDescent="0.2">
      <c r="A1049" s="7"/>
      <c r="B1049" s="7"/>
      <c r="C1049" s="7"/>
      <c r="D1049" s="7"/>
      <c r="E1049" s="7"/>
      <c r="F1049" s="7"/>
      <c r="G1049" s="7"/>
      <c r="H1049" s="7"/>
      <c r="I1049" s="7"/>
      <c r="J1049" s="7"/>
      <c r="K1049" s="7"/>
      <c r="L1049" s="7"/>
      <c r="M1049" s="7"/>
      <c r="N1049" s="7"/>
      <c r="O1049" s="7"/>
      <c r="P1049" s="7"/>
      <c r="Q1049" s="7"/>
      <c r="R1049" s="7"/>
      <c r="S1049" s="7"/>
      <c r="T1049" s="7"/>
      <c r="U1049" s="7"/>
      <c r="V1049" s="7"/>
      <c r="W1049" s="7"/>
      <c r="X1049" s="7"/>
      <c r="Y1049" s="7"/>
    </row>
    <row r="1050" spans="1:25" x14ac:dyDescent="0.2">
      <c r="A1050" s="7"/>
      <c r="B1050" s="7"/>
      <c r="C1050" s="7"/>
      <c r="D1050" s="7"/>
      <c r="E1050" s="7"/>
      <c r="F1050" s="7"/>
      <c r="G1050" s="7"/>
      <c r="H1050" s="7"/>
      <c r="I1050" s="7"/>
      <c r="J1050" s="7"/>
      <c r="K1050" s="7"/>
      <c r="L1050" s="7"/>
      <c r="M1050" s="7"/>
      <c r="N1050" s="7"/>
      <c r="O1050" s="7"/>
      <c r="P1050" s="7"/>
      <c r="Q1050" s="7"/>
      <c r="R1050" s="7"/>
      <c r="S1050" s="7"/>
      <c r="T1050" s="7"/>
      <c r="U1050" s="7"/>
      <c r="V1050" s="7"/>
      <c r="W1050" s="7"/>
      <c r="X1050" s="7"/>
      <c r="Y1050" s="7"/>
    </row>
    <row r="1051" spans="1:25" x14ac:dyDescent="0.2">
      <c r="A1051" s="7"/>
      <c r="B1051" s="7"/>
      <c r="C1051" s="7"/>
      <c r="D1051" s="7"/>
      <c r="E1051" s="7"/>
      <c r="F1051" s="7"/>
      <c r="G1051" s="7"/>
      <c r="H1051" s="7"/>
      <c r="I1051" s="7"/>
      <c r="J1051" s="7"/>
      <c r="K1051" s="7"/>
      <c r="L1051" s="7"/>
      <c r="M1051" s="7"/>
      <c r="N1051" s="7"/>
      <c r="O1051" s="7"/>
      <c r="P1051" s="7"/>
      <c r="Q1051" s="7"/>
      <c r="R1051" s="7"/>
      <c r="S1051" s="7"/>
      <c r="T1051" s="7"/>
      <c r="U1051" s="7"/>
      <c r="V1051" s="7"/>
      <c r="W1051" s="7"/>
      <c r="X1051" s="7"/>
      <c r="Y1051" s="7"/>
    </row>
    <row r="1052" spans="1:25" x14ac:dyDescent="0.2">
      <c r="A1052" s="7"/>
      <c r="B1052" s="7"/>
      <c r="C1052" s="7"/>
      <c r="D1052" s="7"/>
      <c r="E1052" s="7"/>
      <c r="F1052" s="7"/>
      <c r="G1052" s="7"/>
      <c r="H1052" s="7"/>
      <c r="I1052" s="7"/>
      <c r="J1052" s="7"/>
      <c r="K1052" s="7"/>
      <c r="L1052" s="7"/>
      <c r="M1052" s="7"/>
      <c r="N1052" s="7"/>
      <c r="O1052" s="7"/>
      <c r="P1052" s="7"/>
      <c r="Q1052" s="7"/>
      <c r="R1052" s="7"/>
      <c r="S1052" s="7"/>
      <c r="T1052" s="7"/>
      <c r="U1052" s="7"/>
      <c r="V1052" s="7"/>
      <c r="W1052" s="7"/>
      <c r="X1052" s="7"/>
      <c r="Y1052" s="7"/>
    </row>
    <row r="1053" spans="1:25" x14ac:dyDescent="0.2">
      <c r="A1053" s="7"/>
      <c r="B1053" s="7"/>
      <c r="C1053" s="7"/>
      <c r="D1053" s="7"/>
      <c r="E1053" s="7"/>
      <c r="F1053" s="7"/>
      <c r="G1053" s="7"/>
      <c r="H1053" s="7"/>
      <c r="I1053" s="7"/>
      <c r="J1053" s="7"/>
      <c r="K1053" s="7"/>
      <c r="L1053" s="7"/>
      <c r="M1053" s="7"/>
      <c r="N1053" s="7"/>
      <c r="O1053" s="7"/>
      <c r="P1053" s="7"/>
      <c r="Q1053" s="7"/>
      <c r="R1053" s="7"/>
      <c r="S1053" s="7"/>
      <c r="T1053" s="7"/>
      <c r="U1053" s="7"/>
      <c r="V1053" s="7"/>
      <c r="W1053" s="7"/>
      <c r="X1053" s="7"/>
      <c r="Y1053" s="7"/>
    </row>
    <row r="1054" spans="1:25" x14ac:dyDescent="0.2">
      <c r="A1054" s="7"/>
      <c r="B1054" s="7"/>
      <c r="C1054" s="7"/>
      <c r="D1054" s="7"/>
      <c r="E1054" s="7"/>
      <c r="F1054" s="7"/>
      <c r="G1054" s="7"/>
      <c r="H1054" s="7"/>
      <c r="I1054" s="7"/>
      <c r="J1054" s="7"/>
      <c r="K1054" s="7"/>
      <c r="L1054" s="7"/>
      <c r="M1054" s="7"/>
      <c r="N1054" s="7"/>
      <c r="O1054" s="7"/>
      <c r="P1054" s="7"/>
      <c r="Q1054" s="7"/>
      <c r="R1054" s="7"/>
      <c r="S1054" s="7"/>
      <c r="T1054" s="7"/>
      <c r="U1054" s="7"/>
      <c r="V1054" s="7"/>
      <c r="W1054" s="7"/>
      <c r="X1054" s="7"/>
      <c r="Y1054" s="7"/>
    </row>
    <row r="1055" spans="1:25" x14ac:dyDescent="0.2">
      <c r="A1055" s="7"/>
      <c r="B1055" s="7"/>
      <c r="C1055" s="7"/>
      <c r="D1055" s="7"/>
      <c r="E1055" s="7"/>
      <c r="F1055" s="7"/>
      <c r="G1055" s="7"/>
      <c r="H1055" s="7"/>
      <c r="I1055" s="7"/>
      <c r="J1055" s="7"/>
      <c r="K1055" s="7"/>
      <c r="L1055" s="7"/>
      <c r="M1055" s="7"/>
      <c r="N1055" s="7"/>
      <c r="O1055" s="7"/>
      <c r="P1055" s="7"/>
      <c r="Q1055" s="7"/>
      <c r="R1055" s="7"/>
      <c r="S1055" s="7"/>
      <c r="T1055" s="7"/>
      <c r="U1055" s="7"/>
      <c r="V1055" s="7"/>
      <c r="W1055" s="7"/>
      <c r="X1055" s="7"/>
      <c r="Y1055" s="7"/>
    </row>
    <row r="1056" spans="1:25" x14ac:dyDescent="0.2">
      <c r="A1056" s="7"/>
      <c r="B1056" s="7"/>
      <c r="C1056" s="7"/>
      <c r="D1056" s="7"/>
      <c r="E1056" s="7"/>
      <c r="F1056" s="7"/>
      <c r="G1056" s="7"/>
      <c r="H1056" s="7"/>
      <c r="I1056" s="7"/>
      <c r="J1056" s="7"/>
      <c r="K1056" s="7"/>
      <c r="L1056" s="7"/>
      <c r="M1056" s="7"/>
      <c r="N1056" s="7"/>
      <c r="O1056" s="7"/>
      <c r="P1056" s="7"/>
      <c r="Q1056" s="7"/>
      <c r="R1056" s="7"/>
      <c r="S1056" s="7"/>
      <c r="T1056" s="7"/>
      <c r="U1056" s="7"/>
      <c r="V1056" s="7"/>
      <c r="W1056" s="7"/>
      <c r="X1056" s="7"/>
      <c r="Y1056" s="7"/>
    </row>
    <row r="1057" spans="1:25" x14ac:dyDescent="0.2">
      <c r="A1057" s="7"/>
      <c r="B1057" s="7"/>
      <c r="C1057" s="7"/>
      <c r="D1057" s="7"/>
      <c r="E1057" s="7"/>
      <c r="F1057" s="7"/>
      <c r="G1057" s="7"/>
      <c r="H1057" s="7"/>
      <c r="I1057" s="7"/>
      <c r="J1057" s="7"/>
      <c r="K1057" s="7"/>
      <c r="L1057" s="7"/>
      <c r="M1057" s="7"/>
      <c r="N1057" s="7"/>
      <c r="O1057" s="7"/>
      <c r="P1057" s="7"/>
      <c r="Q1057" s="7"/>
      <c r="R1057" s="7"/>
      <c r="S1057" s="7"/>
      <c r="T1057" s="7"/>
      <c r="U1057" s="7"/>
      <c r="V1057" s="7"/>
      <c r="W1057" s="7"/>
      <c r="X1057" s="7"/>
      <c r="Y1057" s="7"/>
    </row>
    <row r="1058" spans="1:25" x14ac:dyDescent="0.2">
      <c r="A1058" s="7"/>
      <c r="B1058" s="7"/>
      <c r="C1058" s="7"/>
      <c r="D1058" s="7"/>
      <c r="E1058" s="7"/>
      <c r="F1058" s="7"/>
      <c r="G1058" s="7"/>
      <c r="H1058" s="7"/>
      <c r="I1058" s="7"/>
      <c r="J1058" s="7"/>
      <c r="K1058" s="7"/>
      <c r="L1058" s="7"/>
      <c r="M1058" s="7"/>
      <c r="N1058" s="7"/>
      <c r="O1058" s="7"/>
      <c r="P1058" s="7"/>
      <c r="Q1058" s="7"/>
      <c r="R1058" s="7"/>
      <c r="S1058" s="7"/>
      <c r="T1058" s="7"/>
      <c r="U1058" s="7"/>
      <c r="V1058" s="7"/>
      <c r="W1058" s="7"/>
      <c r="X1058" s="7"/>
      <c r="Y1058" s="7"/>
    </row>
    <row r="1059" spans="1:25" x14ac:dyDescent="0.2">
      <c r="A1059" s="7"/>
      <c r="B1059" s="7"/>
      <c r="C1059" s="7"/>
      <c r="D1059" s="7"/>
      <c r="E1059" s="7"/>
      <c r="F1059" s="7"/>
      <c r="G1059" s="7"/>
      <c r="H1059" s="7"/>
      <c r="I1059" s="7"/>
      <c r="J1059" s="7"/>
      <c r="K1059" s="7"/>
      <c r="L1059" s="7"/>
      <c r="M1059" s="7"/>
      <c r="N1059" s="7"/>
      <c r="O1059" s="7"/>
      <c r="P1059" s="7"/>
      <c r="Q1059" s="7"/>
      <c r="R1059" s="7"/>
      <c r="S1059" s="7"/>
      <c r="T1059" s="7"/>
      <c r="U1059" s="7"/>
      <c r="V1059" s="7"/>
      <c r="W1059" s="7"/>
      <c r="X1059" s="7"/>
      <c r="Y1059" s="7"/>
    </row>
    <row r="1060" spans="1:25" x14ac:dyDescent="0.2">
      <c r="A1060" s="7"/>
      <c r="B1060" s="7"/>
      <c r="C1060" s="7"/>
      <c r="D1060" s="7"/>
      <c r="E1060" s="7"/>
      <c r="F1060" s="7"/>
      <c r="G1060" s="7"/>
      <c r="H1060" s="7"/>
      <c r="I1060" s="7"/>
      <c r="J1060" s="7"/>
      <c r="K1060" s="7"/>
      <c r="L1060" s="7"/>
      <c r="M1060" s="7"/>
      <c r="N1060" s="7"/>
      <c r="O1060" s="7"/>
      <c r="P1060" s="7"/>
      <c r="Q1060" s="7"/>
      <c r="R1060" s="7"/>
      <c r="S1060" s="7"/>
      <c r="T1060" s="7"/>
      <c r="U1060" s="7"/>
      <c r="V1060" s="7"/>
      <c r="W1060" s="7"/>
      <c r="X1060" s="7"/>
      <c r="Y1060" s="7"/>
    </row>
    <row r="1061" spans="1:25" x14ac:dyDescent="0.2">
      <c r="A1061" s="7"/>
      <c r="B1061" s="7"/>
      <c r="C1061" s="7"/>
      <c r="D1061" s="7"/>
      <c r="E1061" s="7"/>
      <c r="F1061" s="7"/>
      <c r="G1061" s="7"/>
      <c r="H1061" s="7"/>
      <c r="I1061" s="7"/>
      <c r="J1061" s="7"/>
      <c r="K1061" s="7"/>
      <c r="L1061" s="7"/>
      <c r="M1061" s="7"/>
      <c r="N1061" s="7"/>
      <c r="O1061" s="7"/>
      <c r="P1061" s="7"/>
      <c r="Q1061" s="7"/>
      <c r="R1061" s="7"/>
      <c r="S1061" s="7"/>
      <c r="T1061" s="7"/>
      <c r="U1061" s="7"/>
      <c r="V1061" s="7"/>
      <c r="W1061" s="7"/>
      <c r="X1061" s="7"/>
      <c r="Y1061" s="7"/>
    </row>
    <row r="1062" spans="1:25" x14ac:dyDescent="0.2">
      <c r="A1062" s="7"/>
      <c r="B1062" s="7"/>
      <c r="C1062" s="7"/>
      <c r="D1062" s="7"/>
      <c r="E1062" s="7"/>
      <c r="F1062" s="7"/>
      <c r="G1062" s="7"/>
      <c r="H1062" s="7"/>
      <c r="I1062" s="7"/>
      <c r="J1062" s="7"/>
      <c r="K1062" s="7"/>
      <c r="L1062" s="7"/>
      <c r="M1062" s="7"/>
      <c r="N1062" s="7"/>
      <c r="O1062" s="7"/>
      <c r="P1062" s="7"/>
      <c r="Q1062" s="7"/>
      <c r="R1062" s="7"/>
      <c r="S1062" s="7"/>
      <c r="T1062" s="7"/>
      <c r="U1062" s="7"/>
      <c r="V1062" s="7"/>
      <c r="W1062" s="7"/>
      <c r="X1062" s="7"/>
      <c r="Y1062" s="7"/>
    </row>
    <row r="1063" spans="1:25" x14ac:dyDescent="0.2">
      <c r="A1063" s="7"/>
      <c r="B1063" s="7"/>
      <c r="C1063" s="7"/>
      <c r="D1063" s="7"/>
      <c r="E1063" s="7"/>
      <c r="F1063" s="7"/>
      <c r="G1063" s="7"/>
      <c r="H1063" s="7"/>
      <c r="I1063" s="7"/>
      <c r="J1063" s="7"/>
      <c r="K1063" s="7"/>
      <c r="L1063" s="7"/>
      <c r="M1063" s="7"/>
      <c r="N1063" s="7"/>
      <c r="O1063" s="7"/>
      <c r="P1063" s="7"/>
      <c r="Q1063" s="7"/>
      <c r="R1063" s="7"/>
      <c r="S1063" s="7"/>
      <c r="T1063" s="7"/>
      <c r="U1063" s="7"/>
      <c r="V1063" s="7"/>
      <c r="W1063" s="7"/>
      <c r="X1063" s="7"/>
      <c r="Y1063" s="7"/>
    </row>
    <row r="1064" spans="1:25" x14ac:dyDescent="0.2">
      <c r="A1064" s="7"/>
      <c r="B1064" s="7"/>
      <c r="C1064" s="7"/>
      <c r="D1064" s="7"/>
      <c r="E1064" s="7"/>
      <c r="F1064" s="7"/>
      <c r="G1064" s="7"/>
      <c r="H1064" s="7"/>
      <c r="I1064" s="7"/>
      <c r="J1064" s="7"/>
      <c r="K1064" s="7"/>
      <c r="L1064" s="7"/>
      <c r="M1064" s="7"/>
      <c r="N1064" s="7"/>
      <c r="O1064" s="7"/>
      <c r="P1064" s="7"/>
      <c r="Q1064" s="7"/>
      <c r="R1064" s="7"/>
      <c r="S1064" s="7"/>
      <c r="T1064" s="7"/>
      <c r="U1064" s="7"/>
      <c r="V1064" s="7"/>
      <c r="W1064" s="7"/>
      <c r="X1064" s="7"/>
      <c r="Y1064" s="7"/>
    </row>
    <row r="1065" spans="1:25" x14ac:dyDescent="0.2">
      <c r="A1065" s="7"/>
      <c r="B1065" s="7"/>
      <c r="C1065" s="7"/>
      <c r="D1065" s="7"/>
      <c r="E1065" s="7"/>
      <c r="F1065" s="7"/>
      <c r="G1065" s="7"/>
      <c r="H1065" s="7"/>
      <c r="I1065" s="7"/>
      <c r="J1065" s="7"/>
      <c r="K1065" s="7"/>
      <c r="L1065" s="7"/>
      <c r="M1065" s="7"/>
      <c r="N1065" s="7"/>
      <c r="O1065" s="7"/>
      <c r="P1065" s="7"/>
      <c r="Q1065" s="7"/>
      <c r="R1065" s="7"/>
      <c r="S1065" s="7"/>
      <c r="T1065" s="7"/>
      <c r="U1065" s="7"/>
      <c r="V1065" s="7"/>
      <c r="W1065" s="7"/>
      <c r="X1065" s="7"/>
      <c r="Y1065" s="7"/>
    </row>
    <row r="1066" spans="1:25" x14ac:dyDescent="0.2">
      <c r="A1066" s="7"/>
      <c r="B1066" s="7"/>
      <c r="C1066" s="7"/>
      <c r="D1066" s="7"/>
      <c r="E1066" s="7"/>
      <c r="F1066" s="7"/>
      <c r="G1066" s="7"/>
      <c r="H1066" s="7"/>
      <c r="I1066" s="7"/>
      <c r="J1066" s="7"/>
      <c r="K1066" s="7"/>
      <c r="L1066" s="7"/>
      <c r="M1066" s="7"/>
      <c r="N1066" s="7"/>
      <c r="O1066" s="7"/>
      <c r="P1066" s="7"/>
      <c r="Q1066" s="7"/>
      <c r="R1066" s="7"/>
      <c r="S1066" s="7"/>
      <c r="T1066" s="7"/>
      <c r="U1066" s="7"/>
      <c r="V1066" s="7"/>
      <c r="W1066" s="7"/>
      <c r="X1066" s="7"/>
      <c r="Y1066" s="7"/>
    </row>
    <row r="1067" spans="1:25" x14ac:dyDescent="0.2">
      <c r="A1067" s="7"/>
      <c r="B1067" s="7"/>
      <c r="C1067" s="7"/>
      <c r="D1067" s="7"/>
      <c r="E1067" s="7"/>
      <c r="F1067" s="7"/>
      <c r="G1067" s="7"/>
      <c r="H1067" s="7"/>
      <c r="I1067" s="7"/>
      <c r="J1067" s="7"/>
      <c r="K1067" s="7"/>
      <c r="L1067" s="7"/>
      <c r="M1067" s="7"/>
      <c r="N1067" s="7"/>
      <c r="O1067" s="7"/>
      <c r="P1067" s="7"/>
      <c r="Q1067" s="7"/>
      <c r="R1067" s="7"/>
      <c r="S1067" s="7"/>
      <c r="T1067" s="7"/>
      <c r="U1067" s="7"/>
      <c r="V1067" s="7"/>
      <c r="W1067" s="7"/>
      <c r="X1067" s="7"/>
      <c r="Y1067" s="7"/>
    </row>
    <row r="1068" spans="1:25" x14ac:dyDescent="0.2">
      <c r="A1068" s="7"/>
      <c r="B1068" s="7"/>
      <c r="C1068" s="7"/>
      <c r="D1068" s="7"/>
      <c r="E1068" s="7"/>
      <c r="F1068" s="7"/>
      <c r="G1068" s="7"/>
      <c r="H1068" s="7"/>
      <c r="I1068" s="7"/>
      <c r="J1068" s="7"/>
      <c r="K1068" s="7"/>
      <c r="L1068" s="7"/>
      <c r="M1068" s="7"/>
      <c r="N1068" s="7"/>
      <c r="O1068" s="7"/>
      <c r="P1068" s="7"/>
      <c r="Q1068" s="7"/>
      <c r="R1068" s="7"/>
      <c r="S1068" s="7"/>
      <c r="T1068" s="7"/>
      <c r="U1068" s="7"/>
      <c r="V1068" s="7"/>
      <c r="W1068" s="7"/>
      <c r="X1068" s="7"/>
      <c r="Y1068" s="7"/>
    </row>
    <row r="1069" spans="1:25" x14ac:dyDescent="0.2">
      <c r="A1069" s="7"/>
      <c r="B1069" s="7"/>
      <c r="C1069" s="7"/>
      <c r="D1069" s="7"/>
      <c r="E1069" s="7"/>
      <c r="F1069" s="7"/>
      <c r="G1069" s="7"/>
      <c r="H1069" s="7"/>
      <c r="I1069" s="7"/>
      <c r="J1069" s="7"/>
      <c r="K1069" s="7"/>
      <c r="L1069" s="7"/>
      <c r="M1069" s="7"/>
      <c r="N1069" s="7"/>
      <c r="O1069" s="7"/>
      <c r="P1069" s="7"/>
      <c r="Q1069" s="7"/>
      <c r="R1069" s="7"/>
      <c r="S1069" s="7"/>
      <c r="T1069" s="7"/>
      <c r="U1069" s="7"/>
      <c r="V1069" s="7"/>
      <c r="W1069" s="7"/>
      <c r="X1069" s="7"/>
      <c r="Y1069" s="7"/>
    </row>
    <row r="1070" spans="1:25" x14ac:dyDescent="0.2">
      <c r="A1070" s="7"/>
      <c r="B1070" s="7"/>
      <c r="C1070" s="7"/>
      <c r="D1070" s="7"/>
      <c r="E1070" s="7"/>
      <c r="F1070" s="7"/>
      <c r="G1070" s="7"/>
      <c r="H1070" s="7"/>
      <c r="I1070" s="7"/>
      <c r="J1070" s="7"/>
      <c r="K1070" s="7"/>
      <c r="L1070" s="7"/>
      <c r="M1070" s="7"/>
      <c r="N1070" s="7"/>
      <c r="O1070" s="7"/>
      <c r="P1070" s="7"/>
      <c r="Q1070" s="7"/>
      <c r="R1070" s="7"/>
      <c r="S1070" s="7"/>
      <c r="T1070" s="7"/>
      <c r="U1070" s="7"/>
      <c r="V1070" s="7"/>
      <c r="W1070" s="7"/>
      <c r="X1070" s="7"/>
      <c r="Y1070" s="7"/>
    </row>
    <row r="1071" spans="1:25" x14ac:dyDescent="0.2">
      <c r="A1071" s="7"/>
      <c r="B1071" s="7"/>
      <c r="C1071" s="7"/>
      <c r="D1071" s="7"/>
      <c r="E1071" s="7"/>
      <c r="F1071" s="7"/>
      <c r="G1071" s="7"/>
      <c r="H1071" s="7"/>
      <c r="I1071" s="7"/>
      <c r="J1071" s="7"/>
      <c r="K1071" s="7"/>
      <c r="L1071" s="7"/>
      <c r="M1071" s="7"/>
      <c r="N1071" s="7"/>
      <c r="O1071" s="7"/>
      <c r="P1071" s="7"/>
      <c r="Q1071" s="7"/>
      <c r="R1071" s="7"/>
      <c r="S1071" s="7"/>
      <c r="T1071" s="7"/>
      <c r="U1071" s="7"/>
      <c r="V1071" s="7"/>
      <c r="W1071" s="7"/>
      <c r="X1071" s="7"/>
      <c r="Y1071" s="7"/>
    </row>
    <row r="1072" spans="1:25" x14ac:dyDescent="0.2">
      <c r="A1072" s="7"/>
      <c r="B1072" s="7"/>
      <c r="C1072" s="7"/>
      <c r="D1072" s="7"/>
      <c r="E1072" s="7"/>
      <c r="F1072" s="7"/>
      <c r="G1072" s="7"/>
      <c r="H1072" s="7"/>
      <c r="I1072" s="7"/>
      <c r="J1072" s="7"/>
      <c r="K1072" s="7"/>
      <c r="L1072" s="7"/>
      <c r="M1072" s="7"/>
      <c r="N1072" s="7"/>
      <c r="O1072" s="7"/>
      <c r="P1072" s="7"/>
      <c r="Q1072" s="7"/>
      <c r="R1072" s="7"/>
      <c r="S1072" s="7"/>
      <c r="T1072" s="7"/>
      <c r="U1072" s="7"/>
      <c r="V1072" s="7"/>
      <c r="W1072" s="7"/>
      <c r="X1072" s="7"/>
      <c r="Y1072" s="7"/>
    </row>
    <row r="1073" spans="1:25" x14ac:dyDescent="0.2">
      <c r="A1073" s="7"/>
      <c r="B1073" s="7"/>
      <c r="C1073" s="7"/>
      <c r="D1073" s="7"/>
      <c r="E1073" s="7"/>
      <c r="F1073" s="7"/>
      <c r="G1073" s="7"/>
      <c r="H1073" s="7"/>
      <c r="I1073" s="7"/>
      <c r="J1073" s="7"/>
      <c r="K1073" s="7"/>
      <c r="L1073" s="7"/>
      <c r="M1073" s="7"/>
      <c r="N1073" s="7"/>
      <c r="O1073" s="7"/>
      <c r="P1073" s="7"/>
      <c r="Q1073" s="7"/>
      <c r="R1073" s="7"/>
      <c r="S1073" s="7"/>
      <c r="T1073" s="7"/>
      <c r="U1073" s="7"/>
      <c r="V1073" s="7"/>
      <c r="W1073" s="7"/>
      <c r="X1073" s="7"/>
      <c r="Y1073" s="7"/>
    </row>
    <row r="1074" spans="1:25" x14ac:dyDescent="0.2">
      <c r="A1074" s="7"/>
      <c r="B1074" s="7"/>
      <c r="C1074" s="7"/>
      <c r="D1074" s="7"/>
      <c r="E1074" s="7"/>
      <c r="F1074" s="7"/>
      <c r="G1074" s="7"/>
      <c r="H1074" s="7"/>
      <c r="I1074" s="7"/>
      <c r="J1074" s="7"/>
      <c r="K1074" s="7"/>
      <c r="L1074" s="7"/>
      <c r="M1074" s="7"/>
      <c r="N1074" s="7"/>
      <c r="O1074" s="7"/>
      <c r="P1074" s="7"/>
      <c r="Q1074" s="7"/>
      <c r="R1074" s="7"/>
      <c r="S1074" s="7"/>
      <c r="T1074" s="7"/>
      <c r="U1074" s="7"/>
      <c r="V1074" s="7"/>
      <c r="W1074" s="7"/>
      <c r="X1074" s="7"/>
      <c r="Y1074" s="7"/>
    </row>
    <row r="1075" spans="1:25" x14ac:dyDescent="0.2">
      <c r="A1075" s="7"/>
      <c r="B1075" s="7"/>
      <c r="C1075" s="7"/>
      <c r="D1075" s="7"/>
      <c r="E1075" s="7"/>
      <c r="F1075" s="7"/>
      <c r="G1075" s="7"/>
      <c r="H1075" s="7"/>
      <c r="I1075" s="7"/>
      <c r="J1075" s="7"/>
      <c r="K1075" s="7"/>
      <c r="L1075" s="7"/>
      <c r="M1075" s="7"/>
      <c r="N1075" s="7"/>
      <c r="O1075" s="7"/>
      <c r="P1075" s="7"/>
      <c r="Q1075" s="7"/>
      <c r="R1075" s="7"/>
      <c r="S1075" s="7"/>
      <c r="T1075" s="7"/>
      <c r="U1075" s="7"/>
      <c r="V1075" s="7"/>
      <c r="W1075" s="7"/>
      <c r="X1075" s="7"/>
      <c r="Y1075" s="7"/>
    </row>
    <row r="1076" spans="1:25" x14ac:dyDescent="0.2">
      <c r="A1076" s="7"/>
      <c r="B1076" s="7"/>
      <c r="C1076" s="7"/>
      <c r="D1076" s="7"/>
      <c r="E1076" s="7"/>
      <c r="F1076" s="7"/>
      <c r="G1076" s="7"/>
      <c r="H1076" s="7"/>
      <c r="I1076" s="7"/>
      <c r="J1076" s="7"/>
      <c r="K1076" s="7"/>
      <c r="L1076" s="7"/>
      <c r="M1076" s="7"/>
      <c r="N1076" s="7"/>
      <c r="O1076" s="7"/>
      <c r="P1076" s="7"/>
      <c r="Q1076" s="7"/>
      <c r="R1076" s="7"/>
      <c r="S1076" s="7"/>
      <c r="T1076" s="7"/>
      <c r="U1076" s="7"/>
      <c r="V1076" s="7"/>
      <c r="W1076" s="7"/>
      <c r="X1076" s="7"/>
      <c r="Y1076" s="7"/>
    </row>
    <row r="1077" spans="1:25" x14ac:dyDescent="0.2">
      <c r="A1077" s="7"/>
      <c r="B1077" s="7"/>
      <c r="C1077" s="7"/>
      <c r="D1077" s="7"/>
      <c r="E1077" s="7"/>
      <c r="F1077" s="7"/>
      <c r="G1077" s="7"/>
      <c r="H1077" s="7"/>
      <c r="I1077" s="7"/>
      <c r="J1077" s="7"/>
      <c r="K1077" s="7"/>
      <c r="L1077" s="7"/>
      <c r="M1077" s="7"/>
      <c r="N1077" s="7"/>
      <c r="O1077" s="7"/>
      <c r="P1077" s="7"/>
      <c r="Q1077" s="7"/>
      <c r="R1077" s="7"/>
      <c r="S1077" s="7"/>
      <c r="T1077" s="7"/>
      <c r="U1077" s="7"/>
      <c r="V1077" s="7"/>
      <c r="W1077" s="7"/>
      <c r="X1077" s="7"/>
      <c r="Y1077" s="7"/>
    </row>
    <row r="1078" spans="1:25" x14ac:dyDescent="0.2">
      <c r="A1078" s="7"/>
      <c r="B1078" s="7"/>
      <c r="C1078" s="7"/>
      <c r="D1078" s="7"/>
      <c r="E1078" s="7"/>
      <c r="F1078" s="7"/>
      <c r="G1078" s="7"/>
      <c r="H1078" s="7"/>
      <c r="I1078" s="7"/>
      <c r="J1078" s="7"/>
      <c r="K1078" s="7"/>
      <c r="L1078" s="7"/>
      <c r="M1078" s="7"/>
      <c r="N1078" s="7"/>
      <c r="O1078" s="7"/>
      <c r="P1078" s="7"/>
      <c r="Q1078" s="7"/>
      <c r="R1078" s="7"/>
      <c r="S1078" s="7"/>
      <c r="T1078" s="7"/>
      <c r="U1078" s="7"/>
      <c r="V1078" s="7"/>
      <c r="W1078" s="7"/>
      <c r="X1078" s="7"/>
      <c r="Y1078" s="7"/>
    </row>
    <row r="1079" spans="1:25" x14ac:dyDescent="0.2">
      <c r="A1079" s="7"/>
      <c r="B1079" s="7"/>
      <c r="C1079" s="7"/>
      <c r="D1079" s="7"/>
      <c r="E1079" s="7"/>
      <c r="F1079" s="7"/>
      <c r="G1079" s="7"/>
      <c r="H1079" s="7"/>
      <c r="I1079" s="7"/>
      <c r="J1079" s="7"/>
      <c r="K1079" s="7"/>
      <c r="L1079" s="7"/>
      <c r="M1079" s="7"/>
      <c r="N1079" s="7"/>
      <c r="O1079" s="7"/>
      <c r="P1079" s="7"/>
      <c r="Q1079" s="7"/>
      <c r="R1079" s="7"/>
      <c r="S1079" s="7"/>
      <c r="T1079" s="7"/>
      <c r="U1079" s="7"/>
      <c r="V1079" s="7"/>
      <c r="W1079" s="7"/>
      <c r="X1079" s="7"/>
      <c r="Y1079" s="7"/>
    </row>
    <row r="1080" spans="1:25" x14ac:dyDescent="0.2">
      <c r="A1080" s="7"/>
      <c r="B1080" s="7"/>
      <c r="C1080" s="7"/>
      <c r="D1080" s="7"/>
      <c r="E1080" s="7"/>
      <c r="F1080" s="7"/>
      <c r="G1080" s="7"/>
      <c r="H1080" s="7"/>
      <c r="I1080" s="7"/>
      <c r="J1080" s="7"/>
      <c r="K1080" s="7"/>
      <c r="L1080" s="7"/>
      <c r="M1080" s="7"/>
      <c r="N1080" s="7"/>
      <c r="O1080" s="7"/>
      <c r="P1080" s="7"/>
      <c r="Q1080" s="7"/>
      <c r="R1080" s="7"/>
      <c r="S1080" s="7"/>
      <c r="T1080" s="7"/>
      <c r="U1080" s="7"/>
      <c r="V1080" s="7"/>
      <c r="W1080" s="7"/>
      <c r="X1080" s="7"/>
      <c r="Y1080" s="7"/>
    </row>
    <row r="1081" spans="1:25" x14ac:dyDescent="0.2">
      <c r="A1081" s="7"/>
      <c r="B1081" s="7"/>
      <c r="C1081" s="7"/>
      <c r="D1081" s="7"/>
      <c r="E1081" s="7"/>
      <c r="F1081" s="7"/>
      <c r="G1081" s="7"/>
      <c r="H1081" s="7"/>
      <c r="I1081" s="7"/>
      <c r="J1081" s="7"/>
      <c r="K1081" s="7"/>
      <c r="L1081" s="7"/>
      <c r="M1081" s="7"/>
      <c r="N1081" s="7"/>
      <c r="O1081" s="7"/>
      <c r="P1081" s="7"/>
      <c r="Q1081" s="7"/>
      <c r="R1081" s="7"/>
      <c r="S1081" s="7"/>
      <c r="T1081" s="7"/>
      <c r="U1081" s="7"/>
      <c r="V1081" s="7"/>
      <c r="W1081" s="7"/>
      <c r="X1081" s="7"/>
      <c r="Y1081" s="7"/>
    </row>
    <row r="1082" spans="1:25" x14ac:dyDescent="0.2">
      <c r="A1082" s="7"/>
      <c r="B1082" s="7"/>
      <c r="C1082" s="7"/>
      <c r="D1082" s="7"/>
      <c r="E1082" s="7"/>
      <c r="F1082" s="7"/>
      <c r="G1082" s="7"/>
      <c r="H1082" s="7"/>
      <c r="I1082" s="7"/>
      <c r="J1082" s="7"/>
      <c r="K1082" s="7"/>
      <c r="L1082" s="7"/>
      <c r="M1082" s="7"/>
      <c r="N1082" s="7"/>
      <c r="O1082" s="7"/>
      <c r="P1082" s="7"/>
      <c r="Q1082" s="7"/>
      <c r="R1082" s="7"/>
      <c r="S1082" s="7"/>
      <c r="T1082" s="7"/>
      <c r="U1082" s="7"/>
      <c r="V1082" s="7"/>
      <c r="W1082" s="7"/>
      <c r="X1082" s="7"/>
      <c r="Y1082" s="7"/>
    </row>
    <row r="1083" spans="1:25" x14ac:dyDescent="0.2">
      <c r="A1083" s="7"/>
      <c r="B1083" s="7"/>
      <c r="C1083" s="7"/>
      <c r="D1083" s="7"/>
      <c r="E1083" s="7"/>
      <c r="F1083" s="7"/>
      <c r="G1083" s="7"/>
      <c r="H1083" s="7"/>
      <c r="I1083" s="7"/>
      <c r="J1083" s="7"/>
      <c r="K1083" s="7"/>
      <c r="L1083" s="7"/>
      <c r="M1083" s="7"/>
      <c r="N1083" s="7"/>
      <c r="O1083" s="7"/>
      <c r="P1083" s="7"/>
      <c r="Q1083" s="7"/>
      <c r="R1083" s="7"/>
      <c r="S1083" s="7"/>
      <c r="T1083" s="7"/>
      <c r="U1083" s="7"/>
      <c r="V1083" s="7"/>
      <c r="W1083" s="7"/>
      <c r="X1083" s="7"/>
      <c r="Y1083" s="7"/>
    </row>
    <row r="1084" spans="1:25" x14ac:dyDescent="0.2">
      <c r="A1084" s="7"/>
      <c r="B1084" s="7"/>
      <c r="C1084" s="7"/>
      <c r="D1084" s="7"/>
      <c r="E1084" s="7"/>
      <c r="F1084" s="7"/>
      <c r="G1084" s="7"/>
      <c r="H1084" s="7"/>
      <c r="I1084" s="7"/>
      <c r="J1084" s="7"/>
      <c r="K1084" s="7"/>
      <c r="L1084" s="7"/>
      <c r="M1084" s="7"/>
      <c r="N1084" s="7"/>
      <c r="O1084" s="7"/>
      <c r="P1084" s="7"/>
      <c r="Q1084" s="7"/>
      <c r="R1084" s="7"/>
      <c r="S1084" s="7"/>
      <c r="T1084" s="7"/>
      <c r="U1084" s="7"/>
      <c r="V1084" s="7"/>
      <c r="W1084" s="7"/>
      <c r="X1084" s="7"/>
      <c r="Y1084" s="7"/>
    </row>
    <row r="1085" spans="1:25" x14ac:dyDescent="0.2">
      <c r="A1085" s="7"/>
      <c r="B1085" s="7"/>
      <c r="C1085" s="7"/>
      <c r="D1085" s="7"/>
      <c r="E1085" s="7"/>
      <c r="F1085" s="7"/>
      <c r="G1085" s="7"/>
      <c r="H1085" s="7"/>
      <c r="I1085" s="7"/>
      <c r="J1085" s="7"/>
      <c r="K1085" s="7"/>
      <c r="L1085" s="7"/>
      <c r="M1085" s="7"/>
      <c r="N1085" s="7"/>
      <c r="O1085" s="7"/>
      <c r="P1085" s="7"/>
      <c r="Q1085" s="7"/>
      <c r="R1085" s="7"/>
      <c r="S1085" s="7"/>
      <c r="T1085" s="7"/>
      <c r="U1085" s="7"/>
      <c r="V1085" s="7"/>
      <c r="W1085" s="7"/>
      <c r="X1085" s="7"/>
      <c r="Y1085" s="7"/>
    </row>
    <row r="1086" spans="1:25" x14ac:dyDescent="0.2">
      <c r="A1086" s="7"/>
      <c r="B1086" s="7"/>
      <c r="C1086" s="7"/>
      <c r="D1086" s="7"/>
      <c r="E1086" s="7"/>
      <c r="F1086" s="7"/>
      <c r="G1086" s="7"/>
      <c r="H1086" s="7"/>
      <c r="I1086" s="7"/>
      <c r="J1086" s="7"/>
      <c r="K1086" s="7"/>
      <c r="L1086" s="7"/>
      <c r="M1086" s="7"/>
      <c r="N1086" s="7"/>
      <c r="O1086" s="7"/>
      <c r="P1086" s="7"/>
      <c r="Q1086" s="7"/>
      <c r="R1086" s="7"/>
      <c r="S1086" s="7"/>
      <c r="T1086" s="7"/>
      <c r="U1086" s="7"/>
      <c r="V1086" s="7"/>
      <c r="W1086" s="7"/>
      <c r="X1086" s="7"/>
      <c r="Y1086" s="7"/>
    </row>
    <row r="1087" spans="1:25" x14ac:dyDescent="0.2">
      <c r="A1087" s="7"/>
      <c r="B1087" s="7"/>
      <c r="C1087" s="7"/>
      <c r="D1087" s="7"/>
      <c r="E1087" s="7"/>
      <c r="F1087" s="7"/>
      <c r="G1087" s="7"/>
      <c r="H1087" s="7"/>
      <c r="I1087" s="7"/>
      <c r="J1087" s="7"/>
      <c r="K1087" s="7"/>
      <c r="L1087" s="7"/>
      <c r="M1087" s="7"/>
      <c r="N1087" s="7"/>
      <c r="O1087" s="7"/>
      <c r="P1087" s="7"/>
      <c r="Q1087" s="7"/>
      <c r="R1087" s="7"/>
      <c r="S1087" s="7"/>
      <c r="T1087" s="7"/>
      <c r="U1087" s="7"/>
      <c r="V1087" s="7"/>
      <c r="W1087" s="7"/>
      <c r="X1087" s="7"/>
      <c r="Y1087" s="7"/>
    </row>
    <row r="1088" spans="1:25" x14ac:dyDescent="0.2">
      <c r="A1088" s="7"/>
      <c r="B1088" s="7"/>
      <c r="C1088" s="7"/>
      <c r="D1088" s="7"/>
      <c r="E1088" s="7"/>
      <c r="F1088" s="7"/>
      <c r="G1088" s="7"/>
      <c r="H1088" s="7"/>
      <c r="I1088" s="7"/>
      <c r="J1088" s="7"/>
      <c r="K1088" s="7"/>
      <c r="L1088" s="7"/>
      <c r="M1088" s="7"/>
      <c r="N1088" s="7"/>
      <c r="O1088" s="7"/>
      <c r="P1088" s="7"/>
      <c r="Q1088" s="7"/>
      <c r="R1088" s="7"/>
      <c r="S1088" s="7"/>
      <c r="T1088" s="7"/>
      <c r="U1088" s="7"/>
      <c r="V1088" s="7"/>
      <c r="W1088" s="7"/>
      <c r="X1088" s="7"/>
      <c r="Y1088" s="7"/>
    </row>
    <row r="1089" spans="1:25" x14ac:dyDescent="0.2">
      <c r="A1089" s="7"/>
      <c r="B1089" s="7"/>
      <c r="C1089" s="7"/>
      <c r="D1089" s="7"/>
      <c r="E1089" s="7"/>
      <c r="F1089" s="7"/>
      <c r="G1089" s="7"/>
      <c r="H1089" s="7"/>
      <c r="I1089" s="7"/>
      <c r="J1089" s="7"/>
      <c r="K1089" s="7"/>
      <c r="L1089" s="7"/>
      <c r="M1089" s="7"/>
      <c r="N1089" s="7"/>
      <c r="O1089" s="7"/>
      <c r="P1089" s="7"/>
      <c r="Q1089" s="7"/>
      <c r="R1089" s="7"/>
      <c r="S1089" s="7"/>
      <c r="T1089" s="7"/>
      <c r="U1089" s="7"/>
      <c r="V1089" s="7"/>
      <c r="W1089" s="7"/>
      <c r="X1089" s="7"/>
      <c r="Y1089" s="7"/>
    </row>
    <row r="1090" spans="1:25" x14ac:dyDescent="0.2">
      <c r="A1090" s="7"/>
      <c r="B1090" s="7"/>
      <c r="C1090" s="7"/>
      <c r="D1090" s="7"/>
      <c r="E1090" s="7"/>
      <c r="F1090" s="7"/>
      <c r="G1090" s="7"/>
      <c r="H1090" s="7"/>
      <c r="I1090" s="7"/>
      <c r="J1090" s="7"/>
      <c r="K1090" s="7"/>
      <c r="L1090" s="7"/>
      <c r="M1090" s="7"/>
      <c r="N1090" s="7"/>
      <c r="O1090" s="7"/>
      <c r="P1090" s="7"/>
      <c r="Q1090" s="7"/>
      <c r="R1090" s="7"/>
      <c r="S1090" s="7"/>
      <c r="T1090" s="7"/>
      <c r="U1090" s="7"/>
      <c r="V1090" s="7"/>
      <c r="W1090" s="7"/>
      <c r="X1090" s="7"/>
      <c r="Y1090" s="7"/>
    </row>
    <row r="1091" spans="1:25" x14ac:dyDescent="0.2">
      <c r="A1091" s="7"/>
      <c r="B1091" s="7"/>
      <c r="C1091" s="7"/>
      <c r="D1091" s="7"/>
      <c r="E1091" s="7"/>
      <c r="F1091" s="7"/>
      <c r="G1091" s="7"/>
      <c r="H1091" s="7"/>
      <c r="I1091" s="7"/>
      <c r="J1091" s="7"/>
      <c r="K1091" s="7"/>
      <c r="L1091" s="7"/>
      <c r="M1091" s="7"/>
      <c r="N1091" s="7"/>
      <c r="O1091" s="7"/>
      <c r="P1091" s="7"/>
      <c r="Q1091" s="7"/>
      <c r="R1091" s="7"/>
      <c r="S1091" s="7"/>
      <c r="T1091" s="7"/>
      <c r="U1091" s="7"/>
      <c r="V1091" s="7"/>
      <c r="W1091" s="7"/>
      <c r="X1091" s="7"/>
      <c r="Y1091" s="7"/>
    </row>
    <row r="1092" spans="1:25" x14ac:dyDescent="0.2">
      <c r="A1092" s="7"/>
      <c r="B1092" s="7"/>
      <c r="C1092" s="7"/>
      <c r="D1092" s="7"/>
      <c r="E1092" s="7"/>
      <c r="F1092" s="7"/>
      <c r="G1092" s="7"/>
      <c r="H1092" s="7"/>
      <c r="I1092" s="7"/>
      <c r="J1092" s="7"/>
      <c r="K1092" s="7"/>
      <c r="L1092" s="7"/>
      <c r="M1092" s="7"/>
      <c r="N1092" s="7"/>
      <c r="O1092" s="7"/>
      <c r="P1092" s="7"/>
      <c r="Q1092" s="7"/>
      <c r="R1092" s="7"/>
      <c r="S1092" s="7"/>
      <c r="T1092" s="7"/>
      <c r="U1092" s="7"/>
      <c r="V1092" s="7"/>
      <c r="W1092" s="7"/>
      <c r="X1092" s="7"/>
      <c r="Y1092" s="7"/>
    </row>
    <row r="1093" spans="1:25" x14ac:dyDescent="0.2">
      <c r="A1093" s="7"/>
      <c r="B1093" s="7"/>
      <c r="C1093" s="7"/>
      <c r="D1093" s="7"/>
      <c r="E1093" s="7"/>
      <c r="F1093" s="7"/>
      <c r="G1093" s="7"/>
      <c r="H1093" s="7"/>
      <c r="I1093" s="7"/>
      <c r="J1093" s="7"/>
      <c r="K1093" s="7"/>
      <c r="L1093" s="7"/>
      <c r="M1093" s="7"/>
      <c r="N1093" s="7"/>
      <c r="O1093" s="7"/>
      <c r="P1093" s="7"/>
      <c r="Q1093" s="7"/>
      <c r="R1093" s="7"/>
      <c r="S1093" s="7"/>
      <c r="T1093" s="7"/>
      <c r="U1093" s="7"/>
      <c r="V1093" s="7"/>
      <c r="W1093" s="7"/>
      <c r="X1093" s="7"/>
      <c r="Y1093" s="7"/>
    </row>
    <row r="1094" spans="1:25" x14ac:dyDescent="0.2">
      <c r="A1094" s="7"/>
      <c r="B1094" s="7"/>
      <c r="C1094" s="7"/>
      <c r="D1094" s="7"/>
      <c r="E1094" s="7"/>
      <c r="F1094" s="7"/>
      <c r="G1094" s="7"/>
      <c r="H1094" s="7"/>
      <c r="I1094" s="7"/>
      <c r="J1094" s="7"/>
      <c r="K1094" s="7"/>
      <c r="L1094" s="7"/>
      <c r="M1094" s="7"/>
      <c r="N1094" s="7"/>
      <c r="O1094" s="7"/>
      <c r="P1094" s="7"/>
      <c r="Q1094" s="7"/>
      <c r="R1094" s="7"/>
      <c r="S1094" s="7"/>
      <c r="T1094" s="7"/>
      <c r="U1094" s="7"/>
      <c r="V1094" s="7"/>
      <c r="W1094" s="7"/>
      <c r="X1094" s="7"/>
      <c r="Y1094" s="7"/>
    </row>
    <row r="1095" spans="1:25" x14ac:dyDescent="0.2">
      <c r="A1095" s="7"/>
      <c r="B1095" s="7"/>
      <c r="C1095" s="7"/>
      <c r="D1095" s="7"/>
      <c r="E1095" s="7"/>
      <c r="F1095" s="7"/>
      <c r="G1095" s="7"/>
      <c r="H1095" s="7"/>
      <c r="I1095" s="7"/>
      <c r="J1095" s="7"/>
      <c r="K1095" s="7"/>
      <c r="L1095" s="7"/>
      <c r="M1095" s="7"/>
      <c r="N1095" s="7"/>
      <c r="O1095" s="7"/>
      <c r="P1095" s="7"/>
      <c r="Q1095" s="7"/>
      <c r="R1095" s="7"/>
      <c r="S1095" s="7"/>
      <c r="T1095" s="7"/>
      <c r="U1095" s="7"/>
      <c r="V1095" s="7"/>
      <c r="W1095" s="7"/>
      <c r="X1095" s="7"/>
      <c r="Y1095" s="7"/>
    </row>
    <row r="1096" spans="1:25" x14ac:dyDescent="0.2">
      <c r="A1096" s="7"/>
      <c r="B1096" s="7"/>
      <c r="C1096" s="7"/>
      <c r="D1096" s="7"/>
      <c r="E1096" s="7"/>
      <c r="F1096" s="7"/>
      <c r="G1096" s="7"/>
      <c r="H1096" s="7"/>
      <c r="I1096" s="7"/>
      <c r="J1096" s="7"/>
      <c r="K1096" s="7"/>
      <c r="L1096" s="7"/>
      <c r="M1096" s="7"/>
      <c r="N1096" s="7"/>
      <c r="O1096" s="7"/>
      <c r="P1096" s="7"/>
      <c r="Q1096" s="7"/>
      <c r="R1096" s="7"/>
      <c r="S1096" s="7"/>
      <c r="T1096" s="7"/>
      <c r="U1096" s="7"/>
      <c r="V1096" s="7"/>
      <c r="W1096" s="7"/>
      <c r="X1096" s="7"/>
      <c r="Y1096" s="7"/>
    </row>
    <row r="1097" spans="1:25" x14ac:dyDescent="0.2">
      <c r="A1097" s="7"/>
      <c r="B1097" s="7"/>
      <c r="C1097" s="7"/>
      <c r="D1097" s="7"/>
      <c r="E1097" s="7"/>
      <c r="F1097" s="7"/>
      <c r="G1097" s="7"/>
      <c r="H1097" s="7"/>
      <c r="I1097" s="7"/>
      <c r="J1097" s="7"/>
      <c r="K1097" s="7"/>
      <c r="L1097" s="7"/>
      <c r="M1097" s="7"/>
      <c r="N1097" s="7"/>
      <c r="O1097" s="7"/>
      <c r="P1097" s="7"/>
      <c r="Q1097" s="7"/>
      <c r="R1097" s="7"/>
      <c r="S1097" s="7"/>
      <c r="T1097" s="7"/>
      <c r="U1097" s="7"/>
      <c r="V1097" s="7"/>
      <c r="W1097" s="7"/>
      <c r="X1097" s="7"/>
      <c r="Y1097" s="7"/>
    </row>
    <row r="1098" spans="1:25" x14ac:dyDescent="0.2">
      <c r="A1098" s="7"/>
      <c r="B1098" s="7"/>
      <c r="C1098" s="7"/>
      <c r="D1098" s="7"/>
      <c r="E1098" s="7"/>
      <c r="F1098" s="7"/>
      <c r="G1098" s="7"/>
      <c r="H1098" s="7"/>
      <c r="I1098" s="7"/>
      <c r="J1098" s="7"/>
      <c r="K1098" s="7"/>
      <c r="L1098" s="7"/>
      <c r="M1098" s="7"/>
      <c r="N1098" s="7"/>
      <c r="O1098" s="7"/>
      <c r="P1098" s="7"/>
      <c r="Q1098" s="7"/>
      <c r="R1098" s="7"/>
      <c r="S1098" s="7"/>
      <c r="T1098" s="7"/>
      <c r="U1098" s="7"/>
      <c r="V1098" s="7"/>
      <c r="W1098" s="7"/>
      <c r="X1098" s="7"/>
      <c r="Y1098" s="7"/>
    </row>
    <row r="1099" spans="1:25" x14ac:dyDescent="0.2">
      <c r="A1099" s="7"/>
      <c r="B1099" s="7"/>
      <c r="C1099" s="7"/>
      <c r="D1099" s="7"/>
      <c r="E1099" s="7"/>
      <c r="F1099" s="7"/>
      <c r="G1099" s="7"/>
      <c r="H1099" s="7"/>
      <c r="I1099" s="7"/>
      <c r="J1099" s="7"/>
      <c r="K1099" s="7"/>
      <c r="L1099" s="7"/>
      <c r="M1099" s="7"/>
      <c r="N1099" s="7"/>
      <c r="O1099" s="7"/>
      <c r="P1099" s="7"/>
      <c r="Q1099" s="7"/>
      <c r="R1099" s="7"/>
      <c r="S1099" s="7"/>
      <c r="T1099" s="7"/>
      <c r="U1099" s="7"/>
      <c r="V1099" s="7"/>
      <c r="W1099" s="7"/>
      <c r="X1099" s="7"/>
      <c r="Y1099" s="7"/>
    </row>
    <row r="1100" spans="1:25" x14ac:dyDescent="0.2">
      <c r="A1100" s="7"/>
      <c r="B1100" s="7"/>
      <c r="C1100" s="7"/>
      <c r="D1100" s="7"/>
      <c r="E1100" s="7"/>
      <c r="F1100" s="7"/>
      <c r="G1100" s="7"/>
      <c r="H1100" s="7"/>
      <c r="I1100" s="7"/>
      <c r="J1100" s="7"/>
      <c r="K1100" s="7"/>
      <c r="L1100" s="7"/>
      <c r="M1100" s="7"/>
      <c r="N1100" s="7"/>
      <c r="O1100" s="7"/>
      <c r="P1100" s="7"/>
      <c r="Q1100" s="7"/>
      <c r="R1100" s="7"/>
      <c r="S1100" s="7"/>
      <c r="T1100" s="7"/>
      <c r="U1100" s="7"/>
      <c r="V1100" s="7"/>
      <c r="W1100" s="7"/>
      <c r="X1100" s="7"/>
      <c r="Y1100" s="7"/>
    </row>
    <row r="1101" spans="1:25" x14ac:dyDescent="0.2">
      <c r="A1101" s="7"/>
      <c r="B1101" s="7"/>
      <c r="C1101" s="7"/>
      <c r="D1101" s="7"/>
      <c r="E1101" s="7"/>
      <c r="F1101" s="7"/>
      <c r="G1101" s="7"/>
      <c r="H1101" s="7"/>
      <c r="I1101" s="7"/>
      <c r="J1101" s="7"/>
      <c r="K1101" s="7"/>
      <c r="L1101" s="7"/>
      <c r="M1101" s="7"/>
      <c r="N1101" s="7"/>
      <c r="O1101" s="7"/>
      <c r="P1101" s="7"/>
      <c r="Q1101" s="7"/>
      <c r="R1101" s="7"/>
      <c r="S1101" s="7"/>
      <c r="T1101" s="7"/>
      <c r="U1101" s="7"/>
      <c r="V1101" s="7"/>
      <c r="W1101" s="7"/>
      <c r="X1101" s="7"/>
      <c r="Y1101" s="7"/>
    </row>
  </sheetData>
  <sheetProtection algorithmName="SHA-512" hashValue="SOeff0K4X6j597uQIvEEcH/tBR+zj5KbuS17hQA8goQAGQX8+AXeSU8B7e3NEoZeGP0DFkHNmZ6fvekjh08bNg==" saltValue="aIOR4kgHpdy23ljuXGnl9Q==" spinCount="100000" sheet="1" objects="1" scenarios="1"/>
  <mergeCells count="737">
    <mergeCell ref="B866:C866"/>
    <mergeCell ref="B867:C867"/>
    <mergeCell ref="A869:C869"/>
    <mergeCell ref="B871:C871"/>
    <mergeCell ref="A873:C873"/>
    <mergeCell ref="A875:C875"/>
    <mergeCell ref="C858:D858"/>
    <mergeCell ref="C860:D860"/>
    <mergeCell ref="B862:C862"/>
    <mergeCell ref="B863:C863"/>
    <mergeCell ref="B864:C864"/>
    <mergeCell ref="B865:C865"/>
    <mergeCell ref="A853:B853"/>
    <mergeCell ref="C853:D853"/>
    <mergeCell ref="A855:B855"/>
    <mergeCell ref="C855:D855"/>
    <mergeCell ref="A856:B856"/>
    <mergeCell ref="C856:D856"/>
    <mergeCell ref="A847:B847"/>
    <mergeCell ref="C847:D847"/>
    <mergeCell ref="A849:B849"/>
    <mergeCell ref="C849:D849"/>
    <mergeCell ref="A851:B851"/>
    <mergeCell ref="C851:D851"/>
    <mergeCell ref="A842:B842"/>
    <mergeCell ref="C842:D842"/>
    <mergeCell ref="A843:B843"/>
    <mergeCell ref="C843:D843"/>
    <mergeCell ref="C844:D844"/>
    <mergeCell ref="A845:B845"/>
    <mergeCell ref="C845:D845"/>
    <mergeCell ref="A839:B839"/>
    <mergeCell ref="C839:D839"/>
    <mergeCell ref="A840:B840"/>
    <mergeCell ref="C840:D840"/>
    <mergeCell ref="A841:B841"/>
    <mergeCell ref="C841:D841"/>
    <mergeCell ref="A836:B836"/>
    <mergeCell ref="C836:D836"/>
    <mergeCell ref="A837:B837"/>
    <mergeCell ref="C837:D837"/>
    <mergeCell ref="A838:B838"/>
    <mergeCell ref="C838:D838"/>
    <mergeCell ref="C832:D832"/>
    <mergeCell ref="C833:D833"/>
    <mergeCell ref="A834:B834"/>
    <mergeCell ref="C834:D834"/>
    <mergeCell ref="A835:B835"/>
    <mergeCell ref="C835:D835"/>
    <mergeCell ref="A826:C826"/>
    <mergeCell ref="A828:B828"/>
    <mergeCell ref="C828:D828"/>
    <mergeCell ref="A830:B830"/>
    <mergeCell ref="C830:D830"/>
    <mergeCell ref="A831:B831"/>
    <mergeCell ref="C831:D831"/>
    <mergeCell ref="A818:C818"/>
    <mergeCell ref="A819:D819"/>
    <mergeCell ref="A824:A825"/>
    <mergeCell ref="B824:B825"/>
    <mergeCell ref="C824:C825"/>
    <mergeCell ref="D824:D825"/>
    <mergeCell ref="A786:C786"/>
    <mergeCell ref="A788:C788"/>
    <mergeCell ref="A800:D800"/>
    <mergeCell ref="A805:B805"/>
    <mergeCell ref="A809:A810"/>
    <mergeCell ref="B809:B810"/>
    <mergeCell ref="C809:C810"/>
    <mergeCell ref="D809:D810"/>
    <mergeCell ref="B777:C777"/>
    <mergeCell ref="B778:C778"/>
    <mergeCell ref="B779:C779"/>
    <mergeCell ref="B780:C780"/>
    <mergeCell ref="A782:C782"/>
    <mergeCell ref="B784:C784"/>
    <mergeCell ref="A769:B769"/>
    <mergeCell ref="C769:D769"/>
    <mergeCell ref="C771:D771"/>
    <mergeCell ref="C773:D773"/>
    <mergeCell ref="B775:C775"/>
    <mergeCell ref="B776:C776"/>
    <mergeCell ref="A764:B764"/>
    <mergeCell ref="C764:D764"/>
    <mergeCell ref="A766:B766"/>
    <mergeCell ref="C766:D766"/>
    <mergeCell ref="A768:B768"/>
    <mergeCell ref="C768:D768"/>
    <mergeCell ref="C757:D757"/>
    <mergeCell ref="A758:B758"/>
    <mergeCell ref="C758:D758"/>
    <mergeCell ref="A760:B760"/>
    <mergeCell ref="C760:D760"/>
    <mergeCell ref="A762:B762"/>
    <mergeCell ref="C762:D762"/>
    <mergeCell ref="A754:B754"/>
    <mergeCell ref="C754:D754"/>
    <mergeCell ref="A755:B755"/>
    <mergeCell ref="C755:D755"/>
    <mergeCell ref="A756:B756"/>
    <mergeCell ref="C756:D756"/>
    <mergeCell ref="A751:B751"/>
    <mergeCell ref="C751:D751"/>
    <mergeCell ref="A752:B752"/>
    <mergeCell ref="C752:D752"/>
    <mergeCell ref="A753:B753"/>
    <mergeCell ref="C753:D753"/>
    <mergeCell ref="A748:B748"/>
    <mergeCell ref="C748:D748"/>
    <mergeCell ref="A749:B749"/>
    <mergeCell ref="C749:D749"/>
    <mergeCell ref="A750:B750"/>
    <mergeCell ref="C750:D750"/>
    <mergeCell ref="A744:B744"/>
    <mergeCell ref="C744:D744"/>
    <mergeCell ref="C745:D745"/>
    <mergeCell ref="C746:D746"/>
    <mergeCell ref="A747:B747"/>
    <mergeCell ref="C747:D747"/>
    <mergeCell ref="A736:C736"/>
    <mergeCell ref="A737:D737"/>
    <mergeCell ref="A738:C738"/>
    <mergeCell ref="A741:B741"/>
    <mergeCell ref="C741:D741"/>
    <mergeCell ref="A743:B743"/>
    <mergeCell ref="C743:D743"/>
    <mergeCell ref="A728:C728"/>
    <mergeCell ref="A729:D729"/>
    <mergeCell ref="A734:A735"/>
    <mergeCell ref="B734:B735"/>
    <mergeCell ref="C734:C735"/>
    <mergeCell ref="D734:D735"/>
    <mergeCell ref="A697:C697"/>
    <mergeCell ref="A699:C699"/>
    <mergeCell ref="A710:D710"/>
    <mergeCell ref="A715:B715"/>
    <mergeCell ref="A719:A720"/>
    <mergeCell ref="B719:B720"/>
    <mergeCell ref="C719:C720"/>
    <mergeCell ref="D719:D720"/>
    <mergeCell ref="B688:C688"/>
    <mergeCell ref="B689:C689"/>
    <mergeCell ref="B690:C690"/>
    <mergeCell ref="B691:C691"/>
    <mergeCell ref="A693:C693"/>
    <mergeCell ref="B695:C695"/>
    <mergeCell ref="A680:B680"/>
    <mergeCell ref="C680:D680"/>
    <mergeCell ref="C682:D682"/>
    <mergeCell ref="C684:D684"/>
    <mergeCell ref="B686:C686"/>
    <mergeCell ref="B687:C687"/>
    <mergeCell ref="A675:B675"/>
    <mergeCell ref="C675:D675"/>
    <mergeCell ref="A677:B677"/>
    <mergeCell ref="C677:D677"/>
    <mergeCell ref="A679:B679"/>
    <mergeCell ref="C679:D679"/>
    <mergeCell ref="C668:D668"/>
    <mergeCell ref="A669:B669"/>
    <mergeCell ref="C669:D669"/>
    <mergeCell ref="A671:B671"/>
    <mergeCell ref="C671:D671"/>
    <mergeCell ref="A673:B673"/>
    <mergeCell ref="C673:D673"/>
    <mergeCell ref="A665:B665"/>
    <mergeCell ref="C665:D665"/>
    <mergeCell ref="A666:B666"/>
    <mergeCell ref="C666:D666"/>
    <mergeCell ref="A667:B667"/>
    <mergeCell ref="C667:D667"/>
    <mergeCell ref="A662:B662"/>
    <mergeCell ref="C662:D662"/>
    <mergeCell ref="A663:B663"/>
    <mergeCell ref="C663:D663"/>
    <mergeCell ref="A664:B664"/>
    <mergeCell ref="C664:D664"/>
    <mergeCell ref="A659:B659"/>
    <mergeCell ref="C659:D659"/>
    <mergeCell ref="A660:B660"/>
    <mergeCell ref="C660:D660"/>
    <mergeCell ref="A661:B661"/>
    <mergeCell ref="C661:D661"/>
    <mergeCell ref="A655:B655"/>
    <mergeCell ref="C655:D655"/>
    <mergeCell ref="C656:D656"/>
    <mergeCell ref="C657:D657"/>
    <mergeCell ref="A658:B658"/>
    <mergeCell ref="C658:D658"/>
    <mergeCell ref="A647:C647"/>
    <mergeCell ref="A648:D648"/>
    <mergeCell ref="A649:C649"/>
    <mergeCell ref="A652:B652"/>
    <mergeCell ref="C652:D652"/>
    <mergeCell ref="A654:B654"/>
    <mergeCell ref="C654:D654"/>
    <mergeCell ref="A639:C639"/>
    <mergeCell ref="A640:D640"/>
    <mergeCell ref="A645:A646"/>
    <mergeCell ref="B645:B646"/>
    <mergeCell ref="C645:C646"/>
    <mergeCell ref="D645:D646"/>
    <mergeCell ref="A607:C607"/>
    <mergeCell ref="A609:C609"/>
    <mergeCell ref="A621:D621"/>
    <mergeCell ref="A626:B626"/>
    <mergeCell ref="A630:A631"/>
    <mergeCell ref="B630:B631"/>
    <mergeCell ref="C630:C631"/>
    <mergeCell ref="D630:D631"/>
    <mergeCell ref="B598:C598"/>
    <mergeCell ref="B599:C599"/>
    <mergeCell ref="B600:C600"/>
    <mergeCell ref="B601:C601"/>
    <mergeCell ref="A603:C603"/>
    <mergeCell ref="B605:C605"/>
    <mergeCell ref="A590:B590"/>
    <mergeCell ref="C590:D590"/>
    <mergeCell ref="C592:D592"/>
    <mergeCell ref="C594:D594"/>
    <mergeCell ref="B596:C596"/>
    <mergeCell ref="B597:C597"/>
    <mergeCell ref="A585:B585"/>
    <mergeCell ref="C585:D585"/>
    <mergeCell ref="A587:B587"/>
    <mergeCell ref="C587:D587"/>
    <mergeCell ref="A589:B589"/>
    <mergeCell ref="C589:D589"/>
    <mergeCell ref="C578:D578"/>
    <mergeCell ref="A579:B579"/>
    <mergeCell ref="C579:D579"/>
    <mergeCell ref="A581:B581"/>
    <mergeCell ref="C581:D581"/>
    <mergeCell ref="A583:B583"/>
    <mergeCell ref="C583:D583"/>
    <mergeCell ref="A575:B575"/>
    <mergeCell ref="C575:D575"/>
    <mergeCell ref="A576:B576"/>
    <mergeCell ref="C576:D576"/>
    <mergeCell ref="A577:B577"/>
    <mergeCell ref="C577:D577"/>
    <mergeCell ref="A572:B572"/>
    <mergeCell ref="C572:D572"/>
    <mergeCell ref="A573:B573"/>
    <mergeCell ref="C573:D573"/>
    <mergeCell ref="A574:B574"/>
    <mergeCell ref="C574:D574"/>
    <mergeCell ref="A569:B569"/>
    <mergeCell ref="C569:D569"/>
    <mergeCell ref="A570:B570"/>
    <mergeCell ref="C570:D570"/>
    <mergeCell ref="A571:B571"/>
    <mergeCell ref="C571:D571"/>
    <mergeCell ref="A565:B565"/>
    <mergeCell ref="C565:D565"/>
    <mergeCell ref="C566:D566"/>
    <mergeCell ref="C567:D567"/>
    <mergeCell ref="A568:B568"/>
    <mergeCell ref="C568:D568"/>
    <mergeCell ref="A557:C557"/>
    <mergeCell ref="A558:D558"/>
    <mergeCell ref="A559:C559"/>
    <mergeCell ref="A562:B562"/>
    <mergeCell ref="C562:D562"/>
    <mergeCell ref="A564:B564"/>
    <mergeCell ref="C564:D564"/>
    <mergeCell ref="A549:C549"/>
    <mergeCell ref="A550:D550"/>
    <mergeCell ref="A555:A556"/>
    <mergeCell ref="B555:B556"/>
    <mergeCell ref="C555:C556"/>
    <mergeCell ref="D555:D556"/>
    <mergeCell ref="A517:C517"/>
    <mergeCell ref="A519:C519"/>
    <mergeCell ref="A531:D531"/>
    <mergeCell ref="A536:B536"/>
    <mergeCell ref="A540:A541"/>
    <mergeCell ref="B540:B541"/>
    <mergeCell ref="C540:C541"/>
    <mergeCell ref="D540:D541"/>
    <mergeCell ref="B508:C508"/>
    <mergeCell ref="B509:C509"/>
    <mergeCell ref="B510:C510"/>
    <mergeCell ref="B511:C511"/>
    <mergeCell ref="A513:C513"/>
    <mergeCell ref="B515:C515"/>
    <mergeCell ref="A500:B500"/>
    <mergeCell ref="C500:D500"/>
    <mergeCell ref="C502:D502"/>
    <mergeCell ref="C504:D504"/>
    <mergeCell ref="B506:C506"/>
    <mergeCell ref="B507:C507"/>
    <mergeCell ref="A495:B495"/>
    <mergeCell ref="C495:D495"/>
    <mergeCell ref="A497:B497"/>
    <mergeCell ref="C497:D497"/>
    <mergeCell ref="A499:B499"/>
    <mergeCell ref="C499:D499"/>
    <mergeCell ref="C488:D488"/>
    <mergeCell ref="A489:B489"/>
    <mergeCell ref="C489:D489"/>
    <mergeCell ref="A491:B491"/>
    <mergeCell ref="C491:D491"/>
    <mergeCell ref="A493:B493"/>
    <mergeCell ref="C493:D493"/>
    <mergeCell ref="A485:B485"/>
    <mergeCell ref="C485:D485"/>
    <mergeCell ref="A486:B486"/>
    <mergeCell ref="C486:D486"/>
    <mergeCell ref="A487:B487"/>
    <mergeCell ref="C487:D487"/>
    <mergeCell ref="A482:B482"/>
    <mergeCell ref="C482:D482"/>
    <mergeCell ref="A483:B483"/>
    <mergeCell ref="C483:D483"/>
    <mergeCell ref="A484:B484"/>
    <mergeCell ref="C484:D484"/>
    <mergeCell ref="A479:B479"/>
    <mergeCell ref="C479:D479"/>
    <mergeCell ref="A480:B480"/>
    <mergeCell ref="C480:D480"/>
    <mergeCell ref="A481:B481"/>
    <mergeCell ref="C481:D481"/>
    <mergeCell ref="A475:B475"/>
    <mergeCell ref="C475:D475"/>
    <mergeCell ref="C476:D476"/>
    <mergeCell ref="C477:D477"/>
    <mergeCell ref="A478:B478"/>
    <mergeCell ref="C478:D478"/>
    <mergeCell ref="A467:C467"/>
    <mergeCell ref="A468:D468"/>
    <mergeCell ref="A469:C469"/>
    <mergeCell ref="A472:B472"/>
    <mergeCell ref="C472:D472"/>
    <mergeCell ref="A474:B474"/>
    <mergeCell ref="C474:D474"/>
    <mergeCell ref="A459:C459"/>
    <mergeCell ref="A460:D460"/>
    <mergeCell ref="A465:A466"/>
    <mergeCell ref="B465:B466"/>
    <mergeCell ref="C465:C466"/>
    <mergeCell ref="D465:D466"/>
    <mergeCell ref="A428:C428"/>
    <mergeCell ref="A430:C430"/>
    <mergeCell ref="A441:D441"/>
    <mergeCell ref="A446:B446"/>
    <mergeCell ref="A450:A451"/>
    <mergeCell ref="B450:B451"/>
    <mergeCell ref="C450:C451"/>
    <mergeCell ref="D450:D451"/>
    <mergeCell ref="B419:C419"/>
    <mergeCell ref="B420:C420"/>
    <mergeCell ref="B421:C421"/>
    <mergeCell ref="B422:C422"/>
    <mergeCell ref="A424:C424"/>
    <mergeCell ref="B426:C426"/>
    <mergeCell ref="A411:B411"/>
    <mergeCell ref="C411:D411"/>
    <mergeCell ref="C413:D413"/>
    <mergeCell ref="C415:D415"/>
    <mergeCell ref="B417:C417"/>
    <mergeCell ref="B418:C418"/>
    <mergeCell ref="A406:B406"/>
    <mergeCell ref="C406:D406"/>
    <mergeCell ref="A408:B408"/>
    <mergeCell ref="C408:D408"/>
    <mergeCell ref="A410:B410"/>
    <mergeCell ref="C410:D410"/>
    <mergeCell ref="C399:D399"/>
    <mergeCell ref="A400:B400"/>
    <mergeCell ref="C400:D400"/>
    <mergeCell ref="A402:B402"/>
    <mergeCell ref="C402:D402"/>
    <mergeCell ref="A404:B404"/>
    <mergeCell ref="C404:D404"/>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6:B386"/>
    <mergeCell ref="C386:D386"/>
    <mergeCell ref="C387:D387"/>
    <mergeCell ref="C388:D388"/>
    <mergeCell ref="A389:B389"/>
    <mergeCell ref="C389:D389"/>
    <mergeCell ref="A378:C378"/>
    <mergeCell ref="A379:D379"/>
    <mergeCell ref="A380:C380"/>
    <mergeCell ref="A383:B383"/>
    <mergeCell ref="C383:D383"/>
    <mergeCell ref="A385:B385"/>
    <mergeCell ref="C385:D385"/>
    <mergeCell ref="A370:C370"/>
    <mergeCell ref="A371:D371"/>
    <mergeCell ref="A376:A377"/>
    <mergeCell ref="B376:B377"/>
    <mergeCell ref="C376:C377"/>
    <mergeCell ref="D376:D377"/>
    <mergeCell ref="A339:C339"/>
    <mergeCell ref="A341:C341"/>
    <mergeCell ref="A352:D352"/>
    <mergeCell ref="A357:B357"/>
    <mergeCell ref="A361:A362"/>
    <mergeCell ref="B361:B362"/>
    <mergeCell ref="C361:C362"/>
    <mergeCell ref="D361:D362"/>
    <mergeCell ref="B330:C330"/>
    <mergeCell ref="B331:C331"/>
    <mergeCell ref="B332:C332"/>
    <mergeCell ref="B333:C333"/>
    <mergeCell ref="A335:C335"/>
    <mergeCell ref="B337:C337"/>
    <mergeCell ref="A322:B322"/>
    <mergeCell ref="C322:D322"/>
    <mergeCell ref="C324:D324"/>
    <mergeCell ref="C326:D326"/>
    <mergeCell ref="B328:C328"/>
    <mergeCell ref="B329:C329"/>
    <mergeCell ref="A317:B317"/>
    <mergeCell ref="C317:D317"/>
    <mergeCell ref="A319:B319"/>
    <mergeCell ref="C319:D319"/>
    <mergeCell ref="A321:B321"/>
    <mergeCell ref="C321:D321"/>
    <mergeCell ref="C310:D310"/>
    <mergeCell ref="A311:B311"/>
    <mergeCell ref="C311:D311"/>
    <mergeCell ref="A313:B313"/>
    <mergeCell ref="C313:D313"/>
    <mergeCell ref="A315:B315"/>
    <mergeCell ref="C315:D315"/>
    <mergeCell ref="A307:B307"/>
    <mergeCell ref="C307:D307"/>
    <mergeCell ref="A308:B308"/>
    <mergeCell ref="C308:D308"/>
    <mergeCell ref="A309:B309"/>
    <mergeCell ref="C309:D309"/>
    <mergeCell ref="A304:B304"/>
    <mergeCell ref="C304:D304"/>
    <mergeCell ref="A305:B305"/>
    <mergeCell ref="C305:D305"/>
    <mergeCell ref="A306:B306"/>
    <mergeCell ref="C306:D306"/>
    <mergeCell ref="A301:B301"/>
    <mergeCell ref="C301:D301"/>
    <mergeCell ref="A302:B302"/>
    <mergeCell ref="C302:D302"/>
    <mergeCell ref="A303:B303"/>
    <mergeCell ref="C303:D303"/>
    <mergeCell ref="A297:B297"/>
    <mergeCell ref="C297:D297"/>
    <mergeCell ref="C298:D298"/>
    <mergeCell ref="C299:D299"/>
    <mergeCell ref="A300:B300"/>
    <mergeCell ref="C300:D300"/>
    <mergeCell ref="A289:C289"/>
    <mergeCell ref="A290:D290"/>
    <mergeCell ref="A291:C291"/>
    <mergeCell ref="A294:B294"/>
    <mergeCell ref="C294:D294"/>
    <mergeCell ref="A296:B296"/>
    <mergeCell ref="C296:D296"/>
    <mergeCell ref="A281:C281"/>
    <mergeCell ref="A282:D282"/>
    <mergeCell ref="A287:A288"/>
    <mergeCell ref="B287:B288"/>
    <mergeCell ref="C287:C288"/>
    <mergeCell ref="D287:D288"/>
    <mergeCell ref="A249:C249"/>
    <mergeCell ref="A251:C251"/>
    <mergeCell ref="A263:D263"/>
    <mergeCell ref="A268:B268"/>
    <mergeCell ref="A272:A273"/>
    <mergeCell ref="B272:B273"/>
    <mergeCell ref="C272:C273"/>
    <mergeCell ref="D272:D273"/>
    <mergeCell ref="B240:C240"/>
    <mergeCell ref="B241:C241"/>
    <mergeCell ref="B242:C242"/>
    <mergeCell ref="B243:C243"/>
    <mergeCell ref="A245:C245"/>
    <mergeCell ref="B247:C247"/>
    <mergeCell ref="A232:B232"/>
    <mergeCell ref="C232:D232"/>
    <mergeCell ref="C234:D234"/>
    <mergeCell ref="C236:D236"/>
    <mergeCell ref="B238:C238"/>
    <mergeCell ref="B239:C239"/>
    <mergeCell ref="A227:B227"/>
    <mergeCell ref="C227:D227"/>
    <mergeCell ref="A229:B229"/>
    <mergeCell ref="C229:D229"/>
    <mergeCell ref="A231:B231"/>
    <mergeCell ref="C231:D231"/>
    <mergeCell ref="C220:D220"/>
    <mergeCell ref="A221:B221"/>
    <mergeCell ref="C221:D221"/>
    <mergeCell ref="A223:B223"/>
    <mergeCell ref="C223:D223"/>
    <mergeCell ref="A225:B225"/>
    <mergeCell ref="C225:D225"/>
    <mergeCell ref="A217:B217"/>
    <mergeCell ref="C217:D217"/>
    <mergeCell ref="A218:B218"/>
    <mergeCell ref="C218:D218"/>
    <mergeCell ref="A219:B219"/>
    <mergeCell ref="C219:D219"/>
    <mergeCell ref="A214:B214"/>
    <mergeCell ref="C214:D214"/>
    <mergeCell ref="A215:B215"/>
    <mergeCell ref="C215:D215"/>
    <mergeCell ref="A216:B216"/>
    <mergeCell ref="C216:D216"/>
    <mergeCell ref="A211:B211"/>
    <mergeCell ref="C211:D211"/>
    <mergeCell ref="A212:B212"/>
    <mergeCell ref="C212:D212"/>
    <mergeCell ref="A213:B213"/>
    <mergeCell ref="C213:D213"/>
    <mergeCell ref="A207:B207"/>
    <mergeCell ref="C207:D207"/>
    <mergeCell ref="C208:D208"/>
    <mergeCell ref="C209:D209"/>
    <mergeCell ref="A210:B210"/>
    <mergeCell ref="C210:D210"/>
    <mergeCell ref="A199:C199"/>
    <mergeCell ref="A200:D200"/>
    <mergeCell ref="A201:C201"/>
    <mergeCell ref="A204:B204"/>
    <mergeCell ref="C204:D204"/>
    <mergeCell ref="A206:B206"/>
    <mergeCell ref="C206:D206"/>
    <mergeCell ref="A191:C191"/>
    <mergeCell ref="A192:D192"/>
    <mergeCell ref="A197:A198"/>
    <mergeCell ref="B197:B198"/>
    <mergeCell ref="C197:C198"/>
    <mergeCell ref="D197:D198"/>
    <mergeCell ref="A173:D173"/>
    <mergeCell ref="A178:B178"/>
    <mergeCell ref="A182:A183"/>
    <mergeCell ref="B182:B183"/>
    <mergeCell ref="C182:C183"/>
    <mergeCell ref="D182:D183"/>
    <mergeCell ref="A167:E167"/>
    <mergeCell ref="A168:C168"/>
    <mergeCell ref="A169:E169"/>
    <mergeCell ref="A170:D170"/>
    <mergeCell ref="A171:D171"/>
    <mergeCell ref="A162:C162"/>
    <mergeCell ref="A163:E163"/>
    <mergeCell ref="C164:D164"/>
    <mergeCell ref="E164:E166"/>
    <mergeCell ref="C165:D165"/>
    <mergeCell ref="C166:D166"/>
    <mergeCell ref="A156:C156"/>
    <mergeCell ref="A157:E157"/>
    <mergeCell ref="A158:C158"/>
    <mergeCell ref="A159:E159"/>
    <mergeCell ref="A160:D160"/>
    <mergeCell ref="A161:C161"/>
    <mergeCell ref="A149:E149"/>
    <mergeCell ref="A150:C150"/>
    <mergeCell ref="A153:E153"/>
    <mergeCell ref="B154:C154"/>
    <mergeCell ref="D154:E154"/>
    <mergeCell ref="A155:E155"/>
    <mergeCell ref="A152:C152"/>
    <mergeCell ref="A145:E145"/>
    <mergeCell ref="A146:C146"/>
    <mergeCell ref="A147:E147"/>
    <mergeCell ref="B148:C148"/>
    <mergeCell ref="D148:E148"/>
    <mergeCell ref="A139:C139"/>
    <mergeCell ref="B140:C140"/>
    <mergeCell ref="B141:C141"/>
    <mergeCell ref="B142:C142"/>
    <mergeCell ref="A143:E143"/>
    <mergeCell ref="B144:C144"/>
    <mergeCell ref="D144:E144"/>
    <mergeCell ref="A128:D128"/>
    <mergeCell ref="A129:C129"/>
    <mergeCell ref="A130:D130"/>
    <mergeCell ref="A131:C131"/>
    <mergeCell ref="A132:D132"/>
    <mergeCell ref="A133:C133"/>
    <mergeCell ref="A134:D134"/>
    <mergeCell ref="A135:C135"/>
    <mergeCell ref="A136:D136"/>
    <mergeCell ref="A137:C137"/>
    <mergeCell ref="A138:E138"/>
    <mergeCell ref="E85:E137"/>
    <mergeCell ref="A127:C127"/>
    <mergeCell ref="A117:C117"/>
    <mergeCell ref="A118:B118"/>
    <mergeCell ref="A119:B119"/>
    <mergeCell ref="A120:D120"/>
    <mergeCell ref="A121:C121"/>
    <mergeCell ref="A111:C111"/>
    <mergeCell ref="A116:C116"/>
    <mergeCell ref="D117:D119"/>
    <mergeCell ref="A122:C122"/>
    <mergeCell ref="A106:B106"/>
    <mergeCell ref="A107:B107"/>
    <mergeCell ref="A108:B108"/>
    <mergeCell ref="A109:D109"/>
    <mergeCell ref="A123:C123"/>
    <mergeCell ref="A124:D124"/>
    <mergeCell ref="A125:C125"/>
    <mergeCell ref="A126:D126"/>
    <mergeCell ref="A95:B95"/>
    <mergeCell ref="A96:D96"/>
    <mergeCell ref="A97:C97"/>
    <mergeCell ref="A112:B112"/>
    <mergeCell ref="A113:D113"/>
    <mergeCell ref="A114:C114"/>
    <mergeCell ref="A115:D115"/>
    <mergeCell ref="A104:B104"/>
    <mergeCell ref="A105:B105"/>
    <mergeCell ref="A80:C80"/>
    <mergeCell ref="A81:D81"/>
    <mergeCell ref="A82:C82"/>
    <mergeCell ref="A83:D83"/>
    <mergeCell ref="A84:C84"/>
    <mergeCell ref="A85:D85"/>
    <mergeCell ref="A101:C101"/>
    <mergeCell ref="A102:D102"/>
    <mergeCell ref="A103:C103"/>
    <mergeCell ref="A86:C86"/>
    <mergeCell ref="A88:D88"/>
    <mergeCell ref="A89:C89"/>
    <mergeCell ref="A90:B90"/>
    <mergeCell ref="D90:D91"/>
    <mergeCell ref="A91:B91"/>
    <mergeCell ref="A92:D92"/>
    <mergeCell ref="A93:C93"/>
    <mergeCell ref="A94:B94"/>
    <mergeCell ref="A74:C74"/>
    <mergeCell ref="A75:D75"/>
    <mergeCell ref="A76:C76"/>
    <mergeCell ref="A77:D77"/>
    <mergeCell ref="A78:C78"/>
    <mergeCell ref="A79:D79"/>
    <mergeCell ref="A71:D71"/>
    <mergeCell ref="A72:C72"/>
    <mergeCell ref="A73:D73"/>
    <mergeCell ref="A56:D56"/>
    <mergeCell ref="A57:C57"/>
    <mergeCell ref="A58:C58"/>
    <mergeCell ref="A59:C59"/>
    <mergeCell ref="A60:C60"/>
    <mergeCell ref="A61:C61"/>
    <mergeCell ref="A52:D52"/>
    <mergeCell ref="A53:B53"/>
    <mergeCell ref="A54:A55"/>
    <mergeCell ref="A24:C24"/>
    <mergeCell ref="E24:E44"/>
    <mergeCell ref="A25:C25"/>
    <mergeCell ref="A26:D26"/>
    <mergeCell ref="A27:C27"/>
    <mergeCell ref="A28:C28"/>
    <mergeCell ref="D28:D31"/>
    <mergeCell ref="A29:B29"/>
    <mergeCell ref="A30:B30"/>
    <mergeCell ref="A38:D38"/>
    <mergeCell ref="B39:C39"/>
    <mergeCell ref="A40:B40"/>
    <mergeCell ref="D40:D42"/>
    <mergeCell ref="A41:B41"/>
    <mergeCell ref="A42:B42"/>
    <mergeCell ref="A31:B31"/>
    <mergeCell ref="A32:D32"/>
    <mergeCell ref="A33:C33"/>
    <mergeCell ref="A44:C44"/>
    <mergeCell ref="A34:C34"/>
    <mergeCell ref="A35:D35"/>
    <mergeCell ref="A36:B36"/>
    <mergeCell ref="D36:D37"/>
    <mergeCell ref="A37:B37"/>
    <mergeCell ref="A43:D43"/>
    <mergeCell ref="A99:C99"/>
    <mergeCell ref="A98:D98"/>
    <mergeCell ref="A151:E151"/>
    <mergeCell ref="B54:C54"/>
    <mergeCell ref="D54:D55"/>
    <mergeCell ref="B55:C55"/>
    <mergeCell ref="A68:D68"/>
    <mergeCell ref="A69:C69"/>
    <mergeCell ref="A70:C70"/>
    <mergeCell ref="A62:C62"/>
    <mergeCell ref="A63:D63"/>
    <mergeCell ref="A64:C64"/>
    <mergeCell ref="A65:C65"/>
    <mergeCell ref="A66:B66"/>
    <mergeCell ref="A67:C67"/>
    <mergeCell ref="A45:E45"/>
    <mergeCell ref="A46:C46"/>
    <mergeCell ref="E46:E84"/>
    <mergeCell ref="A47:C47"/>
    <mergeCell ref="A48:C48"/>
    <mergeCell ref="A49:C49"/>
    <mergeCell ref="A50:B50"/>
    <mergeCell ref="A51:C51"/>
    <mergeCell ref="A23:E23"/>
    <mergeCell ref="A1:E1"/>
    <mergeCell ref="A2:E2"/>
    <mergeCell ref="A3:D3"/>
    <mergeCell ref="E3:E4"/>
    <mergeCell ref="A4:D4"/>
    <mergeCell ref="A5:E5"/>
    <mergeCell ref="A11:E11"/>
    <mergeCell ref="E12:E22"/>
    <mergeCell ref="A17:D18"/>
    <mergeCell ref="A19:C19"/>
    <mergeCell ref="A20:B20"/>
    <mergeCell ref="A21:D21"/>
    <mergeCell ref="A22:C22"/>
    <mergeCell ref="A6:D6"/>
    <mergeCell ref="E6:E10"/>
    <mergeCell ref="A7:C7"/>
    <mergeCell ref="A8:C8"/>
    <mergeCell ref="A9:C9"/>
    <mergeCell ref="A10:C10"/>
  </mergeCells>
  <pageMargins left="0.7" right="0.7" top="0.75" bottom="0.75" header="0.51180555555555496" footer="0.51180555555555496"/>
  <pageSetup paperSize="9" firstPageNumber="0" orientation="portrait" horizontalDpi="300" verticalDpi="30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AA7D7-6A8D-41AA-90FA-126443C9082F}">
  <sheetPr codeName="Hoja6"/>
  <dimension ref="A1:Y1101"/>
  <sheetViews>
    <sheetView topLeftCell="A83" zoomScaleNormal="100" workbookViewId="0">
      <selection activeCell="C90" sqref="C90:C91"/>
    </sheetView>
  </sheetViews>
  <sheetFormatPr baseColWidth="10" defaultColWidth="12.7109375" defaultRowHeight="12.75" x14ac:dyDescent="0.2"/>
  <cols>
    <col min="1" max="1" width="26.140625" customWidth="1"/>
    <col min="2" max="2" width="33.28515625" customWidth="1"/>
    <col min="3" max="3" width="25.42578125" customWidth="1"/>
    <col min="4" max="4" width="25.28515625" customWidth="1"/>
    <col min="5" max="5" width="22.28515625" customWidth="1"/>
    <col min="7" max="7" width="29.42578125" customWidth="1"/>
    <col min="8" max="8" width="48.85546875" customWidth="1"/>
    <col min="9" max="9" width="21.140625" customWidth="1"/>
    <col min="10" max="10" width="19.5703125" customWidth="1"/>
    <col min="11" max="11" width="20.7109375" customWidth="1"/>
    <col min="12" max="12" width="40.42578125" customWidth="1"/>
    <col min="13" max="13" width="27.140625" customWidth="1"/>
    <col min="14" max="14" width="43.140625" customWidth="1"/>
    <col min="15" max="15" width="23" customWidth="1"/>
  </cols>
  <sheetData>
    <row r="1" spans="1:25" ht="35.25" customHeight="1" thickBot="1" x14ac:dyDescent="0.25">
      <c r="A1" s="980" t="s">
        <v>453</v>
      </c>
      <c r="B1" s="980"/>
      <c r="C1" s="980"/>
      <c r="D1" s="980"/>
      <c r="E1" s="980"/>
      <c r="F1" s="7"/>
      <c r="G1" s="7"/>
      <c r="H1" s="7"/>
      <c r="I1" s="7"/>
      <c r="J1" s="7"/>
      <c r="K1" s="7"/>
      <c r="L1" s="7"/>
      <c r="M1" s="7"/>
      <c r="N1" s="7"/>
      <c r="O1" s="7"/>
      <c r="P1" s="7"/>
      <c r="Q1" s="7"/>
      <c r="R1" s="7"/>
      <c r="S1" s="7"/>
      <c r="T1" s="7"/>
      <c r="U1" s="7"/>
      <c r="V1" s="7"/>
      <c r="W1" s="7"/>
      <c r="X1" s="7"/>
      <c r="Y1" s="7"/>
    </row>
    <row r="2" spans="1:25" ht="30" customHeight="1" x14ac:dyDescent="0.2">
      <c r="A2" s="984"/>
      <c r="B2" s="985"/>
      <c r="C2" s="985"/>
      <c r="D2" s="985"/>
      <c r="E2" s="986"/>
      <c r="F2" s="7"/>
      <c r="G2" s="2"/>
      <c r="H2" s="2"/>
      <c r="I2" s="2"/>
      <c r="J2" s="2"/>
      <c r="K2" s="39"/>
      <c r="L2" s="2"/>
      <c r="O2" s="7"/>
      <c r="P2" s="7"/>
      <c r="Q2" s="7"/>
      <c r="R2" s="7"/>
      <c r="S2" s="7"/>
      <c r="T2" s="7"/>
      <c r="U2" s="7"/>
      <c r="V2" s="7"/>
      <c r="W2" s="7"/>
      <c r="X2" s="7"/>
      <c r="Y2" s="7"/>
    </row>
    <row r="3" spans="1:25" ht="31.5" customHeight="1" x14ac:dyDescent="0.2">
      <c r="A3" s="1002" t="s">
        <v>282</v>
      </c>
      <c r="B3" s="1003"/>
      <c r="C3" s="1003"/>
      <c r="D3" s="1004"/>
      <c r="E3" s="990"/>
      <c r="F3" s="7"/>
      <c r="G3" s="2"/>
      <c r="H3" s="2"/>
      <c r="I3" s="2"/>
      <c r="J3" s="2"/>
      <c r="K3" s="411"/>
      <c r="L3" s="2"/>
      <c r="O3" s="7"/>
      <c r="P3" s="7"/>
      <c r="Q3" s="7"/>
      <c r="R3" s="7"/>
      <c r="S3" s="7"/>
      <c r="T3" s="7"/>
      <c r="U3" s="7"/>
      <c r="V3" s="7"/>
      <c r="W3" s="7"/>
      <c r="X3" s="7"/>
      <c r="Y3" s="7"/>
    </row>
    <row r="4" spans="1:25" ht="31.5" customHeight="1" x14ac:dyDescent="0.2">
      <c r="A4" s="880" t="s">
        <v>169</v>
      </c>
      <c r="B4" s="881"/>
      <c r="C4" s="881"/>
      <c r="D4" s="1005"/>
      <c r="E4" s="991"/>
      <c r="F4" s="7"/>
      <c r="G4" s="2"/>
      <c r="H4" s="2"/>
      <c r="I4" s="2"/>
      <c r="J4" s="2"/>
      <c r="K4" s="39"/>
      <c r="L4" s="2"/>
      <c r="O4" s="7"/>
      <c r="P4" s="7"/>
      <c r="Q4" s="7"/>
      <c r="R4" s="7"/>
      <c r="S4" s="7"/>
      <c r="T4" s="7"/>
      <c r="U4" s="7"/>
      <c r="V4" s="7"/>
      <c r="W4" s="7"/>
      <c r="X4" s="7"/>
      <c r="Y4" s="7"/>
    </row>
    <row r="5" spans="1:25" ht="35.25" customHeight="1" thickBot="1" x14ac:dyDescent="0.25">
      <c r="A5" s="987"/>
      <c r="B5" s="988"/>
      <c r="C5" s="988"/>
      <c r="D5" s="988"/>
      <c r="E5" s="989"/>
      <c r="F5" s="7"/>
      <c r="G5" s="2"/>
      <c r="H5" s="2"/>
      <c r="I5" s="2"/>
      <c r="J5" s="2"/>
      <c r="K5" s="39"/>
      <c r="L5" s="2"/>
      <c r="O5" s="7"/>
      <c r="P5" s="7"/>
      <c r="Q5" s="7"/>
      <c r="R5" s="7"/>
      <c r="S5" s="7"/>
      <c r="T5" s="7"/>
      <c r="U5" s="7"/>
      <c r="V5" s="7"/>
      <c r="W5" s="7"/>
      <c r="X5" s="7"/>
      <c r="Y5" s="7"/>
    </row>
    <row r="6" spans="1:25" ht="24.75" customHeight="1" thickBot="1" x14ac:dyDescent="0.25">
      <c r="A6" s="992" t="s">
        <v>275</v>
      </c>
      <c r="B6" s="993"/>
      <c r="C6" s="993"/>
      <c r="D6" s="994"/>
      <c r="E6" s="983"/>
      <c r="F6" s="7"/>
      <c r="G6" s="2"/>
      <c r="H6" s="2"/>
      <c r="I6" s="2"/>
      <c r="J6" s="2"/>
      <c r="K6" s="409"/>
      <c r="L6" s="7"/>
      <c r="O6" s="7"/>
      <c r="P6" s="7"/>
      <c r="Q6" s="7"/>
      <c r="R6" s="7"/>
      <c r="S6" s="7"/>
      <c r="T6" s="7"/>
      <c r="U6" s="7"/>
      <c r="V6" s="7"/>
      <c r="W6" s="7"/>
      <c r="X6" s="7"/>
      <c r="Y6" s="7"/>
    </row>
    <row r="7" spans="1:25" ht="27.75" customHeight="1" x14ac:dyDescent="0.2">
      <c r="A7" s="995" t="s">
        <v>385</v>
      </c>
      <c r="B7" s="996"/>
      <c r="C7" s="996"/>
      <c r="D7" s="158">
        <f>'Referencia de datos'!C20</f>
        <v>8</v>
      </c>
      <c r="E7" s="983"/>
      <c r="F7" s="7"/>
      <c r="G7" s="2"/>
      <c r="H7" s="2"/>
      <c r="I7" s="2"/>
      <c r="J7" s="2"/>
      <c r="K7" s="409"/>
      <c r="L7" s="7"/>
      <c r="O7" s="7"/>
      <c r="P7" s="7"/>
      <c r="Q7" s="7"/>
      <c r="R7" s="7"/>
      <c r="S7" s="7"/>
      <c r="T7" s="7"/>
      <c r="U7" s="7"/>
      <c r="V7" s="7"/>
      <c r="W7" s="7"/>
      <c r="X7" s="7"/>
      <c r="Y7" s="7"/>
    </row>
    <row r="8" spans="1:25" ht="39.75" customHeight="1" x14ac:dyDescent="0.2">
      <c r="A8" s="930" t="s">
        <v>386</v>
      </c>
      <c r="B8" s="931"/>
      <c r="C8" s="931"/>
      <c r="D8" s="282">
        <f>'Referencia de datos'!G20</f>
        <v>32</v>
      </c>
      <c r="E8" s="983"/>
      <c r="F8" s="7"/>
      <c r="G8" s="2"/>
      <c r="H8" s="2"/>
      <c r="I8" s="2"/>
      <c r="J8" s="2"/>
      <c r="K8" s="409"/>
      <c r="L8" s="7"/>
      <c r="O8" s="7"/>
      <c r="P8" s="7"/>
      <c r="Q8" s="7"/>
      <c r="R8" s="7"/>
      <c r="S8" s="7"/>
      <c r="T8" s="7"/>
      <c r="U8" s="7"/>
      <c r="V8" s="7"/>
      <c r="W8" s="7"/>
      <c r="X8" s="7"/>
      <c r="Y8" s="7"/>
    </row>
    <row r="9" spans="1:25" ht="33" customHeight="1" x14ac:dyDescent="0.2">
      <c r="A9" s="930" t="s">
        <v>387</v>
      </c>
      <c r="B9" s="931"/>
      <c r="C9" s="931"/>
      <c r="D9" s="205">
        <f>D8*D7</f>
        <v>256</v>
      </c>
      <c r="E9" s="983"/>
      <c r="F9" s="7"/>
      <c r="G9" s="2"/>
      <c r="H9" s="2"/>
      <c r="I9" s="2"/>
      <c r="J9" s="2"/>
      <c r="K9" s="409"/>
      <c r="L9" s="7"/>
      <c r="M9" s="2"/>
      <c r="N9" s="7"/>
      <c r="O9" s="7"/>
      <c r="P9" s="7"/>
      <c r="Q9" s="7"/>
      <c r="R9" s="7"/>
      <c r="S9" s="7"/>
      <c r="T9" s="7"/>
      <c r="U9" s="7"/>
      <c r="V9" s="7"/>
      <c r="W9" s="7"/>
      <c r="X9" s="7"/>
      <c r="Y9" s="7"/>
    </row>
    <row r="10" spans="1:25" ht="35.25" customHeight="1" thickBot="1" x14ac:dyDescent="0.25">
      <c r="A10" s="997" t="s">
        <v>94</v>
      </c>
      <c r="B10" s="998"/>
      <c r="C10" s="998"/>
      <c r="D10" s="159" t="s">
        <v>95</v>
      </c>
      <c r="E10" s="983"/>
      <c r="F10" s="9"/>
      <c r="G10" s="2"/>
      <c r="H10" s="2"/>
      <c r="I10" s="2"/>
      <c r="J10" s="2"/>
      <c r="K10" s="409"/>
      <c r="L10" s="7"/>
      <c r="M10" s="7"/>
      <c r="N10" s="7"/>
      <c r="O10" s="7"/>
      <c r="P10" s="7"/>
      <c r="Q10" s="7"/>
      <c r="R10" s="7"/>
      <c r="S10" s="7"/>
      <c r="T10" s="7"/>
      <c r="U10" s="7"/>
      <c r="V10" s="7"/>
      <c r="W10" s="7"/>
      <c r="X10" s="7"/>
      <c r="Y10" s="7"/>
    </row>
    <row r="11" spans="1:25" ht="40.5" customHeight="1" thickBot="1" x14ac:dyDescent="0.25">
      <c r="A11" s="949"/>
      <c r="B11" s="950"/>
      <c r="C11" s="950"/>
      <c r="D11" s="950"/>
      <c r="E11" s="951"/>
      <c r="F11" s="9"/>
      <c r="G11" s="2"/>
      <c r="H11" s="2"/>
      <c r="I11" s="2"/>
      <c r="J11" s="2"/>
      <c r="K11" s="409"/>
      <c r="L11" s="7"/>
      <c r="M11" s="7"/>
      <c r="N11" s="7"/>
      <c r="O11" s="7"/>
      <c r="P11" s="7"/>
      <c r="Q11" s="7"/>
      <c r="R11" s="7"/>
      <c r="S11" s="7"/>
      <c r="T11" s="7"/>
      <c r="U11" s="7"/>
      <c r="V11" s="7"/>
      <c r="W11" s="7"/>
      <c r="X11" s="7"/>
      <c r="Y11" s="7"/>
    </row>
    <row r="12" spans="1:25" ht="35.25" customHeight="1" thickBot="1" x14ac:dyDescent="0.25">
      <c r="A12" s="407" t="s">
        <v>96</v>
      </c>
      <c r="B12" s="428" t="s">
        <v>97</v>
      </c>
      <c r="C12" s="428" t="s">
        <v>98</v>
      </c>
      <c r="D12" s="429" t="s">
        <v>26</v>
      </c>
      <c r="E12" s="951"/>
      <c r="F12" s="9"/>
      <c r="G12" s="2"/>
      <c r="H12" s="2"/>
      <c r="I12" s="2"/>
      <c r="J12" s="2"/>
      <c r="K12" s="409"/>
      <c r="L12" s="7"/>
      <c r="M12" s="7"/>
      <c r="N12" s="7"/>
      <c r="O12" s="7"/>
      <c r="P12" s="7"/>
      <c r="Q12" s="7"/>
      <c r="R12" s="7"/>
      <c r="S12" s="7"/>
      <c r="T12" s="7"/>
      <c r="U12" s="7"/>
      <c r="V12" s="7"/>
      <c r="W12" s="7"/>
      <c r="X12" s="7"/>
      <c r="Y12" s="7"/>
    </row>
    <row r="13" spans="1:25" ht="21" customHeight="1" x14ac:dyDescent="0.2">
      <c r="A13" s="426" t="s">
        <v>393</v>
      </c>
      <c r="B13" s="160">
        <f>'Referencia de datos'!B31</f>
        <v>14</v>
      </c>
      <c r="C13" s="284">
        <f>'Referencia de datos'!J31</f>
        <v>0</v>
      </c>
      <c r="D13" s="161">
        <f>B13*C13</f>
        <v>0</v>
      </c>
      <c r="E13" s="951"/>
      <c r="F13" s="9"/>
      <c r="G13" s="2"/>
      <c r="H13" s="2"/>
      <c r="I13" s="2"/>
      <c r="J13" s="2"/>
      <c r="K13" s="410"/>
      <c r="L13" s="7"/>
      <c r="M13" s="7"/>
      <c r="N13" s="7"/>
      <c r="O13" s="7"/>
      <c r="P13" s="7"/>
      <c r="Q13" s="7"/>
      <c r="R13" s="7"/>
      <c r="S13" s="7"/>
      <c r="T13" s="7"/>
      <c r="U13" s="7"/>
      <c r="V13" s="7"/>
      <c r="W13" s="7"/>
      <c r="X13" s="7"/>
      <c r="Y13" s="7"/>
    </row>
    <row r="14" spans="1:25" ht="18.75" customHeight="1" x14ac:dyDescent="0.2">
      <c r="A14" s="421" t="s">
        <v>347</v>
      </c>
      <c r="B14" s="162">
        <f>'Referencia de datos'!E31</f>
        <v>6</v>
      </c>
      <c r="C14" s="285">
        <f>'Referencia de datos'!C38</f>
        <v>83</v>
      </c>
      <c r="D14" s="168">
        <f>B14*C14</f>
        <v>498</v>
      </c>
      <c r="E14" s="951"/>
      <c r="F14" s="9"/>
      <c r="G14" s="2"/>
      <c r="H14" s="2"/>
      <c r="I14" s="2"/>
      <c r="J14" s="2"/>
      <c r="K14" s="7"/>
      <c r="L14" s="7"/>
      <c r="M14" s="7"/>
      <c r="N14" s="7"/>
      <c r="O14" s="7"/>
      <c r="P14" s="7"/>
      <c r="Q14" s="7"/>
      <c r="R14" s="7"/>
      <c r="S14" s="7"/>
      <c r="T14" s="7"/>
      <c r="U14" s="7"/>
      <c r="V14" s="7"/>
      <c r="W14" s="7"/>
      <c r="X14" s="7"/>
      <c r="Y14" s="7"/>
    </row>
    <row r="15" spans="1:25" ht="33.75" customHeight="1" x14ac:dyDescent="0.2">
      <c r="A15" s="305" t="s">
        <v>99</v>
      </c>
      <c r="B15" s="287"/>
      <c r="C15" s="285"/>
      <c r="D15" s="168">
        <f>B15*C15</f>
        <v>0</v>
      </c>
      <c r="E15" s="951"/>
      <c r="F15" s="7"/>
      <c r="G15" s="2"/>
      <c r="H15" s="2"/>
      <c r="I15" s="2"/>
      <c r="J15" s="2"/>
      <c r="K15" s="7"/>
      <c r="L15" s="7"/>
      <c r="M15" s="7"/>
      <c r="N15" s="7"/>
      <c r="O15" s="7"/>
      <c r="P15" s="7"/>
      <c r="Q15" s="7"/>
      <c r="R15" s="7"/>
      <c r="S15" s="7"/>
      <c r="T15" s="7"/>
      <c r="U15" s="7"/>
      <c r="V15" s="7"/>
      <c r="W15" s="7"/>
      <c r="X15" s="7"/>
      <c r="Y15" s="7"/>
    </row>
    <row r="16" spans="1:25" ht="36.75" customHeight="1" thickBot="1" x14ac:dyDescent="0.25">
      <c r="A16" s="306" t="s">
        <v>99</v>
      </c>
      <c r="B16" s="288"/>
      <c r="C16" s="286"/>
      <c r="D16" s="163">
        <f>B16*C16</f>
        <v>0</v>
      </c>
      <c r="E16" s="951"/>
      <c r="F16" s="7"/>
      <c r="G16" s="2"/>
      <c r="H16" s="2"/>
      <c r="I16" s="2"/>
      <c r="J16" s="2"/>
      <c r="K16" s="7"/>
      <c r="L16" s="7"/>
      <c r="M16" s="7"/>
      <c r="N16" s="7"/>
      <c r="O16" s="7"/>
      <c r="P16" s="7"/>
      <c r="Q16" s="7"/>
      <c r="R16" s="7"/>
      <c r="S16" s="7"/>
      <c r="T16" s="7"/>
      <c r="U16" s="7"/>
      <c r="V16" s="7"/>
      <c r="W16" s="7"/>
      <c r="X16" s="7"/>
      <c r="Y16" s="7"/>
    </row>
    <row r="17" spans="1:25" x14ac:dyDescent="0.2">
      <c r="A17" s="981"/>
      <c r="B17" s="981"/>
      <c r="C17" s="981"/>
      <c r="D17" s="981"/>
      <c r="E17" s="951"/>
      <c r="F17" s="7"/>
      <c r="G17" s="2"/>
      <c r="H17" s="2"/>
      <c r="I17" s="2"/>
      <c r="J17" s="2"/>
      <c r="K17" s="7"/>
      <c r="L17" s="7"/>
      <c r="M17" s="7"/>
      <c r="N17" s="7"/>
      <c r="O17" s="7"/>
      <c r="P17" s="7"/>
      <c r="Q17" s="7"/>
      <c r="R17" s="7"/>
      <c r="S17" s="7"/>
      <c r="T17" s="7"/>
      <c r="U17" s="7"/>
      <c r="V17" s="7"/>
      <c r="W17" s="7"/>
      <c r="X17" s="7"/>
      <c r="Y17" s="7"/>
    </row>
    <row r="18" spans="1:25" ht="13.5" thickBot="1" x14ac:dyDescent="0.25">
      <c r="A18" s="981"/>
      <c r="B18" s="981"/>
      <c r="C18" s="981"/>
      <c r="D18" s="981"/>
      <c r="E18" s="951"/>
      <c r="F18" s="7"/>
      <c r="G18" s="2"/>
      <c r="H18" s="2"/>
      <c r="I18" s="2"/>
      <c r="J18" s="2"/>
      <c r="K18" s="7"/>
      <c r="L18" s="7"/>
      <c r="M18" s="7"/>
      <c r="N18" s="7"/>
      <c r="O18" s="7"/>
      <c r="P18" s="7"/>
      <c r="Q18" s="7"/>
      <c r="R18" s="7"/>
      <c r="S18" s="7"/>
      <c r="T18" s="7"/>
      <c r="U18" s="7"/>
      <c r="V18" s="7"/>
      <c r="W18" s="7"/>
      <c r="X18" s="7"/>
      <c r="Y18" s="7"/>
    </row>
    <row r="19" spans="1:25" ht="15.75" thickBot="1" x14ac:dyDescent="0.25">
      <c r="A19" s="982" t="s">
        <v>337</v>
      </c>
      <c r="B19" s="982"/>
      <c r="C19" s="982"/>
      <c r="D19" s="164">
        <f>SUM(D13:D18)</f>
        <v>498</v>
      </c>
      <c r="E19" s="951"/>
      <c r="F19" s="7"/>
      <c r="G19" s="2"/>
      <c r="H19" s="2"/>
      <c r="I19" s="2"/>
      <c r="J19" s="2"/>
      <c r="K19" s="7"/>
      <c r="L19" s="7"/>
      <c r="M19" s="7"/>
      <c r="N19" s="7"/>
      <c r="O19" s="7"/>
      <c r="P19" s="7"/>
      <c r="Q19" s="7"/>
      <c r="R19" s="7"/>
      <c r="S19" s="7"/>
      <c r="T19" s="7"/>
      <c r="U19" s="7"/>
      <c r="V19" s="7"/>
      <c r="W19" s="7"/>
      <c r="X19" s="7"/>
      <c r="Y19" s="7"/>
    </row>
    <row r="20" spans="1:25" ht="15" x14ac:dyDescent="0.2">
      <c r="A20" s="1006" t="s">
        <v>348</v>
      </c>
      <c r="B20" s="1007"/>
      <c r="C20" s="466">
        <f>D8</f>
        <v>32</v>
      </c>
      <c r="D20" s="465"/>
      <c r="E20" s="951"/>
      <c r="F20" s="7"/>
      <c r="G20" s="2"/>
      <c r="H20" s="2"/>
      <c r="I20" s="2"/>
      <c r="J20" s="2"/>
      <c r="K20" s="7"/>
      <c r="L20" s="7"/>
      <c r="M20" s="7"/>
      <c r="N20" s="7"/>
      <c r="O20" s="7"/>
      <c r="P20" s="7"/>
      <c r="Q20" s="7"/>
      <c r="R20" s="7"/>
      <c r="S20" s="7"/>
      <c r="T20" s="7"/>
      <c r="U20" s="7"/>
      <c r="V20" s="7"/>
      <c r="W20" s="7"/>
      <c r="X20" s="7"/>
      <c r="Y20" s="7"/>
    </row>
    <row r="21" spans="1:25" ht="15" thickBot="1" x14ac:dyDescent="0.25">
      <c r="A21" s="983"/>
      <c r="B21" s="983"/>
      <c r="C21" s="983"/>
      <c r="D21" s="983"/>
      <c r="E21" s="951"/>
      <c r="F21" s="7"/>
      <c r="G21" s="2"/>
      <c r="H21" s="2"/>
      <c r="I21" s="2"/>
      <c r="J21" s="2"/>
      <c r="K21" s="7"/>
      <c r="L21" s="7"/>
      <c r="M21" s="7"/>
      <c r="N21" s="7"/>
      <c r="O21" s="7"/>
      <c r="P21" s="7"/>
      <c r="Q21" s="7"/>
      <c r="R21" s="7"/>
      <c r="S21" s="7"/>
      <c r="T21" s="7"/>
      <c r="U21" s="7"/>
      <c r="V21" s="7"/>
      <c r="W21" s="7"/>
      <c r="X21" s="7"/>
      <c r="Y21" s="7"/>
    </row>
    <row r="22" spans="1:25" ht="29.25" customHeight="1" thickBot="1" x14ac:dyDescent="0.25">
      <c r="A22" s="999" t="s">
        <v>375</v>
      </c>
      <c r="B22" s="1000"/>
      <c r="C22" s="1001"/>
      <c r="D22" s="165">
        <f>D19/C20</f>
        <v>15.5625</v>
      </c>
      <c r="E22" s="951"/>
      <c r="F22" s="7"/>
      <c r="G22" s="2"/>
      <c r="H22" s="2"/>
      <c r="I22" s="2"/>
      <c r="J22" s="2"/>
      <c r="K22" s="7"/>
      <c r="L22" s="7"/>
      <c r="M22" s="7"/>
      <c r="N22" s="7"/>
      <c r="O22" s="7"/>
      <c r="P22" s="7"/>
      <c r="Q22" s="7"/>
      <c r="R22" s="7"/>
      <c r="S22" s="7"/>
      <c r="T22" s="7"/>
      <c r="U22" s="7"/>
      <c r="V22" s="7"/>
      <c r="W22" s="7"/>
      <c r="X22" s="7"/>
      <c r="Y22" s="7"/>
    </row>
    <row r="23" spans="1:25" ht="40.5" customHeight="1" thickBot="1" x14ac:dyDescent="0.25">
      <c r="A23" s="949"/>
      <c r="B23" s="950"/>
      <c r="C23" s="950"/>
      <c r="D23" s="950"/>
      <c r="E23" s="951"/>
      <c r="F23" s="7"/>
      <c r="G23" s="2"/>
      <c r="H23" s="2"/>
      <c r="I23" s="2"/>
      <c r="J23" s="2"/>
      <c r="K23" s="7"/>
      <c r="L23" s="7"/>
      <c r="M23" s="7"/>
      <c r="N23" s="7"/>
      <c r="O23" s="7"/>
      <c r="P23" s="7"/>
      <c r="Q23" s="7"/>
      <c r="R23" s="7"/>
      <c r="S23" s="7"/>
      <c r="T23" s="7"/>
      <c r="U23" s="7"/>
      <c r="V23" s="7"/>
      <c r="W23" s="7"/>
      <c r="X23" s="7"/>
      <c r="Y23" s="7"/>
    </row>
    <row r="24" spans="1:25" ht="35.25" customHeight="1" x14ac:dyDescent="0.2">
      <c r="A24" s="953" t="s">
        <v>297</v>
      </c>
      <c r="B24" s="954"/>
      <c r="C24" s="955"/>
      <c r="D24" s="227" t="s">
        <v>26</v>
      </c>
      <c r="E24" s="951"/>
      <c r="F24" s="7"/>
      <c r="G24" s="2"/>
      <c r="H24" s="2"/>
      <c r="I24" s="2"/>
      <c r="J24" s="2"/>
      <c r="K24" s="7"/>
      <c r="L24" s="7"/>
      <c r="M24" s="7"/>
      <c r="N24" s="7"/>
      <c r="O24" s="7"/>
      <c r="P24" s="7"/>
      <c r="Q24" s="7"/>
      <c r="R24" s="7"/>
      <c r="S24" s="7"/>
      <c r="T24" s="7"/>
      <c r="U24" s="7"/>
      <c r="V24" s="7"/>
      <c r="W24" s="7"/>
      <c r="X24" s="7"/>
      <c r="Y24" s="7"/>
    </row>
    <row r="25" spans="1:25" ht="20.25" customHeight="1" x14ac:dyDescent="0.2">
      <c r="A25" s="959" t="s">
        <v>298</v>
      </c>
      <c r="B25" s="960"/>
      <c r="C25" s="961"/>
      <c r="D25" s="432"/>
      <c r="E25" s="951"/>
      <c r="F25" s="7"/>
      <c r="G25" s="2"/>
      <c r="H25" s="2"/>
      <c r="I25" s="2"/>
      <c r="J25" s="2"/>
      <c r="K25" s="7"/>
      <c r="L25" s="7"/>
      <c r="M25" s="7"/>
      <c r="N25" s="7"/>
      <c r="O25" s="7"/>
      <c r="P25" s="7"/>
      <c r="Q25" s="7"/>
      <c r="R25" s="7"/>
      <c r="S25" s="7"/>
      <c r="T25" s="7"/>
      <c r="U25" s="7"/>
      <c r="V25" s="7"/>
      <c r="W25" s="7"/>
      <c r="X25" s="7"/>
      <c r="Y25" s="7"/>
    </row>
    <row r="26" spans="1:25" ht="15" customHeight="1" x14ac:dyDescent="0.2">
      <c r="A26" s="966"/>
      <c r="B26" s="967"/>
      <c r="C26" s="967"/>
      <c r="D26" s="968"/>
      <c r="E26" s="951"/>
      <c r="F26" s="7"/>
      <c r="G26" s="2"/>
      <c r="H26" s="2"/>
      <c r="I26" s="2"/>
      <c r="J26" s="2"/>
      <c r="K26" s="7"/>
      <c r="L26" s="7"/>
      <c r="M26" s="7"/>
      <c r="N26" s="7"/>
      <c r="O26" s="7"/>
      <c r="P26" s="7"/>
      <c r="Q26" s="7"/>
      <c r="R26" s="7"/>
      <c r="S26" s="7"/>
      <c r="T26" s="7"/>
      <c r="U26" s="7"/>
      <c r="V26" s="7"/>
      <c r="W26" s="7"/>
      <c r="X26" s="7"/>
      <c r="Y26" s="7"/>
    </row>
    <row r="27" spans="1:25" ht="23.25" customHeight="1" x14ac:dyDescent="0.2">
      <c r="A27" s="964" t="s">
        <v>380</v>
      </c>
      <c r="B27" s="965"/>
      <c r="C27" s="965"/>
      <c r="D27" s="469">
        <f>C29/(C31*C30)</f>
        <v>5.46875E-2</v>
      </c>
      <c r="E27" s="951"/>
      <c r="F27" s="7"/>
      <c r="G27" s="2"/>
      <c r="H27" s="2"/>
      <c r="I27" s="2"/>
      <c r="J27" s="2"/>
      <c r="K27" s="7"/>
      <c r="L27" s="7"/>
      <c r="M27" s="7"/>
      <c r="N27" s="7"/>
      <c r="O27" s="7"/>
      <c r="P27" s="7"/>
      <c r="Q27" s="7"/>
      <c r="R27" s="7"/>
      <c r="S27" s="7"/>
      <c r="T27" s="7"/>
      <c r="U27" s="7"/>
      <c r="V27" s="7"/>
      <c r="W27" s="7"/>
      <c r="X27" s="7"/>
      <c r="Y27" s="7"/>
    </row>
    <row r="28" spans="1:25" ht="40.5" customHeight="1" x14ac:dyDescent="0.2">
      <c r="A28" s="962" t="s">
        <v>299</v>
      </c>
      <c r="B28" s="963"/>
      <c r="C28" s="963"/>
      <c r="D28" s="1143"/>
      <c r="E28" s="951"/>
      <c r="F28" s="7"/>
      <c r="G28" s="2"/>
      <c r="H28" s="2"/>
      <c r="I28" s="2"/>
      <c r="J28" s="2"/>
      <c r="K28" s="7"/>
      <c r="L28" s="7"/>
      <c r="M28" s="7"/>
      <c r="N28" s="7"/>
      <c r="O28" s="7"/>
      <c r="P28" s="7"/>
      <c r="Q28" s="7"/>
      <c r="R28" s="7"/>
      <c r="S28" s="7"/>
      <c r="T28" s="7"/>
      <c r="U28" s="7"/>
      <c r="V28" s="7"/>
      <c r="W28" s="7"/>
      <c r="X28" s="7"/>
      <c r="Y28" s="7"/>
    </row>
    <row r="29" spans="1:25" ht="15" customHeight="1" x14ac:dyDescent="0.2">
      <c r="A29" s="962" t="s">
        <v>350</v>
      </c>
      <c r="B29" s="963"/>
      <c r="C29" s="357">
        <f>'Referencia de datos'!I31</f>
        <v>3.5</v>
      </c>
      <c r="D29" s="1144"/>
      <c r="E29" s="951"/>
      <c r="F29" s="7"/>
      <c r="G29" s="2"/>
      <c r="H29" s="2"/>
      <c r="I29" s="2"/>
      <c r="J29" s="2"/>
      <c r="K29" s="7"/>
      <c r="L29" s="7"/>
      <c r="M29" s="7"/>
      <c r="N29" s="7"/>
      <c r="O29" s="7"/>
      <c r="P29" s="7"/>
      <c r="Q29" s="7"/>
      <c r="R29" s="7"/>
      <c r="S29" s="7"/>
      <c r="T29" s="7"/>
      <c r="U29" s="7"/>
      <c r="V29" s="7"/>
      <c r="W29" s="7"/>
      <c r="X29" s="7"/>
      <c r="Y29" s="7"/>
    </row>
    <row r="30" spans="1:25" ht="25.5" customHeight="1" x14ac:dyDescent="0.2">
      <c r="A30" s="962" t="s">
        <v>349</v>
      </c>
      <c r="B30" s="963"/>
      <c r="C30" s="357">
        <f>'Referencia de datos'!D10</f>
        <v>2</v>
      </c>
      <c r="D30" s="1144"/>
      <c r="E30" s="951"/>
      <c r="F30" s="7"/>
      <c r="G30" s="2"/>
      <c r="H30" s="2"/>
      <c r="I30" s="2"/>
      <c r="J30" s="2"/>
      <c r="K30" s="7"/>
      <c r="L30" s="7"/>
      <c r="M30" s="7"/>
      <c r="N30" s="7"/>
      <c r="O30" s="7"/>
      <c r="P30" s="7"/>
      <c r="Q30" s="7"/>
      <c r="R30" s="7"/>
      <c r="S30" s="7"/>
      <c r="T30" s="7"/>
      <c r="U30" s="7"/>
      <c r="V30" s="7"/>
      <c r="W30" s="7"/>
      <c r="X30" s="7"/>
      <c r="Y30" s="7"/>
    </row>
    <row r="31" spans="1:25" ht="15" customHeight="1" x14ac:dyDescent="0.2">
      <c r="A31" s="962" t="s">
        <v>351</v>
      </c>
      <c r="B31" s="963"/>
      <c r="C31" s="357">
        <f>D8</f>
        <v>32</v>
      </c>
      <c r="D31" s="1151"/>
      <c r="E31" s="951"/>
      <c r="F31" s="7"/>
      <c r="G31" s="2"/>
      <c r="H31" s="2"/>
      <c r="I31" s="2"/>
      <c r="J31" s="2"/>
      <c r="K31" s="7"/>
      <c r="L31" s="7"/>
      <c r="M31" s="7"/>
      <c r="N31" s="7"/>
      <c r="O31" s="7"/>
      <c r="P31" s="7"/>
      <c r="Q31" s="7"/>
      <c r="R31" s="7"/>
      <c r="S31" s="7"/>
      <c r="T31" s="7"/>
      <c r="U31" s="7"/>
      <c r="V31" s="7"/>
      <c r="W31" s="7"/>
      <c r="X31" s="7"/>
      <c r="Y31" s="7"/>
    </row>
    <row r="32" spans="1:25" ht="20.25" customHeight="1" x14ac:dyDescent="0.2">
      <c r="A32" s="932"/>
      <c r="B32" s="933"/>
      <c r="C32" s="933"/>
      <c r="D32" s="934"/>
      <c r="E32" s="951"/>
      <c r="F32" s="7"/>
      <c r="G32" s="2"/>
      <c r="H32" s="2"/>
      <c r="I32" s="2"/>
      <c r="J32" s="2"/>
      <c r="K32" s="7"/>
      <c r="L32" s="7"/>
      <c r="M32" s="7"/>
      <c r="N32" s="7"/>
      <c r="O32" s="7"/>
      <c r="P32" s="7"/>
      <c r="Q32" s="7"/>
      <c r="R32" s="7"/>
      <c r="S32" s="7"/>
      <c r="T32" s="7"/>
      <c r="U32" s="7"/>
      <c r="V32" s="7"/>
      <c r="W32" s="7"/>
      <c r="X32" s="7"/>
      <c r="Y32" s="7"/>
    </row>
    <row r="33" spans="1:25" ht="46.5" customHeight="1" x14ac:dyDescent="0.2">
      <c r="A33" s="1145" t="s">
        <v>378</v>
      </c>
      <c r="B33" s="1146"/>
      <c r="C33" s="1147"/>
      <c r="D33" s="433">
        <f>C36*(1+C37)*D39</f>
        <v>871.30867261904746</v>
      </c>
      <c r="E33" s="951"/>
      <c r="F33" s="7"/>
      <c r="G33" s="2"/>
      <c r="H33" s="2"/>
      <c r="I33" s="2"/>
      <c r="J33" s="2"/>
      <c r="K33" s="7"/>
      <c r="L33" s="7"/>
      <c r="M33" s="7"/>
      <c r="N33" s="7"/>
      <c r="O33" s="7"/>
      <c r="P33" s="7"/>
      <c r="Q33" s="7"/>
      <c r="R33" s="7"/>
      <c r="S33" s="7"/>
      <c r="T33" s="7"/>
      <c r="U33" s="7"/>
      <c r="V33" s="7"/>
      <c r="W33" s="7"/>
      <c r="X33" s="7"/>
      <c r="Y33" s="7"/>
    </row>
    <row r="34" spans="1:25" ht="40.5" customHeight="1" x14ac:dyDescent="0.2">
      <c r="A34" s="1148" t="s">
        <v>394</v>
      </c>
      <c r="B34" s="1149"/>
      <c r="C34" s="1150"/>
      <c r="D34" s="434"/>
      <c r="E34" s="951"/>
      <c r="F34" s="7"/>
      <c r="G34" s="2"/>
      <c r="H34" s="2"/>
      <c r="I34" s="2"/>
      <c r="J34" s="2"/>
      <c r="K34" s="7"/>
      <c r="L34" s="7"/>
      <c r="M34" s="7"/>
      <c r="N34" s="7"/>
      <c r="O34" s="7"/>
      <c r="P34" s="7"/>
      <c r="Q34" s="7"/>
      <c r="R34" s="7"/>
      <c r="S34" s="7"/>
      <c r="T34" s="7"/>
      <c r="U34" s="7"/>
      <c r="V34" s="7"/>
      <c r="W34" s="7"/>
      <c r="X34" s="7"/>
      <c r="Y34" s="7"/>
    </row>
    <row r="35" spans="1:25" ht="15" customHeight="1" x14ac:dyDescent="0.2">
      <c r="A35" s="932"/>
      <c r="B35" s="933"/>
      <c r="C35" s="933"/>
      <c r="D35" s="934"/>
      <c r="E35" s="951"/>
      <c r="F35" s="7"/>
      <c r="G35" s="2"/>
      <c r="H35" s="2"/>
      <c r="I35" s="2"/>
      <c r="J35" s="2"/>
      <c r="K35" s="7"/>
      <c r="L35" s="7"/>
      <c r="M35" s="7"/>
      <c r="N35" s="7"/>
      <c r="O35" s="7"/>
      <c r="P35" s="7"/>
      <c r="Q35" s="7"/>
      <c r="R35" s="7"/>
      <c r="S35" s="7"/>
      <c r="T35" s="7"/>
      <c r="U35" s="7"/>
      <c r="V35" s="7"/>
      <c r="W35" s="7"/>
      <c r="X35" s="7"/>
      <c r="Y35" s="7"/>
    </row>
    <row r="36" spans="1:25" ht="15" customHeight="1" x14ac:dyDescent="0.2">
      <c r="A36" s="1154" t="s">
        <v>352</v>
      </c>
      <c r="B36" s="1155"/>
      <c r="C36" s="474">
        <f>'Referencia de datos'!A84</f>
        <v>455.87</v>
      </c>
      <c r="D36" s="1143"/>
      <c r="E36" s="951"/>
      <c r="F36" s="7"/>
      <c r="G36" s="2"/>
      <c r="H36" s="2"/>
      <c r="I36" s="2"/>
      <c r="J36" s="2"/>
      <c r="K36" s="7"/>
      <c r="L36" s="7"/>
      <c r="M36" s="7"/>
      <c r="N36" s="7"/>
      <c r="O36" s="7"/>
      <c r="P36" s="7"/>
      <c r="Q36" s="7"/>
      <c r="R36" s="7"/>
      <c r="S36" s="7"/>
      <c r="T36" s="7"/>
      <c r="U36" s="7"/>
      <c r="V36" s="7"/>
      <c r="W36" s="7"/>
      <c r="X36" s="7"/>
      <c r="Y36" s="7"/>
    </row>
    <row r="37" spans="1:25" ht="15" customHeight="1" x14ac:dyDescent="0.2">
      <c r="A37" s="959" t="s">
        <v>353</v>
      </c>
      <c r="B37" s="960"/>
      <c r="C37" s="399">
        <f>'Referencia de datos'!I71</f>
        <v>0.67239583333333341</v>
      </c>
      <c r="D37" s="1151"/>
      <c r="E37" s="951"/>
      <c r="F37" s="7"/>
      <c r="G37" s="2"/>
      <c r="H37" s="2"/>
      <c r="I37" s="2"/>
      <c r="J37" s="2"/>
      <c r="K37" s="7"/>
      <c r="L37" s="7"/>
      <c r="M37" s="7"/>
      <c r="N37" s="7"/>
      <c r="O37" s="7"/>
      <c r="P37" s="7"/>
      <c r="Q37" s="7"/>
      <c r="R37" s="7"/>
      <c r="S37" s="7"/>
      <c r="T37" s="7"/>
      <c r="U37" s="7"/>
      <c r="V37" s="7"/>
      <c r="W37" s="7"/>
      <c r="X37" s="7"/>
      <c r="Y37" s="7"/>
    </row>
    <row r="38" spans="1:25" ht="15" customHeight="1" x14ac:dyDescent="0.2">
      <c r="A38" s="932"/>
      <c r="B38" s="933"/>
      <c r="C38" s="933"/>
      <c r="D38" s="934"/>
      <c r="E38" s="951"/>
      <c r="F38" s="7"/>
      <c r="G38" s="2"/>
      <c r="H38" s="2"/>
      <c r="I38" s="2"/>
      <c r="J38" s="2"/>
      <c r="K38" s="7"/>
      <c r="L38" s="7"/>
      <c r="M38" s="7"/>
      <c r="N38" s="7"/>
      <c r="O38" s="7"/>
      <c r="P38" s="7"/>
      <c r="Q38" s="7"/>
      <c r="R38" s="7"/>
      <c r="S38" s="7"/>
      <c r="T38" s="7"/>
      <c r="U38" s="7"/>
      <c r="V38" s="7"/>
      <c r="W38" s="7"/>
      <c r="X38" s="7"/>
      <c r="Y38" s="7"/>
    </row>
    <row r="39" spans="1:25" ht="41.25" customHeight="1" x14ac:dyDescent="0.2">
      <c r="A39" s="435" t="s">
        <v>354</v>
      </c>
      <c r="B39" s="935" t="s">
        <v>377</v>
      </c>
      <c r="C39" s="936"/>
      <c r="D39" s="436">
        <f>C40/(C40-C41-C42)</f>
        <v>1.1428571428571428</v>
      </c>
      <c r="E39" s="951"/>
      <c r="F39" s="7"/>
      <c r="G39" s="2"/>
      <c r="H39" s="2"/>
      <c r="I39" s="2"/>
      <c r="J39" s="2"/>
      <c r="K39" s="7"/>
      <c r="L39" s="7"/>
      <c r="M39" s="7"/>
      <c r="N39" s="7"/>
      <c r="O39" s="7"/>
      <c r="P39" s="7"/>
      <c r="Q39" s="7"/>
      <c r="R39" s="7"/>
      <c r="S39" s="7"/>
      <c r="T39" s="7"/>
      <c r="U39" s="7"/>
      <c r="V39" s="7"/>
      <c r="W39" s="7"/>
      <c r="X39" s="7"/>
      <c r="Y39" s="7"/>
    </row>
    <row r="40" spans="1:25" ht="15" customHeight="1" x14ac:dyDescent="0.2">
      <c r="A40" s="1152" t="s">
        <v>355</v>
      </c>
      <c r="B40" s="1153"/>
      <c r="C40" s="400">
        <v>4</v>
      </c>
      <c r="D40" s="969"/>
      <c r="E40" s="951"/>
      <c r="F40" s="7"/>
      <c r="G40" s="2"/>
      <c r="H40" s="2"/>
      <c r="I40" s="2"/>
      <c r="J40" s="2"/>
      <c r="K40" s="7"/>
      <c r="L40" s="7"/>
      <c r="M40" s="7"/>
      <c r="N40" s="7"/>
      <c r="O40" s="7"/>
      <c r="P40" s="7"/>
      <c r="Q40" s="7"/>
      <c r="R40" s="7"/>
      <c r="S40" s="7"/>
      <c r="T40" s="7"/>
      <c r="U40" s="7"/>
      <c r="V40" s="7"/>
      <c r="W40" s="7"/>
      <c r="X40" s="7"/>
      <c r="Y40" s="7"/>
    </row>
    <row r="41" spans="1:25" ht="15" customHeight="1" x14ac:dyDescent="0.2">
      <c r="A41" s="1152" t="s">
        <v>356</v>
      </c>
      <c r="B41" s="1153"/>
      <c r="C41" s="401">
        <f>20/60</f>
        <v>0.33333333333333331</v>
      </c>
      <c r="D41" s="970"/>
      <c r="E41" s="951"/>
      <c r="F41" s="7"/>
      <c r="G41" s="2"/>
      <c r="H41" s="2"/>
      <c r="I41" s="2"/>
      <c r="J41" s="2"/>
      <c r="K41" s="7"/>
      <c r="L41" s="7"/>
      <c r="M41" s="7"/>
      <c r="N41" s="7"/>
      <c r="O41" s="7"/>
      <c r="P41" s="7"/>
      <c r="Q41" s="7"/>
      <c r="R41" s="7"/>
      <c r="S41" s="7"/>
      <c r="T41" s="7"/>
      <c r="U41" s="7"/>
      <c r="V41" s="7"/>
      <c r="W41" s="7"/>
      <c r="X41" s="7"/>
      <c r="Y41" s="7"/>
    </row>
    <row r="42" spans="1:25" ht="15" customHeight="1" x14ac:dyDescent="0.2">
      <c r="A42" s="1152" t="s">
        <v>357</v>
      </c>
      <c r="B42" s="1153"/>
      <c r="C42" s="401">
        <f>10/60</f>
        <v>0.16666666666666666</v>
      </c>
      <c r="D42" s="971"/>
      <c r="E42" s="951"/>
      <c r="F42" s="7"/>
      <c r="G42" s="2"/>
      <c r="H42" s="2"/>
      <c r="I42" s="2"/>
      <c r="J42" s="2"/>
      <c r="K42" s="7"/>
      <c r="L42" s="7"/>
      <c r="M42" s="7"/>
      <c r="N42" s="7"/>
      <c r="O42" s="7"/>
      <c r="P42" s="7"/>
      <c r="Q42" s="7"/>
      <c r="R42" s="7"/>
      <c r="S42" s="7"/>
      <c r="T42" s="7"/>
      <c r="U42" s="7"/>
      <c r="V42" s="7"/>
      <c r="W42" s="7"/>
      <c r="X42" s="7"/>
      <c r="Y42" s="7"/>
    </row>
    <row r="43" spans="1:25" ht="21.75" customHeight="1" thickBot="1" x14ac:dyDescent="0.25">
      <c r="A43" s="952"/>
      <c r="B43" s="952"/>
      <c r="C43" s="952"/>
      <c r="D43" s="952"/>
      <c r="E43" s="951"/>
      <c r="F43" s="7"/>
      <c r="G43" s="7"/>
      <c r="H43" s="7"/>
      <c r="I43" s="7"/>
      <c r="J43" s="7"/>
      <c r="K43" s="7"/>
      <c r="L43" s="7"/>
      <c r="M43" s="7"/>
      <c r="N43" s="7"/>
      <c r="O43" s="7"/>
      <c r="P43" s="7"/>
      <c r="Q43" s="7"/>
      <c r="R43" s="7"/>
      <c r="S43" s="7"/>
      <c r="T43" s="7"/>
      <c r="U43" s="7"/>
      <c r="V43" s="7"/>
      <c r="W43" s="7"/>
      <c r="X43" s="7"/>
      <c r="Y43" s="7"/>
    </row>
    <row r="44" spans="1:25" ht="32.25" customHeight="1" thickBot="1" x14ac:dyDescent="0.25">
      <c r="A44" s="956" t="s">
        <v>376</v>
      </c>
      <c r="B44" s="956"/>
      <c r="C44" s="956"/>
      <c r="D44" s="403">
        <f>D27*D33</f>
        <v>47.649693033854156</v>
      </c>
      <c r="E44" s="951"/>
      <c r="F44" s="7"/>
      <c r="G44" s="37"/>
      <c r="H44" s="7"/>
      <c r="I44" s="7"/>
      <c r="J44" s="7"/>
      <c r="K44" s="7"/>
      <c r="L44" s="7"/>
      <c r="M44" s="7"/>
      <c r="N44" s="7"/>
      <c r="O44" s="7"/>
      <c r="P44" s="7"/>
      <c r="Q44" s="7"/>
      <c r="R44" s="7"/>
      <c r="S44" s="7"/>
      <c r="T44" s="7"/>
      <c r="U44" s="7"/>
      <c r="V44" s="7"/>
      <c r="W44" s="7"/>
      <c r="X44" s="7"/>
      <c r="Y44" s="7"/>
    </row>
    <row r="45" spans="1:25" ht="42.75" customHeight="1" thickBot="1" x14ac:dyDescent="0.25">
      <c r="A45" s="949"/>
      <c r="B45" s="950"/>
      <c r="C45" s="950"/>
      <c r="D45" s="950"/>
      <c r="E45" s="951"/>
      <c r="F45" s="7"/>
      <c r="G45" s="7"/>
      <c r="H45" s="7"/>
      <c r="I45" s="7"/>
      <c r="J45" s="7"/>
      <c r="K45" s="7"/>
      <c r="L45" s="7"/>
      <c r="M45" s="7"/>
      <c r="N45" s="7"/>
      <c r="O45" s="7"/>
      <c r="P45" s="7"/>
      <c r="Q45" s="7"/>
      <c r="R45" s="7"/>
      <c r="S45" s="7"/>
      <c r="T45" s="7"/>
      <c r="U45" s="7"/>
      <c r="V45" s="7"/>
      <c r="W45" s="7"/>
      <c r="X45" s="7"/>
      <c r="Y45" s="7"/>
    </row>
    <row r="46" spans="1:25" ht="35.25" customHeight="1" thickBot="1" x14ac:dyDescent="0.25">
      <c r="A46" s="953" t="s">
        <v>100</v>
      </c>
      <c r="B46" s="954"/>
      <c r="C46" s="955"/>
      <c r="D46" s="227" t="s">
        <v>168</v>
      </c>
      <c r="E46" s="951"/>
      <c r="F46" s="7"/>
      <c r="N46" s="7"/>
      <c r="O46" s="7"/>
      <c r="P46" s="7"/>
      <c r="Q46" s="7"/>
      <c r="R46" s="7"/>
      <c r="S46" s="7"/>
      <c r="T46" s="7"/>
      <c r="U46" s="7"/>
      <c r="V46" s="7"/>
      <c r="W46" s="7"/>
      <c r="X46" s="7"/>
      <c r="Y46" s="7"/>
    </row>
    <row r="47" spans="1:25" ht="17.25" customHeight="1" x14ac:dyDescent="0.2">
      <c r="A47" s="957" t="s">
        <v>358</v>
      </c>
      <c r="B47" s="958"/>
      <c r="C47" s="958"/>
      <c r="D47" s="289">
        <f>1300*3</f>
        <v>3900</v>
      </c>
      <c r="E47" s="951"/>
      <c r="F47" s="7"/>
      <c r="N47" s="7"/>
      <c r="O47" s="7"/>
      <c r="P47" s="7"/>
      <c r="Q47" s="7"/>
      <c r="R47" s="7"/>
      <c r="S47" s="7"/>
      <c r="T47" s="7"/>
      <c r="U47" s="7"/>
      <c r="V47" s="7"/>
      <c r="W47" s="7"/>
      <c r="X47" s="7"/>
      <c r="Y47" s="7"/>
    </row>
    <row r="48" spans="1:25" ht="14.25" x14ac:dyDescent="0.2">
      <c r="A48" s="930" t="s">
        <v>359</v>
      </c>
      <c r="B48" s="931"/>
      <c r="C48" s="931"/>
      <c r="D48" s="290">
        <f>2200*3</f>
        <v>6600</v>
      </c>
      <c r="E48" s="951"/>
      <c r="F48" s="7"/>
      <c r="N48" s="7"/>
      <c r="O48" s="7"/>
      <c r="P48" s="7"/>
      <c r="Q48" s="7"/>
      <c r="R48" s="7"/>
      <c r="S48" s="7"/>
      <c r="T48" s="7"/>
      <c r="U48" s="7"/>
      <c r="V48" s="7"/>
      <c r="W48" s="7"/>
      <c r="X48" s="7"/>
      <c r="Y48" s="7"/>
    </row>
    <row r="49" spans="1:25" ht="17.25" customHeight="1" x14ac:dyDescent="0.2">
      <c r="A49" s="930" t="s">
        <v>360</v>
      </c>
      <c r="B49" s="931"/>
      <c r="C49" s="931"/>
      <c r="D49" s="290">
        <f>550*3</f>
        <v>1650</v>
      </c>
      <c r="E49" s="951"/>
      <c r="F49" s="7"/>
      <c r="N49" s="7"/>
      <c r="O49" s="7"/>
      <c r="P49" s="7"/>
      <c r="Q49" s="7"/>
      <c r="R49" s="7"/>
      <c r="S49" s="7"/>
      <c r="T49" s="7"/>
      <c r="U49" s="7"/>
      <c r="V49" s="7"/>
      <c r="W49" s="7"/>
      <c r="X49" s="7"/>
      <c r="Y49" s="7"/>
    </row>
    <row r="50" spans="1:25" ht="47.25" customHeight="1" x14ac:dyDescent="0.2">
      <c r="A50" s="937" t="s">
        <v>361</v>
      </c>
      <c r="B50" s="938"/>
      <c r="C50" s="228">
        <v>3</v>
      </c>
      <c r="D50" s="224"/>
      <c r="E50" s="951"/>
      <c r="F50" s="7"/>
      <c r="N50" s="7"/>
      <c r="O50" s="7"/>
      <c r="P50" s="7"/>
      <c r="Q50" s="7"/>
      <c r="R50" s="7"/>
      <c r="S50" s="7"/>
      <c r="T50" s="7"/>
      <c r="U50" s="7"/>
      <c r="V50" s="7"/>
      <c r="W50" s="7"/>
      <c r="X50" s="7"/>
      <c r="Y50" s="7"/>
    </row>
    <row r="51" spans="1:25" ht="21.75" customHeight="1" x14ac:dyDescent="0.2">
      <c r="A51" s="937" t="s">
        <v>374</v>
      </c>
      <c r="B51" s="939"/>
      <c r="C51" s="938"/>
      <c r="D51" s="167">
        <f>(D47+D48+D49)/C50</f>
        <v>4050</v>
      </c>
      <c r="E51" s="951"/>
      <c r="F51" s="7"/>
      <c r="N51" s="7"/>
      <c r="O51" s="7"/>
      <c r="P51" s="7"/>
      <c r="Q51" s="7"/>
      <c r="R51" s="7"/>
      <c r="S51" s="7"/>
      <c r="T51" s="7"/>
      <c r="U51" s="7"/>
      <c r="V51" s="7"/>
      <c r="W51" s="7"/>
      <c r="X51" s="7"/>
      <c r="Y51" s="7"/>
    </row>
    <row r="52" spans="1:25" ht="16.5" customHeight="1" x14ac:dyDescent="0.2">
      <c r="A52" s="972"/>
      <c r="B52" s="973"/>
      <c r="C52" s="973"/>
      <c r="D52" s="974"/>
      <c r="E52" s="951"/>
      <c r="F52" s="7"/>
      <c r="N52" s="7"/>
      <c r="O52" s="7"/>
      <c r="P52" s="7"/>
      <c r="Q52" s="7"/>
      <c r="R52" s="7"/>
      <c r="S52" s="7"/>
      <c r="T52" s="7"/>
      <c r="U52" s="7"/>
      <c r="V52" s="7"/>
      <c r="W52" s="7"/>
      <c r="X52" s="7"/>
      <c r="Y52" s="7"/>
    </row>
    <row r="53" spans="1:25" ht="22.5" customHeight="1" x14ac:dyDescent="0.2">
      <c r="A53" s="930" t="s">
        <v>362</v>
      </c>
      <c r="B53" s="931"/>
      <c r="C53" s="287" t="s">
        <v>73</v>
      </c>
      <c r="D53" s="168">
        <f>IF(C53="A",'Amortizaciones y monotributo'!F39,IF(C53="B",'Amortizaciones y monotributo'!F40,IF(C53="C",'Amortizaciones y monotributo'!F41,IF(C53="D",'Amortizaciones y monotributo'!F42,IF(C53="E",'Amortizaciones y monotributo'!F43,IF(C53="F",'Amortizaciones y monotributo'!F44,IF(C53="G",'Amortizaciones y monotributo'!F45,IF(C53="H",'Amortizaciones y monotributo'!F46,0))))))))</f>
        <v>4195.95</v>
      </c>
      <c r="E53" s="951"/>
      <c r="F53" s="7"/>
      <c r="N53" s="7"/>
      <c r="O53" s="7"/>
      <c r="P53" s="7"/>
      <c r="Q53" s="7"/>
      <c r="R53" s="7"/>
      <c r="S53" s="7"/>
      <c r="T53" s="7"/>
      <c r="U53" s="7"/>
      <c r="V53" s="7"/>
      <c r="W53" s="7"/>
      <c r="X53" s="7"/>
      <c r="Y53" s="7"/>
    </row>
    <row r="54" spans="1:25" ht="51" customHeight="1" x14ac:dyDescent="0.2">
      <c r="A54" s="924" t="s">
        <v>363</v>
      </c>
      <c r="B54" s="923" t="s">
        <v>501</v>
      </c>
      <c r="C54" s="923"/>
      <c r="D54" s="946">
        <v>0</v>
      </c>
      <c r="E54" s="951"/>
      <c r="F54" s="7"/>
      <c r="N54" s="7"/>
      <c r="O54" s="7"/>
      <c r="P54" s="7"/>
      <c r="Q54" s="7"/>
      <c r="R54" s="7"/>
      <c r="S54" s="7"/>
      <c r="T54" s="7"/>
      <c r="U54" s="7"/>
      <c r="V54" s="7"/>
      <c r="W54" s="7"/>
      <c r="X54" s="7"/>
      <c r="Y54" s="7"/>
    </row>
    <row r="55" spans="1:25" ht="61.5" customHeight="1" x14ac:dyDescent="0.2">
      <c r="A55" s="924"/>
      <c r="B55" s="923" t="s">
        <v>500</v>
      </c>
      <c r="C55" s="923"/>
      <c r="D55" s="946"/>
      <c r="E55" s="951"/>
      <c r="F55" s="7"/>
      <c r="N55" s="7"/>
      <c r="O55" s="7"/>
      <c r="P55" s="7"/>
      <c r="Q55" s="7"/>
      <c r="R55" s="7"/>
      <c r="S55" s="7"/>
      <c r="T55" s="7"/>
      <c r="U55" s="7"/>
      <c r="V55" s="7"/>
      <c r="W55" s="7"/>
      <c r="X55" s="7"/>
      <c r="Y55" s="7"/>
    </row>
    <row r="56" spans="1:25" ht="17.25" customHeight="1" x14ac:dyDescent="0.2">
      <c r="A56" s="975"/>
      <c r="B56" s="976"/>
      <c r="C56" s="976"/>
      <c r="D56" s="977"/>
      <c r="E56" s="951"/>
      <c r="F56" s="7"/>
      <c r="N56" s="7"/>
      <c r="O56" s="7"/>
      <c r="P56" s="7"/>
      <c r="Q56" s="7"/>
      <c r="R56" s="7"/>
      <c r="S56" s="7"/>
      <c r="T56" s="7"/>
      <c r="U56" s="7"/>
      <c r="V56" s="7"/>
      <c r="W56" s="7"/>
      <c r="X56" s="7"/>
      <c r="Y56" s="7"/>
    </row>
    <row r="57" spans="1:25" ht="36" customHeight="1" x14ac:dyDescent="0.2">
      <c r="A57" s="947" t="s">
        <v>364</v>
      </c>
      <c r="B57" s="948"/>
      <c r="C57" s="948"/>
      <c r="D57" s="168">
        <f>'Amortizaciones y monotributo'!G25</f>
        <v>5358.875</v>
      </c>
      <c r="E57" s="951"/>
      <c r="F57" s="7"/>
      <c r="N57" s="7"/>
      <c r="O57" s="7"/>
      <c r="P57" s="7"/>
      <c r="Q57" s="7"/>
      <c r="R57" s="7"/>
      <c r="S57" s="7"/>
      <c r="T57" s="7"/>
      <c r="U57" s="7"/>
      <c r="V57" s="7"/>
      <c r="W57" s="7"/>
      <c r="X57" s="7"/>
      <c r="Y57" s="7"/>
    </row>
    <row r="58" spans="1:25" ht="21" customHeight="1" x14ac:dyDescent="0.2">
      <c r="A58" s="930" t="s">
        <v>365</v>
      </c>
      <c r="B58" s="931"/>
      <c r="C58" s="931"/>
      <c r="D58" s="168">
        <f>'Amortizaciones y monotributo'!D35</f>
        <v>50000</v>
      </c>
      <c r="E58" s="951"/>
      <c r="F58" s="7"/>
      <c r="N58" s="7"/>
      <c r="O58" s="7"/>
      <c r="P58" s="7"/>
      <c r="Q58" s="7"/>
      <c r="R58" s="7"/>
      <c r="S58" s="7"/>
      <c r="T58" s="7"/>
      <c r="U58" s="7"/>
      <c r="V58" s="7"/>
      <c r="W58" s="7"/>
      <c r="X58" s="7"/>
      <c r="Y58" s="7"/>
    </row>
    <row r="59" spans="1:25" ht="33.75" customHeight="1" x14ac:dyDescent="0.2">
      <c r="A59" s="937" t="s">
        <v>366</v>
      </c>
      <c r="B59" s="939" t="s">
        <v>170</v>
      </c>
      <c r="C59" s="938" t="s">
        <v>170</v>
      </c>
      <c r="D59" s="291">
        <v>1200</v>
      </c>
      <c r="E59" s="951"/>
      <c r="F59" s="7"/>
      <c r="N59" s="7"/>
      <c r="O59" s="7"/>
      <c r="P59" s="7"/>
      <c r="Q59" s="7"/>
      <c r="R59" s="7"/>
      <c r="S59" s="7"/>
      <c r="T59" s="7"/>
      <c r="U59" s="7"/>
      <c r="V59" s="7"/>
      <c r="W59" s="7"/>
      <c r="X59" s="7"/>
      <c r="Y59" s="7"/>
    </row>
    <row r="60" spans="1:25" ht="33.75" customHeight="1" x14ac:dyDescent="0.2">
      <c r="A60" s="937" t="s">
        <v>367</v>
      </c>
      <c r="B60" s="939" t="s">
        <v>177</v>
      </c>
      <c r="C60" s="938" t="s">
        <v>177</v>
      </c>
      <c r="D60" s="291">
        <v>1800</v>
      </c>
      <c r="E60" s="951"/>
      <c r="F60" s="7"/>
      <c r="N60" s="7"/>
      <c r="O60" s="7"/>
      <c r="P60" s="7"/>
      <c r="Q60" s="7"/>
      <c r="R60" s="7"/>
      <c r="S60" s="7"/>
      <c r="T60" s="7"/>
      <c r="U60" s="7"/>
      <c r="V60" s="7"/>
      <c r="W60" s="7"/>
      <c r="X60" s="7"/>
      <c r="Y60" s="7"/>
    </row>
    <row r="61" spans="1:25" ht="21" customHeight="1" x14ac:dyDescent="0.2">
      <c r="A61" s="937" t="s">
        <v>368</v>
      </c>
      <c r="B61" s="939" t="s">
        <v>173</v>
      </c>
      <c r="C61" s="938" t="s">
        <v>173</v>
      </c>
      <c r="D61" s="291">
        <v>500</v>
      </c>
      <c r="E61" s="951"/>
      <c r="F61" s="7"/>
      <c r="N61" s="7"/>
      <c r="O61" s="7"/>
      <c r="P61" s="7"/>
      <c r="Q61" s="7"/>
      <c r="R61" s="7"/>
      <c r="S61" s="7"/>
      <c r="T61" s="7"/>
      <c r="U61" s="7"/>
      <c r="V61" s="7"/>
      <c r="W61" s="7"/>
      <c r="X61" s="7"/>
      <c r="Y61" s="7"/>
    </row>
    <row r="62" spans="1:25" ht="16.5" customHeight="1" x14ac:dyDescent="0.2">
      <c r="A62" s="937" t="s">
        <v>418</v>
      </c>
      <c r="B62" s="939"/>
      <c r="C62" s="938"/>
      <c r="D62" s="291">
        <v>800</v>
      </c>
      <c r="E62" s="951"/>
      <c r="F62" s="7"/>
      <c r="N62" s="7"/>
      <c r="O62" s="7"/>
      <c r="P62" s="7"/>
      <c r="Q62" s="7"/>
      <c r="R62" s="7"/>
      <c r="S62" s="7"/>
      <c r="T62" s="7"/>
      <c r="U62" s="7"/>
      <c r="V62" s="7"/>
      <c r="W62" s="7"/>
      <c r="X62" s="7"/>
      <c r="Y62" s="7"/>
    </row>
    <row r="63" spans="1:25" ht="16.5" customHeight="1" x14ac:dyDescent="0.2">
      <c r="A63" s="940"/>
      <c r="B63" s="941"/>
      <c r="C63" s="941"/>
      <c r="D63" s="942"/>
      <c r="E63" s="951"/>
      <c r="F63" s="7"/>
      <c r="N63" s="7"/>
      <c r="O63" s="7"/>
      <c r="P63" s="7"/>
      <c r="Q63" s="7"/>
      <c r="R63" s="7"/>
      <c r="S63" s="7"/>
      <c r="T63" s="7"/>
      <c r="U63" s="7"/>
      <c r="V63" s="7"/>
      <c r="W63" s="7"/>
      <c r="X63" s="7"/>
      <c r="Y63" s="7"/>
    </row>
    <row r="64" spans="1:25" ht="31.5" customHeight="1" x14ac:dyDescent="0.2">
      <c r="A64" s="937" t="s">
        <v>369</v>
      </c>
      <c r="B64" s="939"/>
      <c r="C64" s="938"/>
      <c r="D64" s="291">
        <v>6500</v>
      </c>
      <c r="E64" s="951"/>
      <c r="F64" s="7"/>
      <c r="N64" s="7"/>
      <c r="O64" s="7"/>
      <c r="P64" s="7"/>
      <c r="Q64" s="7"/>
      <c r="R64" s="7"/>
      <c r="S64" s="7"/>
      <c r="T64" s="7"/>
      <c r="U64" s="7"/>
      <c r="V64" s="7"/>
      <c r="W64" s="7"/>
      <c r="X64" s="7"/>
      <c r="Y64" s="7"/>
    </row>
    <row r="65" spans="1:25" ht="30.75" customHeight="1" x14ac:dyDescent="0.2">
      <c r="A65" s="937" t="s">
        <v>370</v>
      </c>
      <c r="B65" s="939"/>
      <c r="C65" s="938"/>
      <c r="D65" s="291">
        <v>5200</v>
      </c>
      <c r="E65" s="951"/>
      <c r="F65" s="7"/>
      <c r="N65" s="7"/>
      <c r="O65" s="7"/>
      <c r="P65" s="7"/>
      <c r="Q65" s="7"/>
      <c r="R65" s="7"/>
      <c r="S65" s="7"/>
      <c r="T65" s="7"/>
      <c r="U65" s="7"/>
      <c r="V65" s="7"/>
      <c r="W65" s="7"/>
      <c r="X65" s="7"/>
      <c r="Y65" s="7"/>
    </row>
    <row r="66" spans="1:25" ht="30.75" customHeight="1" x14ac:dyDescent="0.2">
      <c r="A66" s="937" t="s">
        <v>371</v>
      </c>
      <c r="B66" s="939"/>
      <c r="C66" s="317">
        <f>5*12</f>
        <v>60</v>
      </c>
      <c r="D66" s="318"/>
      <c r="E66" s="951"/>
      <c r="F66" s="7"/>
      <c r="N66" s="7"/>
      <c r="O66" s="7"/>
      <c r="P66" s="7"/>
      <c r="Q66" s="7"/>
      <c r="R66" s="7"/>
      <c r="S66" s="7"/>
      <c r="T66" s="7"/>
      <c r="U66" s="7"/>
      <c r="V66" s="7"/>
      <c r="W66" s="7"/>
      <c r="X66" s="7"/>
      <c r="Y66" s="7"/>
    </row>
    <row r="67" spans="1:25" ht="17.25" customHeight="1" x14ac:dyDescent="0.2">
      <c r="A67" s="937" t="s">
        <v>372</v>
      </c>
      <c r="B67" s="939"/>
      <c r="C67" s="939"/>
      <c r="D67" s="291">
        <f>'Referencia de datos'!J112</f>
        <v>50000</v>
      </c>
      <c r="E67" s="951"/>
      <c r="F67" s="7"/>
      <c r="N67" s="7"/>
      <c r="O67" s="7"/>
      <c r="P67" s="7"/>
      <c r="Q67" s="7"/>
      <c r="R67" s="7"/>
      <c r="S67" s="7"/>
      <c r="T67" s="7"/>
      <c r="U67" s="7"/>
      <c r="V67" s="7"/>
      <c r="W67" s="7"/>
      <c r="X67" s="7"/>
      <c r="Y67" s="7"/>
    </row>
    <row r="68" spans="1:25" ht="15" customHeight="1" x14ac:dyDescent="0.2">
      <c r="A68" s="940"/>
      <c r="B68" s="941"/>
      <c r="C68" s="941"/>
      <c r="D68" s="942"/>
      <c r="E68" s="951"/>
      <c r="F68" s="7"/>
      <c r="N68" s="7"/>
      <c r="O68" s="7"/>
      <c r="P68" s="7"/>
      <c r="Q68" s="7"/>
      <c r="R68" s="7"/>
      <c r="S68" s="7"/>
      <c r="T68" s="7"/>
      <c r="U68" s="7"/>
      <c r="V68" s="7"/>
      <c r="W68" s="7"/>
      <c r="X68" s="7"/>
      <c r="Y68" s="7"/>
    </row>
    <row r="69" spans="1:25" ht="14.25" customHeight="1" x14ac:dyDescent="0.2">
      <c r="A69" s="1167" t="s">
        <v>166</v>
      </c>
      <c r="B69" s="1168"/>
      <c r="C69" s="1168"/>
      <c r="D69" s="292"/>
      <c r="E69" s="951"/>
      <c r="F69" s="7"/>
      <c r="N69" s="7"/>
      <c r="O69" s="7"/>
      <c r="P69" s="7"/>
      <c r="Q69" s="7"/>
      <c r="R69" s="7"/>
      <c r="S69" s="7"/>
      <c r="T69" s="7"/>
      <c r="U69" s="7"/>
      <c r="V69" s="7"/>
      <c r="W69" s="7"/>
      <c r="X69" s="7"/>
      <c r="Y69" s="7"/>
    </row>
    <row r="70" spans="1:25" ht="14.25" customHeight="1" x14ac:dyDescent="0.2">
      <c r="A70" s="1167" t="s">
        <v>166</v>
      </c>
      <c r="B70" s="1168"/>
      <c r="C70" s="1168"/>
      <c r="D70" s="292"/>
      <c r="E70" s="951"/>
      <c r="F70" s="7"/>
      <c r="M70" s="7"/>
      <c r="N70" s="7"/>
      <c r="O70" s="7"/>
      <c r="P70" s="7"/>
      <c r="Q70" s="7"/>
      <c r="R70" s="7"/>
      <c r="S70" s="7"/>
      <c r="T70" s="7"/>
      <c r="U70" s="7"/>
      <c r="V70" s="7"/>
      <c r="W70" s="7"/>
      <c r="X70" s="7"/>
      <c r="Y70" s="7"/>
    </row>
    <row r="71" spans="1:25" ht="20.25" customHeight="1" x14ac:dyDescent="0.2">
      <c r="A71" s="943"/>
      <c r="B71" s="944"/>
      <c r="C71" s="944"/>
      <c r="D71" s="945"/>
      <c r="E71" s="951"/>
      <c r="F71" s="7"/>
      <c r="M71" s="7"/>
      <c r="N71" s="7"/>
      <c r="O71" s="7"/>
      <c r="P71" s="7"/>
      <c r="Q71" s="7"/>
      <c r="R71" s="7"/>
      <c r="S71" s="7"/>
      <c r="T71" s="7"/>
      <c r="U71" s="7"/>
      <c r="V71" s="7"/>
      <c r="W71" s="7"/>
      <c r="X71" s="7"/>
      <c r="Y71" s="7"/>
    </row>
    <row r="72" spans="1:25" ht="37.5" customHeight="1" x14ac:dyDescent="0.2">
      <c r="A72" s="1043" t="s">
        <v>373</v>
      </c>
      <c r="B72" s="1044"/>
      <c r="C72" s="1044"/>
      <c r="D72" s="166">
        <f>+D51+D53-D54+D57+D58+D59+D60+D61+D62+D64/C66+D65/C66+D67+D69+D70</f>
        <v>118099.825</v>
      </c>
      <c r="E72" s="951"/>
      <c r="F72" s="7"/>
      <c r="M72" s="7"/>
      <c r="N72" s="7"/>
      <c r="O72" s="7"/>
      <c r="P72" s="7"/>
      <c r="Q72" s="7"/>
      <c r="R72" s="7"/>
      <c r="S72" s="7"/>
      <c r="T72" s="7"/>
      <c r="U72" s="7"/>
      <c r="V72" s="7"/>
      <c r="W72" s="7"/>
      <c r="X72" s="7"/>
      <c r="Y72" s="7"/>
    </row>
    <row r="73" spans="1:25" ht="30" customHeight="1" x14ac:dyDescent="0.2">
      <c r="A73" s="943"/>
      <c r="B73" s="944"/>
      <c r="C73" s="944"/>
      <c r="D73" s="945"/>
      <c r="E73" s="951"/>
      <c r="F73" s="7"/>
      <c r="R73" s="7"/>
      <c r="S73" s="7"/>
      <c r="T73" s="7"/>
      <c r="U73" s="7"/>
      <c r="V73" s="7"/>
      <c r="W73" s="7"/>
      <c r="X73" s="7"/>
      <c r="Y73" s="7"/>
    </row>
    <row r="74" spans="1:25" ht="16.5" customHeight="1" x14ac:dyDescent="0.2">
      <c r="A74" s="978" t="s">
        <v>338</v>
      </c>
      <c r="B74" s="979"/>
      <c r="C74" s="979"/>
      <c r="D74" s="205">
        <v>2</v>
      </c>
      <c r="E74" s="951"/>
      <c r="F74" s="7"/>
      <c r="R74" s="7"/>
      <c r="S74" s="7"/>
      <c r="T74" s="7"/>
      <c r="U74" s="7"/>
      <c r="V74" s="7"/>
      <c r="W74" s="7"/>
      <c r="X74" s="7"/>
      <c r="Y74" s="7"/>
    </row>
    <row r="75" spans="1:25" ht="12.75" customHeight="1" x14ac:dyDescent="0.2">
      <c r="A75" s="943"/>
      <c r="B75" s="944"/>
      <c r="C75" s="944"/>
      <c r="D75" s="945"/>
      <c r="E75" s="951"/>
      <c r="F75" s="7"/>
      <c r="R75" s="7"/>
      <c r="S75" s="7"/>
      <c r="T75" s="7"/>
      <c r="U75" s="7"/>
      <c r="V75" s="7"/>
      <c r="W75" s="7"/>
      <c r="X75" s="7"/>
      <c r="Y75" s="7"/>
    </row>
    <row r="76" spans="1:25" ht="16.5" customHeight="1" x14ac:dyDescent="0.2">
      <c r="A76" s="978" t="s">
        <v>379</v>
      </c>
      <c r="B76" s="979"/>
      <c r="C76" s="979"/>
      <c r="D76" s="169">
        <f>D72/D74</f>
        <v>59049.912499999999</v>
      </c>
      <c r="E76" s="951"/>
      <c r="F76" s="7"/>
      <c r="R76" s="7"/>
      <c r="S76" s="7"/>
      <c r="T76" s="7"/>
      <c r="U76" s="7"/>
      <c r="V76" s="7"/>
      <c r="W76" s="7"/>
      <c r="X76" s="7"/>
      <c r="Y76" s="7"/>
    </row>
    <row r="77" spans="1:25" ht="14.25" x14ac:dyDescent="0.2">
      <c r="A77" s="943"/>
      <c r="B77" s="944"/>
      <c r="C77" s="944"/>
      <c r="D77" s="945"/>
      <c r="E77" s="951"/>
      <c r="F77" s="7"/>
      <c r="R77" s="7"/>
      <c r="S77" s="7"/>
      <c r="T77" s="7"/>
      <c r="U77" s="7"/>
      <c r="V77" s="7"/>
      <c r="W77" s="7"/>
      <c r="X77" s="7"/>
      <c r="Y77" s="7"/>
    </row>
    <row r="78" spans="1:25" ht="17.25" customHeight="1" x14ac:dyDescent="0.2">
      <c r="A78" s="978" t="s">
        <v>461</v>
      </c>
      <c r="B78" s="979"/>
      <c r="C78" s="979"/>
      <c r="D78" s="282">
        <f>'Referencia de datos'!D26</f>
        <v>1162</v>
      </c>
      <c r="E78" s="951"/>
      <c r="F78" s="7"/>
      <c r="R78" s="7"/>
      <c r="S78" s="7"/>
      <c r="T78" s="7"/>
      <c r="U78" s="7"/>
      <c r="V78" s="7"/>
      <c r="W78" s="7"/>
      <c r="X78" s="7"/>
      <c r="Y78" s="7"/>
    </row>
    <row r="79" spans="1:25" ht="14.25" x14ac:dyDescent="0.2">
      <c r="A79" s="943"/>
      <c r="B79" s="944"/>
      <c r="C79" s="944"/>
      <c r="D79" s="945"/>
      <c r="E79" s="951"/>
      <c r="F79" s="7"/>
      <c r="R79" s="7"/>
      <c r="S79" s="7"/>
      <c r="T79" s="7"/>
      <c r="U79" s="7"/>
      <c r="V79" s="7"/>
      <c r="W79" s="7"/>
      <c r="X79" s="7"/>
      <c r="Y79" s="7"/>
    </row>
    <row r="80" spans="1:25" ht="19.5" customHeight="1" x14ac:dyDescent="0.2">
      <c r="A80" s="1034" t="s">
        <v>467</v>
      </c>
      <c r="B80" s="1035"/>
      <c r="C80" s="1035"/>
      <c r="D80" s="205">
        <f>D9</f>
        <v>256</v>
      </c>
      <c r="E80" s="951"/>
      <c r="F80" s="7"/>
      <c r="R80" s="7"/>
      <c r="S80" s="7"/>
      <c r="T80" s="7"/>
      <c r="U80" s="7"/>
      <c r="V80" s="7"/>
      <c r="W80" s="7"/>
      <c r="X80" s="7"/>
      <c r="Y80" s="7"/>
    </row>
    <row r="81" spans="1:25" ht="14.25" x14ac:dyDescent="0.2">
      <c r="A81" s="927"/>
      <c r="B81" s="928"/>
      <c r="C81" s="928"/>
      <c r="D81" s="929"/>
      <c r="E81" s="951"/>
      <c r="F81" s="7"/>
      <c r="R81" s="7"/>
      <c r="S81" s="7"/>
      <c r="T81" s="7"/>
      <c r="U81" s="7"/>
      <c r="V81" s="7"/>
      <c r="W81" s="7"/>
      <c r="X81" s="7"/>
      <c r="Y81" s="7"/>
    </row>
    <row r="82" spans="1:25" ht="15.75" customHeight="1" x14ac:dyDescent="0.2">
      <c r="A82" s="978" t="s">
        <v>468</v>
      </c>
      <c r="B82" s="979"/>
      <c r="C82" s="979"/>
      <c r="D82" s="169">
        <f>D84*D80</f>
        <v>13009.27504302926</v>
      </c>
      <c r="E82" s="951"/>
      <c r="F82" s="7"/>
      <c r="R82" s="7"/>
      <c r="S82" s="7"/>
      <c r="T82" s="7"/>
      <c r="U82" s="7"/>
      <c r="V82" s="7"/>
      <c r="W82" s="7"/>
      <c r="X82" s="7"/>
      <c r="Y82" s="7"/>
    </row>
    <row r="83" spans="1:25" ht="14.25" x14ac:dyDescent="0.2">
      <c r="A83" s="924"/>
      <c r="B83" s="925"/>
      <c r="C83" s="925"/>
      <c r="D83" s="926"/>
      <c r="E83" s="951"/>
      <c r="F83" s="7"/>
      <c r="R83" s="7"/>
      <c r="S83" s="7"/>
      <c r="T83" s="7"/>
      <c r="U83" s="7"/>
      <c r="V83" s="7"/>
      <c r="W83" s="7"/>
      <c r="X83" s="7"/>
      <c r="Y83" s="7"/>
    </row>
    <row r="84" spans="1:25" ht="25.5" customHeight="1" thickBot="1" x14ac:dyDescent="0.25">
      <c r="A84" s="1165" t="s">
        <v>464</v>
      </c>
      <c r="B84" s="1166"/>
      <c r="C84" s="1166"/>
      <c r="D84" s="229">
        <f>D76/D78</f>
        <v>50.817480636833047</v>
      </c>
      <c r="E84" s="951"/>
      <c r="F84" s="7"/>
      <c r="R84" s="7"/>
      <c r="S84" s="7"/>
      <c r="T84" s="7"/>
      <c r="U84" s="7"/>
      <c r="V84" s="7"/>
      <c r="W84" s="7"/>
      <c r="X84" s="7"/>
      <c r="Y84" s="7"/>
    </row>
    <row r="85" spans="1:25" s="7" customFormat="1" ht="40.5" customHeight="1" thickBot="1" x14ac:dyDescent="0.25">
      <c r="A85" s="1156"/>
      <c r="B85" s="1157"/>
      <c r="C85" s="1157"/>
      <c r="D85" s="1157"/>
      <c r="E85" s="951"/>
    </row>
    <row r="86" spans="1:25" ht="30.75" customHeight="1" thickBot="1" x14ac:dyDescent="0.25">
      <c r="A86" s="1017" t="s">
        <v>339</v>
      </c>
      <c r="B86" s="1018"/>
      <c r="C86" s="1019"/>
      <c r="D86" s="181">
        <f>D22+D44+D84</f>
        <v>114.0296736706872</v>
      </c>
      <c r="E86" s="951"/>
      <c r="F86" s="7"/>
      <c r="R86" s="7"/>
      <c r="S86" s="7"/>
      <c r="T86" s="7"/>
      <c r="U86" s="7"/>
      <c r="V86" s="7"/>
      <c r="W86" s="7"/>
      <c r="X86" s="7"/>
      <c r="Y86" s="7"/>
    </row>
    <row r="87" spans="1:25" s="7" customFormat="1" ht="54.75" customHeight="1" thickBot="1" x14ac:dyDescent="0.25">
      <c r="A87" s="170"/>
      <c r="B87" s="171"/>
      <c r="C87" s="172"/>
      <c r="D87" s="171"/>
      <c r="E87" s="951"/>
      <c r="F87" s="12"/>
    </row>
    <row r="88" spans="1:25" s="7" customFormat="1" ht="33" customHeight="1" x14ac:dyDescent="0.2">
      <c r="A88" s="1061" t="s">
        <v>424</v>
      </c>
      <c r="B88" s="1062"/>
      <c r="C88" s="1062"/>
      <c r="D88" s="1063"/>
      <c r="E88" s="951"/>
      <c r="F88" s="12"/>
    </row>
    <row r="89" spans="1:25" s="7" customFormat="1" ht="21" customHeight="1" x14ac:dyDescent="0.2">
      <c r="A89" s="1043" t="s">
        <v>341</v>
      </c>
      <c r="B89" s="1044"/>
      <c r="C89" s="1044"/>
      <c r="D89" s="230">
        <f>C90+C90*C91</f>
        <v>52</v>
      </c>
      <c r="E89" s="951"/>
      <c r="F89" s="12"/>
    </row>
    <row r="90" spans="1:25" s="7" customFormat="1" ht="26.25" customHeight="1" x14ac:dyDescent="0.2">
      <c r="A90" s="930" t="s">
        <v>400</v>
      </c>
      <c r="B90" s="931"/>
      <c r="C90" s="1338">
        <f>'Referencia de datos'!F117</f>
        <v>49</v>
      </c>
      <c r="D90" s="1160"/>
      <c r="E90" s="951"/>
      <c r="F90" s="12"/>
    </row>
    <row r="91" spans="1:25" s="7" customFormat="1" ht="46.5" customHeight="1" x14ac:dyDescent="0.2">
      <c r="A91" s="1057" t="s">
        <v>401</v>
      </c>
      <c r="B91" s="1058"/>
      <c r="C91" s="330">
        <f>'Referencia de datos'!F118</f>
        <v>6.1224489795918366E-2</v>
      </c>
      <c r="D91" s="1160"/>
      <c r="E91" s="951"/>
      <c r="F91" s="12"/>
    </row>
    <row r="92" spans="1:25" s="7" customFormat="1" ht="15.75" customHeight="1" x14ac:dyDescent="0.2">
      <c r="A92" s="1067"/>
      <c r="B92" s="1068"/>
      <c r="C92" s="1068"/>
      <c r="D92" s="1069"/>
      <c r="E92" s="951"/>
      <c r="F92" s="12"/>
    </row>
    <row r="93" spans="1:25" s="7" customFormat="1" ht="21" customHeight="1" x14ac:dyDescent="0.2">
      <c r="A93" s="1070" t="s">
        <v>340</v>
      </c>
      <c r="B93" s="1071"/>
      <c r="C93" s="1072"/>
      <c r="D93" s="329">
        <f>C95/C94</f>
        <v>13.75</v>
      </c>
      <c r="E93" s="951"/>
      <c r="F93" s="12"/>
    </row>
    <row r="94" spans="1:25" s="7" customFormat="1" ht="15.75" customHeight="1" x14ac:dyDescent="0.2">
      <c r="A94" s="1057" t="s">
        <v>402</v>
      </c>
      <c r="B94" s="1058"/>
      <c r="C94" s="162">
        <v>8</v>
      </c>
      <c r="D94" s="471"/>
      <c r="E94" s="951"/>
      <c r="F94" s="12"/>
    </row>
    <row r="95" spans="1:25" s="7" customFormat="1" ht="15.75" customHeight="1" x14ac:dyDescent="0.2">
      <c r="A95" s="930" t="s">
        <v>403</v>
      </c>
      <c r="B95" s="931"/>
      <c r="C95" s="294">
        <f>'Referencia de datos'!F125</f>
        <v>110</v>
      </c>
      <c r="D95" s="471"/>
      <c r="E95" s="951"/>
      <c r="F95" s="12"/>
    </row>
    <row r="96" spans="1:25" s="7" customFormat="1" ht="15.75" customHeight="1" thickBot="1" x14ac:dyDescent="0.25">
      <c r="A96" s="1064"/>
      <c r="B96" s="1065"/>
      <c r="C96" s="1065"/>
      <c r="D96" s="1066"/>
      <c r="E96" s="951"/>
      <c r="F96" s="12"/>
    </row>
    <row r="97" spans="1:25" s="7" customFormat="1" ht="25.5" customHeight="1" thickBot="1" x14ac:dyDescent="0.25">
      <c r="A97" s="1158" t="s">
        <v>425</v>
      </c>
      <c r="B97" s="1159"/>
      <c r="C97" s="1159"/>
      <c r="D97" s="477">
        <f>D89+D93</f>
        <v>65.75</v>
      </c>
      <c r="E97" s="951"/>
      <c r="F97" s="12"/>
    </row>
    <row r="98" spans="1:25" s="7" customFormat="1" ht="40.5" customHeight="1" thickBot="1" x14ac:dyDescent="0.25">
      <c r="A98" s="1169"/>
      <c r="B98" s="1170"/>
      <c r="C98" s="1170"/>
      <c r="D98" s="1170"/>
      <c r="E98" s="951"/>
      <c r="F98" s="12"/>
    </row>
    <row r="99" spans="1:25" s="7" customFormat="1" ht="40.5" customHeight="1" thickBot="1" x14ac:dyDescent="0.25">
      <c r="A99" s="1162" t="s">
        <v>426</v>
      </c>
      <c r="B99" s="1163"/>
      <c r="C99" s="1164"/>
      <c r="D99" s="477">
        <f>D86+D97</f>
        <v>179.7796736706872</v>
      </c>
      <c r="E99" s="951"/>
      <c r="F99" s="12"/>
    </row>
    <row r="100" spans="1:25" s="7" customFormat="1" ht="45.75" customHeight="1" thickBot="1" x14ac:dyDescent="0.25">
      <c r="A100" s="325"/>
      <c r="B100" s="326"/>
      <c r="C100" s="328"/>
      <c r="D100" s="327"/>
      <c r="E100" s="951"/>
      <c r="F100" s="12"/>
    </row>
    <row r="101" spans="1:25" ht="33" customHeight="1" thickBot="1" x14ac:dyDescent="0.25">
      <c r="A101" s="1017" t="s">
        <v>103</v>
      </c>
      <c r="B101" s="1018"/>
      <c r="C101" s="1019"/>
      <c r="D101" s="531" t="s">
        <v>101</v>
      </c>
      <c r="E101" s="951"/>
      <c r="F101" s="12"/>
      <c r="R101" s="7"/>
      <c r="S101" s="7"/>
      <c r="T101" s="7"/>
      <c r="U101" s="7"/>
      <c r="V101" s="7"/>
      <c r="W101" s="7"/>
      <c r="X101" s="7"/>
      <c r="Y101" s="7"/>
    </row>
    <row r="102" spans="1:25" ht="18" customHeight="1" x14ac:dyDescent="0.2">
      <c r="A102" s="983"/>
      <c r="B102" s="983"/>
      <c r="C102" s="983"/>
      <c r="D102" s="983"/>
      <c r="E102" s="951"/>
      <c r="F102" s="12"/>
      <c r="R102" s="7"/>
      <c r="S102" s="7"/>
      <c r="T102" s="7"/>
      <c r="U102" s="7"/>
      <c r="V102" s="7"/>
      <c r="W102" s="7"/>
      <c r="X102" s="7"/>
      <c r="Y102" s="7"/>
    </row>
    <row r="103" spans="1:25" s="7" customFormat="1" ht="40.5" customHeight="1" x14ac:dyDescent="0.2">
      <c r="A103" s="1073" t="s">
        <v>507</v>
      </c>
      <c r="B103" s="1074"/>
      <c r="C103" s="1074"/>
      <c r="D103" s="230">
        <f>C105*C106*C107*C104</f>
        <v>5635.84</v>
      </c>
      <c r="E103" s="951"/>
      <c r="F103" s="12"/>
    </row>
    <row r="104" spans="1:25" s="7" customFormat="1" ht="14.25" customHeight="1" x14ac:dyDescent="0.2">
      <c r="A104" s="930" t="s">
        <v>404</v>
      </c>
      <c r="B104" s="931"/>
      <c r="C104" s="287">
        <v>103.6</v>
      </c>
      <c r="D104" s="528"/>
      <c r="E104" s="951"/>
      <c r="F104" s="12"/>
    </row>
    <row r="105" spans="1:25" s="7" customFormat="1" ht="14.25" customHeight="1" x14ac:dyDescent="0.2">
      <c r="A105" s="930" t="s">
        <v>405</v>
      </c>
      <c r="B105" s="931"/>
      <c r="C105" s="293">
        <f>'Referencia de datos'!C137</f>
        <v>10</v>
      </c>
      <c r="D105" s="528"/>
      <c r="E105" s="951"/>
      <c r="F105" s="12"/>
    </row>
    <row r="106" spans="1:25" s="7" customFormat="1" ht="18" customHeight="1" x14ac:dyDescent="0.2">
      <c r="A106" s="930" t="s">
        <v>406</v>
      </c>
      <c r="B106" s="931"/>
      <c r="C106" s="162">
        <v>80</v>
      </c>
      <c r="D106" s="528"/>
      <c r="E106" s="951"/>
      <c r="F106" s="12"/>
    </row>
    <row r="107" spans="1:25" s="7" customFormat="1" ht="19.5" customHeight="1" x14ac:dyDescent="0.2">
      <c r="A107" s="930" t="s">
        <v>407</v>
      </c>
      <c r="B107" s="931"/>
      <c r="C107" s="225">
        <f>'Referencia de datos'!H138</f>
        <v>6.8000000000000005E-2</v>
      </c>
      <c r="D107" s="528"/>
      <c r="E107" s="951"/>
      <c r="F107" s="12"/>
    </row>
    <row r="108" spans="1:25" s="7" customFormat="1" ht="6" hidden="1" customHeight="1" x14ac:dyDescent="0.2">
      <c r="A108" s="1181"/>
      <c r="B108" s="1182"/>
      <c r="C108" s="546"/>
      <c r="D108" s="528"/>
      <c r="E108" s="951"/>
      <c r="F108" s="12"/>
    </row>
    <row r="109" spans="1:25" s="7" customFormat="1" ht="9.75" hidden="1" customHeight="1" x14ac:dyDescent="0.2">
      <c r="A109" s="1022"/>
      <c r="B109" s="1023"/>
      <c r="C109" s="1023"/>
      <c r="D109" s="1024"/>
      <c r="E109" s="951"/>
      <c r="F109" s="12"/>
    </row>
    <row r="110" spans="1:25" s="7" customFormat="1" ht="30" customHeight="1" x14ac:dyDescent="0.2">
      <c r="A110" s="542"/>
      <c r="B110" s="543"/>
      <c r="C110" s="543"/>
      <c r="D110" s="544"/>
      <c r="E110" s="951"/>
      <c r="F110" s="12"/>
    </row>
    <row r="111" spans="1:25" s="7" customFormat="1" ht="33.75" customHeight="1" x14ac:dyDescent="0.2">
      <c r="A111" s="1178" t="s">
        <v>485</v>
      </c>
      <c r="B111" s="1179"/>
      <c r="C111" s="1180"/>
      <c r="D111" s="169">
        <f>'Amortizaciones y monotributo'!G31/C112</f>
        <v>6000</v>
      </c>
      <c r="E111" s="951"/>
      <c r="F111" s="12"/>
    </row>
    <row r="112" spans="1:25" s="7" customFormat="1" ht="15" x14ac:dyDescent="0.2">
      <c r="A112" s="1172" t="s">
        <v>102</v>
      </c>
      <c r="B112" s="1173"/>
      <c r="C112" s="228">
        <v>2</v>
      </c>
      <c r="D112" s="226"/>
      <c r="E112" s="951"/>
      <c r="F112" s="12"/>
    </row>
    <row r="113" spans="1:25" s="7" customFormat="1" ht="30" customHeight="1" x14ac:dyDescent="0.2">
      <c r="A113" s="1108"/>
      <c r="B113" s="1109"/>
      <c r="C113" s="1109"/>
      <c r="D113" s="1174"/>
      <c r="E113" s="951"/>
      <c r="F113" s="12"/>
    </row>
    <row r="114" spans="1:25" s="7" customFormat="1" ht="51.75" customHeight="1" x14ac:dyDescent="0.2">
      <c r="A114" s="1059" t="s">
        <v>521</v>
      </c>
      <c r="B114" s="1060"/>
      <c r="C114" s="1060"/>
      <c r="D114" s="540">
        <f>D116*D121</f>
        <v>34852.3469047619</v>
      </c>
      <c r="E114" s="951"/>
      <c r="F114" s="12"/>
    </row>
    <row r="115" spans="1:25" s="7" customFormat="1" ht="15.75" customHeight="1" x14ac:dyDescent="0.2">
      <c r="A115" s="966"/>
      <c r="B115" s="967"/>
      <c r="C115" s="967"/>
      <c r="D115" s="968"/>
      <c r="E115" s="951"/>
      <c r="F115" s="12"/>
    </row>
    <row r="116" spans="1:25" s="7" customFormat="1" ht="29.25" customHeight="1" x14ac:dyDescent="0.2">
      <c r="A116" s="964" t="s">
        <v>525</v>
      </c>
      <c r="B116" s="965"/>
      <c r="C116" s="965"/>
      <c r="D116" s="469">
        <f>C119</f>
        <v>40</v>
      </c>
      <c r="E116" s="951"/>
      <c r="F116" s="12"/>
    </row>
    <row r="117" spans="1:25" s="7" customFormat="1" ht="15" customHeight="1" x14ac:dyDescent="0.2">
      <c r="A117" s="962"/>
      <c r="B117" s="963"/>
      <c r="C117" s="963"/>
      <c r="D117" s="1143"/>
      <c r="E117" s="951"/>
      <c r="F117" s="12"/>
    </row>
    <row r="118" spans="1:25" s="7" customFormat="1" ht="18" customHeight="1" x14ac:dyDescent="0.2">
      <c r="A118" s="962" t="s">
        <v>522</v>
      </c>
      <c r="B118" s="963"/>
      <c r="C118" s="537">
        <f>'Referencia de datos'!C143</f>
        <v>4</v>
      </c>
      <c r="D118" s="1144"/>
      <c r="E118" s="951"/>
      <c r="F118" s="12"/>
    </row>
    <row r="119" spans="1:25" s="7" customFormat="1" ht="21" customHeight="1" x14ac:dyDescent="0.2">
      <c r="A119" s="962" t="s">
        <v>524</v>
      </c>
      <c r="B119" s="963"/>
      <c r="C119" s="537">
        <f>'Referencia de datos'!C142</f>
        <v>40</v>
      </c>
      <c r="D119" s="1144"/>
      <c r="E119" s="951"/>
      <c r="F119" s="12"/>
      <c r="G119" s="467"/>
    </row>
    <row r="120" spans="1:25" s="7" customFormat="1" ht="15.75" customHeight="1" x14ac:dyDescent="0.2">
      <c r="A120" s="932"/>
      <c r="B120" s="933"/>
      <c r="C120" s="933"/>
      <c r="D120" s="934"/>
      <c r="E120" s="951"/>
      <c r="F120" s="12"/>
    </row>
    <row r="121" spans="1:25" s="7" customFormat="1" ht="31.5" customHeight="1" x14ac:dyDescent="0.2">
      <c r="A121" s="1145" t="s">
        <v>519</v>
      </c>
      <c r="B121" s="1146"/>
      <c r="C121" s="1147"/>
      <c r="D121" s="433">
        <f>D33</f>
        <v>871.30867261904746</v>
      </c>
      <c r="E121" s="951"/>
      <c r="F121" s="12"/>
    </row>
    <row r="122" spans="1:25" s="7" customFormat="1" ht="33" customHeight="1" x14ac:dyDescent="0.2">
      <c r="A122" s="1148" t="s">
        <v>394</v>
      </c>
      <c r="B122" s="1149"/>
      <c r="C122" s="1150"/>
      <c r="D122" s="521"/>
      <c r="E122" s="951"/>
      <c r="F122" s="12"/>
    </row>
    <row r="123" spans="1:25" s="7" customFormat="1" ht="46.5" customHeight="1" x14ac:dyDescent="0.2">
      <c r="A123" s="930" t="s">
        <v>488</v>
      </c>
      <c r="B123" s="931"/>
      <c r="C123" s="931"/>
      <c r="D123" s="541"/>
      <c r="E123" s="951"/>
      <c r="F123" s="12"/>
    </row>
    <row r="124" spans="1:25" s="7" customFormat="1" ht="14.25" customHeight="1" x14ac:dyDescent="0.2">
      <c r="A124" s="940"/>
      <c r="B124" s="941"/>
      <c r="C124" s="941"/>
      <c r="D124" s="942"/>
      <c r="E124" s="951"/>
      <c r="F124" s="12"/>
    </row>
    <row r="125" spans="1:25" ht="15.75" hidden="1" customHeight="1" x14ac:dyDescent="0.2">
      <c r="A125" s="1042"/>
      <c r="B125" s="1007"/>
      <c r="C125" s="1007"/>
      <c r="D125" s="553"/>
      <c r="E125" s="951"/>
      <c r="F125" s="12"/>
      <c r="S125" s="7"/>
      <c r="T125" s="7"/>
      <c r="U125" s="7"/>
      <c r="V125" s="7"/>
      <c r="W125" s="7"/>
      <c r="X125" s="7"/>
      <c r="Y125" s="7"/>
    </row>
    <row r="126" spans="1:25" ht="30" customHeight="1" x14ac:dyDescent="0.2">
      <c r="A126" s="1036"/>
      <c r="B126" s="1037"/>
      <c r="C126" s="1037"/>
      <c r="D126" s="1038"/>
      <c r="E126" s="951"/>
      <c r="F126" s="12"/>
      <c r="R126" s="7"/>
      <c r="S126" s="7"/>
      <c r="T126" s="7"/>
      <c r="U126" s="7"/>
      <c r="V126" s="7"/>
      <c r="W126" s="7"/>
      <c r="X126" s="7"/>
      <c r="Y126" s="7"/>
    </row>
    <row r="127" spans="1:25" ht="48" customHeight="1" x14ac:dyDescent="0.2">
      <c r="A127" s="1043" t="s">
        <v>486</v>
      </c>
      <c r="B127" s="1044"/>
      <c r="C127" s="1044"/>
      <c r="D127" s="230">
        <f>D103+D111+D114</f>
        <v>46488.186904761897</v>
      </c>
      <c r="E127" s="951"/>
      <c r="F127" s="12"/>
      <c r="R127" s="7"/>
      <c r="S127" s="7"/>
      <c r="T127" s="7"/>
      <c r="U127" s="7"/>
      <c r="V127" s="7"/>
      <c r="W127" s="7"/>
      <c r="X127" s="7"/>
      <c r="Y127" s="7"/>
    </row>
    <row r="128" spans="1:25" s="7" customFormat="1" ht="14.25" customHeight="1" x14ac:dyDescent="0.2">
      <c r="A128" s="1028"/>
      <c r="B128" s="1029"/>
      <c r="C128" s="1029"/>
      <c r="D128" s="1030"/>
      <c r="E128" s="951"/>
      <c r="F128" s="12"/>
    </row>
    <row r="129" spans="1:25" s="7" customFormat="1" ht="14.25" customHeight="1" x14ac:dyDescent="0.2">
      <c r="A129" s="978" t="s">
        <v>502</v>
      </c>
      <c r="B129" s="979"/>
      <c r="C129" s="979"/>
      <c r="D129" s="282">
        <f>'Referencia de datos'!D26</f>
        <v>1162</v>
      </c>
      <c r="E129" s="951"/>
      <c r="F129" s="12"/>
    </row>
    <row r="130" spans="1:25" s="7" customFormat="1" ht="14.25" customHeight="1" x14ac:dyDescent="0.2">
      <c r="A130" s="1031"/>
      <c r="B130" s="1032"/>
      <c r="C130" s="1032"/>
      <c r="D130" s="1033"/>
      <c r="E130" s="951"/>
      <c r="F130" s="12"/>
    </row>
    <row r="131" spans="1:25" s="7" customFormat="1" ht="14.25" customHeight="1" x14ac:dyDescent="0.2">
      <c r="A131" s="1034" t="s">
        <v>490</v>
      </c>
      <c r="B131" s="1035"/>
      <c r="C131" s="1035"/>
      <c r="D131" s="205">
        <f>D9</f>
        <v>256</v>
      </c>
      <c r="E131" s="951"/>
      <c r="F131" s="12"/>
    </row>
    <row r="132" spans="1:25" s="7" customFormat="1" ht="14.25" customHeight="1" x14ac:dyDescent="0.2">
      <c r="A132" s="924"/>
      <c r="B132" s="925"/>
      <c r="C132" s="925"/>
      <c r="D132" s="926"/>
      <c r="E132" s="951"/>
      <c r="F132" s="12"/>
    </row>
    <row r="133" spans="1:25" s="7" customFormat="1" ht="30" customHeight="1" x14ac:dyDescent="0.2">
      <c r="A133" s="978" t="s">
        <v>512</v>
      </c>
      <c r="B133" s="979"/>
      <c r="C133" s="979"/>
      <c r="D133" s="169">
        <f>D135*D131</f>
        <v>10241.803655438078</v>
      </c>
      <c r="E133" s="951"/>
      <c r="F133" s="12"/>
    </row>
    <row r="134" spans="1:25" s="7" customFormat="1" ht="14.25" customHeight="1" x14ac:dyDescent="0.2">
      <c r="A134" s="924"/>
      <c r="B134" s="925"/>
      <c r="C134" s="925"/>
      <c r="D134" s="926"/>
      <c r="E134" s="951"/>
      <c r="F134" s="12"/>
    </row>
    <row r="135" spans="1:25" s="7" customFormat="1" ht="29.25" customHeight="1" thickBot="1" x14ac:dyDescent="0.25">
      <c r="A135" s="1047" t="s">
        <v>518</v>
      </c>
      <c r="B135" s="1048"/>
      <c r="C135" s="1048"/>
      <c r="D135" s="229">
        <f>D127/D129</f>
        <v>40.007045529054992</v>
      </c>
      <c r="E135" s="951"/>
      <c r="F135" s="12"/>
    </row>
    <row r="136" spans="1:25" s="7" customFormat="1" ht="39" customHeight="1" thickBot="1" x14ac:dyDescent="0.25">
      <c r="A136" s="1020"/>
      <c r="B136" s="1021"/>
      <c r="C136" s="1021"/>
      <c r="D136" s="1021"/>
      <c r="E136" s="951"/>
      <c r="F136" s="12"/>
    </row>
    <row r="137" spans="1:25" s="7" customFormat="1" ht="48" customHeight="1" thickBot="1" x14ac:dyDescent="0.25">
      <c r="A137" s="1045" t="s">
        <v>510</v>
      </c>
      <c r="B137" s="1046"/>
      <c r="C137" s="1046"/>
      <c r="D137" s="181">
        <f>D99+D135</f>
        <v>219.78671919974221</v>
      </c>
      <c r="E137" s="1041"/>
      <c r="F137" s="12"/>
    </row>
    <row r="138" spans="1:25" s="7" customFormat="1" ht="78.75" customHeight="1" thickBot="1" x14ac:dyDescent="0.25">
      <c r="A138" s="1094"/>
      <c r="B138" s="1095"/>
      <c r="C138" s="1095"/>
      <c r="D138" s="1095"/>
      <c r="E138" s="1096"/>
      <c r="F138" s="12"/>
    </row>
    <row r="139" spans="1:25" ht="35.25" customHeight="1" thickBot="1" x14ac:dyDescent="0.25">
      <c r="A139" s="1017" t="s">
        <v>105</v>
      </c>
      <c r="B139" s="1018"/>
      <c r="C139" s="1019"/>
      <c r="D139" s="428" t="s">
        <v>106</v>
      </c>
      <c r="E139" s="429" t="s">
        <v>107</v>
      </c>
      <c r="F139" s="12"/>
      <c r="R139" s="7"/>
      <c r="S139" s="7"/>
      <c r="T139" s="7"/>
      <c r="U139" s="7"/>
      <c r="V139" s="7"/>
      <c r="W139" s="7"/>
      <c r="X139" s="7"/>
      <c r="Y139" s="7"/>
    </row>
    <row r="140" spans="1:25" ht="14.25" x14ac:dyDescent="0.2">
      <c r="A140" s="173" t="s">
        <v>108</v>
      </c>
      <c r="B140" s="1075">
        <f>D22</f>
        <v>15.5625</v>
      </c>
      <c r="C140" s="1075"/>
      <c r="D140" s="174">
        <f>D9</f>
        <v>256</v>
      </c>
      <c r="E140" s="161">
        <f>B140*D140</f>
        <v>3984</v>
      </c>
      <c r="F140" s="12"/>
      <c r="R140" s="7"/>
      <c r="S140" s="7"/>
      <c r="T140" s="7"/>
      <c r="U140" s="7"/>
      <c r="V140" s="7"/>
      <c r="W140" s="7"/>
      <c r="X140" s="7"/>
      <c r="Y140" s="7"/>
    </row>
    <row r="141" spans="1:25" ht="28.5" x14ac:dyDescent="0.2">
      <c r="A141" s="175" t="s">
        <v>109</v>
      </c>
      <c r="B141" s="1076">
        <f>D44</f>
        <v>47.649693033854156</v>
      </c>
      <c r="C141" s="1076"/>
      <c r="D141" s="176">
        <f>D9</f>
        <v>256</v>
      </c>
      <c r="E141" s="168">
        <f>B141*D141</f>
        <v>12198.321416666664</v>
      </c>
      <c r="F141" s="12"/>
      <c r="R141" s="7"/>
      <c r="S141" s="7"/>
      <c r="T141" s="7"/>
      <c r="U141" s="7"/>
      <c r="V141" s="7"/>
      <c r="W141" s="7"/>
      <c r="X141" s="7"/>
      <c r="Y141" s="7"/>
    </row>
    <row r="142" spans="1:25" ht="29.25" thickBot="1" x14ac:dyDescent="0.25">
      <c r="A142" s="177" t="s">
        <v>110</v>
      </c>
      <c r="B142" s="1077">
        <f>D84</f>
        <v>50.817480636833047</v>
      </c>
      <c r="C142" s="1077"/>
      <c r="D142" s="178">
        <f>D9</f>
        <v>256</v>
      </c>
      <c r="E142" s="163">
        <f>B142*D142</f>
        <v>13009.27504302926</v>
      </c>
      <c r="F142" s="12"/>
      <c r="R142" s="7"/>
      <c r="S142" s="7"/>
      <c r="T142" s="7"/>
      <c r="U142" s="7"/>
      <c r="V142" s="7"/>
      <c r="W142" s="7"/>
      <c r="X142" s="7"/>
      <c r="Y142" s="7"/>
    </row>
    <row r="143" spans="1:25" ht="15" thickBot="1" x14ac:dyDescent="0.25">
      <c r="A143" s="1204"/>
      <c r="B143" s="1205"/>
      <c r="C143" s="1205"/>
      <c r="D143" s="1206"/>
      <c r="E143" s="1207"/>
      <c r="F143" s="12"/>
      <c r="R143" s="7"/>
      <c r="S143" s="7"/>
      <c r="T143" s="7"/>
      <c r="U143" s="7"/>
      <c r="V143" s="7"/>
      <c r="W143" s="7"/>
      <c r="X143" s="7"/>
      <c r="Y143" s="7"/>
    </row>
    <row r="144" spans="1:25" ht="33.75" customHeight="1" thickBot="1" x14ac:dyDescent="0.25">
      <c r="A144" s="179" t="s">
        <v>111</v>
      </c>
      <c r="B144" s="1008">
        <f>B140+B141+B142</f>
        <v>114.0296736706872</v>
      </c>
      <c r="C144" s="1009"/>
      <c r="D144" s="1208"/>
      <c r="E144" s="1209"/>
      <c r="F144" s="12"/>
      <c r="R144" s="7"/>
      <c r="S144" s="7"/>
      <c r="T144" s="7"/>
      <c r="U144" s="7"/>
      <c r="V144" s="7"/>
      <c r="W144" s="7"/>
      <c r="X144" s="7"/>
      <c r="Y144" s="7"/>
    </row>
    <row r="145" spans="1:25" ht="14.25" customHeight="1" x14ac:dyDescent="0.2">
      <c r="A145" s="1183"/>
      <c r="B145" s="1184"/>
      <c r="C145" s="1184"/>
      <c r="D145" s="973"/>
      <c r="E145" s="974"/>
      <c r="F145" s="12"/>
      <c r="R145" s="7"/>
      <c r="S145" s="7"/>
      <c r="T145" s="7"/>
      <c r="U145" s="7"/>
      <c r="V145" s="7"/>
      <c r="W145" s="7"/>
      <c r="X145" s="7"/>
      <c r="Y145" s="7"/>
    </row>
    <row r="146" spans="1:25" ht="25.5" customHeight="1" thickBot="1" x14ac:dyDescent="0.25">
      <c r="A146" s="1015" t="s">
        <v>112</v>
      </c>
      <c r="B146" s="1016"/>
      <c r="C146" s="1016"/>
      <c r="D146" s="478">
        <f>D9</f>
        <v>256</v>
      </c>
      <c r="E146" s="229">
        <f>B144*D146</f>
        <v>29191.596459695924</v>
      </c>
      <c r="F146" s="12"/>
      <c r="R146" s="7"/>
      <c r="S146" s="7"/>
      <c r="T146" s="7"/>
      <c r="U146" s="7"/>
      <c r="V146" s="7"/>
      <c r="W146" s="7"/>
      <c r="X146" s="7"/>
      <c r="Y146" s="7"/>
    </row>
    <row r="147" spans="1:25" ht="15" thickBot="1" x14ac:dyDescent="0.25">
      <c r="A147" s="1185"/>
      <c r="B147" s="1186"/>
      <c r="C147" s="1186"/>
      <c r="D147" s="1186"/>
      <c r="E147" s="1187"/>
      <c r="F147" s="12"/>
      <c r="R147" s="7"/>
      <c r="S147" s="7"/>
      <c r="T147" s="7"/>
      <c r="U147" s="7"/>
      <c r="V147" s="7"/>
      <c r="W147" s="7"/>
      <c r="X147" s="7"/>
      <c r="Y147" s="7"/>
    </row>
    <row r="148" spans="1:25" ht="28.5" x14ac:dyDescent="0.2">
      <c r="A148" s="479" t="s">
        <v>427</v>
      </c>
      <c r="B148" s="1052">
        <f>D97</f>
        <v>65.75</v>
      </c>
      <c r="C148" s="1052"/>
      <c r="D148" s="1188"/>
      <c r="E148" s="1189"/>
      <c r="F148" s="12"/>
      <c r="R148" s="7"/>
      <c r="S148" s="7"/>
      <c r="T148" s="7"/>
      <c r="U148" s="7"/>
      <c r="V148" s="7"/>
      <c r="W148" s="7"/>
      <c r="X148" s="7"/>
      <c r="Y148" s="7"/>
    </row>
    <row r="149" spans="1:25" ht="14.25" customHeight="1" thickBot="1" x14ac:dyDescent="0.25">
      <c r="A149" s="1201"/>
      <c r="B149" s="1202"/>
      <c r="C149" s="1202"/>
      <c r="D149" s="1202"/>
      <c r="E149" s="1203"/>
      <c r="F149" s="12"/>
      <c r="R149" s="7"/>
      <c r="S149" s="7"/>
      <c r="T149" s="7"/>
      <c r="U149" s="7"/>
      <c r="V149" s="7"/>
      <c r="W149" s="7"/>
      <c r="X149" s="7"/>
      <c r="Y149" s="7"/>
    </row>
    <row r="150" spans="1:25" ht="27" customHeight="1" thickBot="1" x14ac:dyDescent="0.25">
      <c r="A150" s="1085" t="s">
        <v>428</v>
      </c>
      <c r="B150" s="1086"/>
      <c r="C150" s="1087"/>
      <c r="D150" s="480">
        <f>D9</f>
        <v>256</v>
      </c>
      <c r="E150" s="481">
        <f>B148*D150</f>
        <v>16832</v>
      </c>
      <c r="F150" s="12"/>
      <c r="R150" s="7"/>
      <c r="S150" s="7"/>
      <c r="T150" s="7"/>
      <c r="U150" s="7"/>
      <c r="V150" s="7"/>
      <c r="W150" s="7"/>
      <c r="X150" s="7"/>
      <c r="Y150" s="7"/>
    </row>
    <row r="151" spans="1:25" ht="35.25" customHeight="1" thickBot="1" x14ac:dyDescent="0.25">
      <c r="A151" s="1169"/>
      <c r="B151" s="1170"/>
      <c r="C151" s="1170"/>
      <c r="D151" s="1170"/>
      <c r="E151" s="1171"/>
      <c r="F151" s="12"/>
      <c r="R151" s="7"/>
      <c r="S151" s="7"/>
      <c r="T151" s="7"/>
      <c r="U151" s="7"/>
      <c r="V151" s="7"/>
      <c r="W151" s="7"/>
      <c r="X151" s="7"/>
      <c r="Y151" s="7"/>
    </row>
    <row r="152" spans="1:25" ht="27" customHeight="1" thickBot="1" x14ac:dyDescent="0.25">
      <c r="A152" s="1088" t="s">
        <v>429</v>
      </c>
      <c r="B152" s="1089"/>
      <c r="C152" s="1090"/>
      <c r="D152" s="482">
        <f>D9</f>
        <v>256</v>
      </c>
      <c r="E152" s="483">
        <f>E146+E150</f>
        <v>46023.596459695924</v>
      </c>
      <c r="F152" s="12"/>
      <c r="R152" s="7"/>
      <c r="S152" s="7"/>
      <c r="T152" s="7"/>
      <c r="U152" s="7"/>
      <c r="V152" s="7"/>
      <c r="W152" s="7"/>
      <c r="X152" s="7"/>
      <c r="Y152" s="7"/>
    </row>
    <row r="153" spans="1:25" ht="35.25" customHeight="1" thickBot="1" x14ac:dyDescent="0.25">
      <c r="A153" s="1185"/>
      <c r="B153" s="1186"/>
      <c r="C153" s="1186"/>
      <c r="D153" s="1186"/>
      <c r="E153" s="1187"/>
      <c r="F153" s="12"/>
      <c r="R153" s="7"/>
      <c r="S153" s="7"/>
      <c r="T153" s="7"/>
      <c r="U153" s="7"/>
      <c r="V153" s="7"/>
      <c r="W153" s="7"/>
      <c r="X153" s="7"/>
      <c r="Y153" s="7"/>
    </row>
    <row r="154" spans="1:25" ht="28.5" x14ac:dyDescent="0.2">
      <c r="A154" s="484" t="s">
        <v>113</v>
      </c>
      <c r="B154" s="1081">
        <f>D125</f>
        <v>0</v>
      </c>
      <c r="C154" s="1081"/>
      <c r="D154" s="1188"/>
      <c r="E154" s="1189"/>
      <c r="F154" s="12"/>
      <c r="R154" s="7"/>
      <c r="S154" s="7"/>
      <c r="T154" s="7"/>
      <c r="U154" s="7"/>
      <c r="V154" s="7"/>
      <c r="W154" s="7"/>
      <c r="X154" s="7"/>
      <c r="Y154" s="7"/>
    </row>
    <row r="155" spans="1:25" ht="14.25" customHeight="1" x14ac:dyDescent="0.2">
      <c r="A155" s="972"/>
      <c r="B155" s="973"/>
      <c r="C155" s="973"/>
      <c r="D155" s="973"/>
      <c r="E155" s="974"/>
      <c r="F155" s="7"/>
      <c r="R155" s="7"/>
      <c r="S155" s="7"/>
      <c r="T155" s="7"/>
      <c r="U155" s="7"/>
      <c r="V155" s="7"/>
      <c r="W155" s="7"/>
      <c r="X155" s="7"/>
      <c r="Y155" s="7"/>
    </row>
    <row r="156" spans="1:25" ht="26.25" customHeight="1" thickBot="1" x14ac:dyDescent="0.25">
      <c r="A156" s="1015" t="s">
        <v>114</v>
      </c>
      <c r="B156" s="1016"/>
      <c r="C156" s="1016"/>
      <c r="D156" s="485">
        <f>D9</f>
        <v>256</v>
      </c>
      <c r="E156" s="229">
        <f>B154*D156</f>
        <v>0</v>
      </c>
      <c r="F156" s="7"/>
      <c r="R156" s="7"/>
      <c r="S156" s="7"/>
      <c r="T156" s="7"/>
      <c r="U156" s="7"/>
      <c r="V156" s="7"/>
      <c r="W156" s="7"/>
      <c r="X156" s="7"/>
      <c r="Y156" s="7"/>
    </row>
    <row r="157" spans="1:25" ht="35.25" customHeight="1" thickBot="1" x14ac:dyDescent="0.25">
      <c r="A157" s="1039"/>
      <c r="B157" s="1040"/>
      <c r="C157" s="1040"/>
      <c r="D157" s="1040"/>
      <c r="E157" s="1041"/>
      <c r="F157" s="7"/>
      <c r="R157" s="7"/>
      <c r="S157" s="7"/>
      <c r="T157" s="7"/>
      <c r="U157" s="7"/>
      <c r="V157" s="7"/>
      <c r="W157" s="7"/>
      <c r="X157" s="7"/>
      <c r="Y157" s="7"/>
    </row>
    <row r="158" spans="1:25" ht="40.5" customHeight="1" thickBot="1" x14ac:dyDescent="0.25">
      <c r="A158" s="1111" t="s">
        <v>450</v>
      </c>
      <c r="B158" s="1112"/>
      <c r="C158" s="1112"/>
      <c r="D158" s="180">
        <f>D9</f>
        <v>256</v>
      </c>
      <c r="E158" s="181">
        <f>E152+E156</f>
        <v>46023.596459695924</v>
      </c>
      <c r="F158" s="7"/>
      <c r="R158" s="7"/>
      <c r="S158" s="7"/>
      <c r="T158" s="7"/>
      <c r="U158" s="7"/>
      <c r="V158" s="7"/>
      <c r="W158" s="7"/>
      <c r="X158" s="7"/>
      <c r="Y158" s="7"/>
    </row>
    <row r="159" spans="1:25" ht="45.75" customHeight="1" thickBot="1" x14ac:dyDescent="0.25">
      <c r="A159" s="1094"/>
      <c r="B159" s="1095"/>
      <c r="C159" s="1095"/>
      <c r="D159" s="1095"/>
      <c r="E159" s="1096"/>
      <c r="F159" s="7"/>
      <c r="R159" s="7"/>
      <c r="S159" s="7"/>
      <c r="T159" s="7"/>
      <c r="U159" s="7"/>
      <c r="V159" s="7"/>
      <c r="W159" s="7"/>
      <c r="X159" s="7"/>
      <c r="Y159" s="7"/>
    </row>
    <row r="160" spans="1:25" ht="47.25" customHeight="1" thickBot="1" x14ac:dyDescent="0.25">
      <c r="A160" s="1097" t="s">
        <v>448</v>
      </c>
      <c r="B160" s="1098"/>
      <c r="C160" s="1098"/>
      <c r="D160" s="1099"/>
      <c r="E160" s="182">
        <f>C165*D162+C166*D161</f>
        <v>85760</v>
      </c>
      <c r="F160" s="7"/>
      <c r="R160" s="7"/>
      <c r="S160" s="7"/>
      <c r="T160" s="7"/>
      <c r="U160" s="7"/>
      <c r="V160" s="7"/>
      <c r="W160" s="7"/>
      <c r="X160" s="7"/>
      <c r="Y160" s="7"/>
    </row>
    <row r="161" spans="1:25" ht="33.75" customHeight="1" x14ac:dyDescent="0.2">
      <c r="A161" s="1115" t="s">
        <v>395</v>
      </c>
      <c r="B161" s="1116"/>
      <c r="C161" s="1117"/>
      <c r="D161" s="295">
        <f>'Referencia de datos'!B157</f>
        <v>350</v>
      </c>
      <c r="E161" s="422"/>
      <c r="F161" s="7"/>
      <c r="R161" s="7"/>
      <c r="S161" s="7"/>
      <c r="T161" s="7"/>
      <c r="U161" s="7"/>
      <c r="V161" s="7"/>
      <c r="W161" s="7"/>
      <c r="X161" s="7"/>
      <c r="Y161" s="7"/>
    </row>
    <row r="162" spans="1:25" ht="35.25" customHeight="1" x14ac:dyDescent="0.2">
      <c r="A162" s="1118" t="s">
        <v>396</v>
      </c>
      <c r="B162" s="1119"/>
      <c r="C162" s="1120"/>
      <c r="D162" s="296">
        <f>'Referencia de datos'!C157</f>
        <v>300</v>
      </c>
      <c r="E162" s="422"/>
      <c r="F162" s="7"/>
      <c r="R162" s="7"/>
      <c r="S162" s="7"/>
      <c r="T162" s="7"/>
      <c r="U162" s="7"/>
      <c r="V162" s="7"/>
      <c r="W162" s="7"/>
      <c r="X162" s="7"/>
      <c r="Y162" s="7"/>
    </row>
    <row r="163" spans="1:25" ht="14.25" customHeight="1" x14ac:dyDescent="0.2">
      <c r="A163" s="940"/>
      <c r="B163" s="941"/>
      <c r="C163" s="941"/>
      <c r="D163" s="941"/>
      <c r="E163" s="942"/>
      <c r="F163" s="7"/>
      <c r="R163" s="7"/>
      <c r="S163" s="7"/>
      <c r="T163" s="7"/>
      <c r="U163" s="7"/>
      <c r="V163" s="7"/>
      <c r="W163" s="7"/>
      <c r="X163" s="7"/>
      <c r="Y163" s="7"/>
    </row>
    <row r="164" spans="1:25" ht="48.75" customHeight="1" x14ac:dyDescent="0.2">
      <c r="A164" s="267" t="s">
        <v>115</v>
      </c>
      <c r="B164" s="425" t="s">
        <v>116</v>
      </c>
      <c r="C164" s="1113" t="s">
        <v>117</v>
      </c>
      <c r="D164" s="1113"/>
      <c r="E164" s="926"/>
      <c r="F164" s="7"/>
      <c r="R164" s="7"/>
      <c r="S164" s="7"/>
      <c r="T164" s="7"/>
      <c r="U164" s="7"/>
      <c r="V164" s="7"/>
      <c r="W164" s="7"/>
      <c r="X164" s="7"/>
      <c r="Y164" s="7"/>
    </row>
    <row r="165" spans="1:25" ht="74.25" customHeight="1" x14ac:dyDescent="0.2">
      <c r="A165" s="427" t="s">
        <v>344</v>
      </c>
      <c r="B165" s="183">
        <v>0.3</v>
      </c>
      <c r="C165" s="1114">
        <f>D168*B165</f>
        <v>76.8</v>
      </c>
      <c r="D165" s="1114"/>
      <c r="E165" s="926"/>
      <c r="F165" s="7"/>
      <c r="R165" s="7"/>
      <c r="S165" s="7"/>
      <c r="T165" s="7"/>
      <c r="U165" s="7"/>
      <c r="V165" s="7"/>
      <c r="W165" s="7"/>
      <c r="X165" s="7"/>
      <c r="Y165" s="7"/>
    </row>
    <row r="166" spans="1:25" ht="68.25" customHeight="1" x14ac:dyDescent="0.2">
      <c r="A166" s="427" t="s">
        <v>345</v>
      </c>
      <c r="B166" s="183">
        <v>0.7</v>
      </c>
      <c r="C166" s="1114">
        <f>D168*B166</f>
        <v>179.2</v>
      </c>
      <c r="D166" s="1114"/>
      <c r="E166" s="926"/>
      <c r="F166" s="7"/>
      <c r="R166" s="7"/>
      <c r="S166" s="7"/>
      <c r="T166" s="7"/>
      <c r="U166" s="7"/>
      <c r="V166" s="7"/>
      <c r="W166" s="7"/>
      <c r="X166" s="7"/>
      <c r="Y166" s="7"/>
    </row>
    <row r="167" spans="1:25" ht="14.25" x14ac:dyDescent="0.2">
      <c r="A167" s="972"/>
      <c r="B167" s="973"/>
      <c r="C167" s="973"/>
      <c r="D167" s="973"/>
      <c r="E167" s="974"/>
      <c r="F167" s="7"/>
      <c r="R167" s="7"/>
      <c r="S167" s="7"/>
      <c r="T167" s="7"/>
      <c r="U167" s="7"/>
      <c r="V167" s="7"/>
      <c r="W167" s="7"/>
      <c r="X167" s="7"/>
      <c r="Y167" s="7"/>
    </row>
    <row r="168" spans="1:25" ht="30" customHeight="1" x14ac:dyDescent="0.2">
      <c r="A168" s="1108" t="s">
        <v>383</v>
      </c>
      <c r="B168" s="1109"/>
      <c r="C168" s="1110"/>
      <c r="D168" s="183">
        <f>D9</f>
        <v>256</v>
      </c>
      <c r="E168" s="422"/>
      <c r="F168" s="7"/>
      <c r="R168" s="7"/>
      <c r="S168" s="7"/>
      <c r="T168" s="7"/>
      <c r="U168" s="7"/>
      <c r="V168" s="7"/>
      <c r="W168" s="7"/>
      <c r="X168" s="7"/>
      <c r="Y168" s="7"/>
    </row>
    <row r="169" spans="1:25" ht="15" thickBot="1" x14ac:dyDescent="0.25">
      <c r="A169" s="987"/>
      <c r="B169" s="988"/>
      <c r="C169" s="988"/>
      <c r="D169" s="988"/>
      <c r="E169" s="989"/>
      <c r="F169" s="7"/>
      <c r="R169" s="7"/>
      <c r="S169" s="7"/>
      <c r="T169" s="7"/>
      <c r="U169" s="7"/>
      <c r="V169" s="7"/>
      <c r="W169" s="7"/>
      <c r="X169" s="7"/>
      <c r="Y169" s="7"/>
    </row>
    <row r="170" spans="1:25" ht="21.75" customHeight="1" thickBot="1" x14ac:dyDescent="0.25">
      <c r="A170" s="1097" t="s">
        <v>384</v>
      </c>
      <c r="B170" s="1098"/>
      <c r="C170" s="1098"/>
      <c r="D170" s="1099"/>
      <c r="E170" s="468">
        <f>E160-E158</f>
        <v>39736.403540304076</v>
      </c>
      <c r="F170" s="7"/>
      <c r="R170" s="7"/>
      <c r="S170" s="7"/>
      <c r="T170" s="7"/>
      <c r="U170" s="7"/>
      <c r="V170" s="7"/>
      <c r="W170" s="7"/>
      <c r="X170" s="7"/>
      <c r="Y170" s="7"/>
    </row>
    <row r="171" spans="1:25" ht="21.75" customHeight="1" thickBot="1" x14ac:dyDescent="0.25">
      <c r="A171" s="1100" t="s">
        <v>447</v>
      </c>
      <c r="B171" s="1101"/>
      <c r="C171" s="1101"/>
      <c r="D171" s="1102"/>
      <c r="E171" s="515">
        <f>E170/D168</f>
        <v>155.2203263293128</v>
      </c>
      <c r="F171" s="7"/>
      <c r="R171" s="7"/>
      <c r="S171" s="7"/>
      <c r="T171" s="7"/>
      <c r="U171" s="7"/>
      <c r="V171" s="7"/>
      <c r="W171" s="7"/>
      <c r="X171" s="7"/>
      <c r="Y171" s="7"/>
    </row>
    <row r="172" spans="1:25" ht="14.25" x14ac:dyDescent="0.2">
      <c r="A172" s="184"/>
      <c r="B172" s="184"/>
      <c r="C172" s="184"/>
      <c r="D172" s="184"/>
      <c r="E172" s="184"/>
      <c r="F172" s="7"/>
      <c r="R172" s="7"/>
      <c r="S172" s="7"/>
      <c r="T172" s="7"/>
      <c r="U172" s="7"/>
      <c r="V172" s="7"/>
      <c r="W172" s="7"/>
      <c r="X172" s="7"/>
      <c r="Y172" s="7"/>
    </row>
    <row r="173" spans="1:25" ht="15" x14ac:dyDescent="0.2">
      <c r="A173" s="1103"/>
      <c r="B173" s="1103"/>
      <c r="C173" s="1103"/>
      <c r="D173" s="1103"/>
      <c r="E173" s="431"/>
      <c r="F173" s="7"/>
      <c r="R173" s="7"/>
      <c r="S173" s="7"/>
      <c r="T173" s="7"/>
      <c r="U173" s="7"/>
      <c r="V173" s="7"/>
      <c r="W173" s="7"/>
      <c r="X173" s="7"/>
      <c r="Y173" s="7"/>
    </row>
    <row r="174" spans="1:25" ht="14.25" x14ac:dyDescent="0.2">
      <c r="A174" s="431"/>
      <c r="B174" s="431"/>
      <c r="C174" s="431"/>
      <c r="D174" s="186"/>
      <c r="E174" s="431"/>
      <c r="F174" s="7"/>
      <c r="R174" s="7"/>
      <c r="S174" s="7"/>
      <c r="T174" s="7"/>
      <c r="U174" s="7"/>
      <c r="V174" s="7"/>
      <c r="W174" s="7"/>
      <c r="X174" s="7"/>
      <c r="Y174" s="7"/>
    </row>
    <row r="175" spans="1:25" ht="14.25" x14ac:dyDescent="0.2">
      <c r="A175" s="431"/>
      <c r="B175" s="431"/>
      <c r="C175" s="431"/>
      <c r="D175" s="431"/>
      <c r="E175" s="431"/>
      <c r="F175" s="7"/>
      <c r="R175" s="7"/>
      <c r="S175" s="7"/>
      <c r="T175" s="7"/>
      <c r="U175" s="7"/>
      <c r="V175" s="7"/>
      <c r="W175" s="7"/>
      <c r="X175" s="7"/>
      <c r="Y175" s="7"/>
    </row>
    <row r="176" spans="1:25" ht="14.25" x14ac:dyDescent="0.2">
      <c r="A176" s="431"/>
      <c r="B176" s="431"/>
      <c r="C176" s="431"/>
      <c r="D176" s="431"/>
      <c r="E176" s="431"/>
      <c r="F176" s="7"/>
      <c r="R176" s="7"/>
      <c r="S176" s="7"/>
      <c r="T176" s="7"/>
      <c r="U176" s="7"/>
      <c r="V176" s="7"/>
      <c r="W176" s="7"/>
      <c r="X176" s="7"/>
      <c r="Y176" s="7"/>
    </row>
    <row r="177" spans="1:25" ht="14.25" x14ac:dyDescent="0.2">
      <c r="A177" s="431"/>
      <c r="B177" s="431"/>
      <c r="C177" s="431"/>
      <c r="D177" s="431"/>
      <c r="E177" s="470"/>
      <c r="F177" s="7"/>
      <c r="R177" s="7"/>
      <c r="S177" s="7"/>
      <c r="T177" s="7"/>
      <c r="U177" s="7"/>
      <c r="V177" s="7"/>
      <c r="W177" s="7"/>
      <c r="X177" s="7"/>
      <c r="Y177" s="7"/>
    </row>
    <row r="178" spans="1:25" ht="15" x14ac:dyDescent="0.2">
      <c r="A178" s="1104"/>
      <c r="B178" s="1104"/>
      <c r="C178" s="431"/>
      <c r="D178" s="431"/>
      <c r="E178" s="431"/>
      <c r="F178" s="7"/>
      <c r="R178" s="7"/>
      <c r="S178" s="7"/>
      <c r="T178" s="7"/>
      <c r="U178" s="7"/>
      <c r="V178" s="7"/>
      <c r="W178" s="7"/>
      <c r="X178" s="7"/>
      <c r="Y178" s="7"/>
    </row>
    <row r="179" spans="1:25" ht="15" x14ac:dyDescent="0.2">
      <c r="A179" s="431"/>
      <c r="B179" s="423"/>
      <c r="C179" s="431"/>
      <c r="D179" s="431"/>
      <c r="E179" s="431"/>
      <c r="F179" s="7"/>
      <c r="R179" s="7"/>
      <c r="S179" s="7"/>
      <c r="T179" s="7"/>
      <c r="U179" s="7"/>
      <c r="V179" s="7"/>
      <c r="W179" s="7"/>
      <c r="X179" s="7"/>
      <c r="Y179" s="7"/>
    </row>
    <row r="180" spans="1:25" ht="15" x14ac:dyDescent="0.2">
      <c r="A180" s="431"/>
      <c r="B180" s="423"/>
      <c r="C180" s="430"/>
      <c r="D180" s="430"/>
      <c r="E180" s="431"/>
      <c r="F180" s="7"/>
      <c r="R180" s="7"/>
      <c r="S180" s="7"/>
      <c r="T180" s="7"/>
      <c r="U180" s="7"/>
      <c r="V180" s="7"/>
      <c r="W180" s="7"/>
      <c r="X180" s="7"/>
      <c r="Y180" s="7"/>
    </row>
    <row r="181" spans="1:25" ht="14.25" x14ac:dyDescent="0.2">
      <c r="A181" s="431"/>
      <c r="B181" s="430"/>
      <c r="C181" s="430"/>
      <c r="D181" s="430"/>
      <c r="E181" s="431"/>
      <c r="F181" s="7"/>
      <c r="R181" s="7"/>
      <c r="S181" s="7"/>
      <c r="T181" s="7"/>
      <c r="U181" s="7"/>
      <c r="V181" s="7"/>
      <c r="W181" s="7"/>
      <c r="X181" s="7"/>
      <c r="Y181" s="7"/>
    </row>
    <row r="182" spans="1:25" ht="14.25" x14ac:dyDescent="0.2">
      <c r="A182" s="1104"/>
      <c r="B182" s="1103"/>
      <c r="C182" s="1103"/>
      <c r="D182" s="1103"/>
      <c r="E182" s="431"/>
      <c r="F182" s="7"/>
      <c r="R182" s="7"/>
      <c r="S182" s="7"/>
      <c r="T182" s="7"/>
      <c r="U182" s="7"/>
      <c r="V182" s="7"/>
      <c r="W182" s="7"/>
      <c r="X182" s="7"/>
      <c r="Y182" s="7"/>
    </row>
    <row r="183" spans="1:25" ht="14.25" x14ac:dyDescent="0.2">
      <c r="A183" s="1104"/>
      <c r="B183" s="1104"/>
      <c r="C183" s="1104"/>
      <c r="D183" s="1104"/>
      <c r="E183" s="431"/>
      <c r="F183" s="7"/>
      <c r="R183" s="7"/>
      <c r="S183" s="7"/>
      <c r="T183" s="7"/>
      <c r="U183" s="7"/>
      <c r="V183" s="7"/>
      <c r="W183" s="7"/>
      <c r="X183" s="7"/>
      <c r="Y183" s="7"/>
    </row>
    <row r="184" spans="1:25" ht="14.25" x14ac:dyDescent="0.2">
      <c r="A184" s="431"/>
      <c r="B184" s="430"/>
      <c r="C184" s="189"/>
      <c r="D184" s="189"/>
      <c r="E184" s="431"/>
      <c r="F184" s="7"/>
      <c r="R184" s="7"/>
      <c r="S184" s="7"/>
      <c r="T184" s="7"/>
      <c r="U184" s="7"/>
      <c r="V184" s="7"/>
      <c r="W184" s="7"/>
      <c r="X184" s="7"/>
      <c r="Y184" s="7"/>
    </row>
    <row r="185" spans="1:25" ht="14.25" x14ac:dyDescent="0.2">
      <c r="A185" s="431"/>
      <c r="B185" s="430"/>
      <c r="C185" s="189"/>
      <c r="D185" s="189"/>
      <c r="E185" s="431"/>
      <c r="F185" s="7"/>
      <c r="R185" s="7"/>
      <c r="S185" s="7"/>
      <c r="T185" s="7"/>
      <c r="U185" s="7"/>
      <c r="V185" s="7"/>
      <c r="W185" s="7"/>
      <c r="X185" s="7"/>
      <c r="Y185" s="7"/>
    </row>
    <row r="186" spans="1:25" ht="14.25" x14ac:dyDescent="0.2">
      <c r="A186" s="415"/>
      <c r="B186" s="419"/>
      <c r="C186" s="414"/>
      <c r="D186" s="414"/>
      <c r="E186" s="415"/>
      <c r="F186" s="7"/>
      <c r="R186" s="7"/>
      <c r="S186" s="7"/>
      <c r="T186" s="7"/>
      <c r="U186" s="7"/>
      <c r="V186" s="7"/>
      <c r="W186" s="7"/>
      <c r="X186" s="7"/>
      <c r="Y186" s="7"/>
    </row>
    <row r="187" spans="1:25" ht="14.25" x14ac:dyDescent="0.2">
      <c r="A187" s="415"/>
      <c r="B187" s="419"/>
      <c r="C187" s="414"/>
      <c r="D187" s="414"/>
      <c r="E187" s="415"/>
      <c r="F187" s="7"/>
      <c r="R187" s="7"/>
      <c r="S187" s="7"/>
      <c r="T187" s="7"/>
      <c r="U187" s="7"/>
      <c r="V187" s="7"/>
      <c r="W187" s="7"/>
      <c r="X187" s="7"/>
      <c r="Y187" s="7"/>
    </row>
    <row r="188" spans="1:25" ht="14.25" x14ac:dyDescent="0.2">
      <c r="A188" s="415"/>
      <c r="B188" s="419"/>
      <c r="C188" s="414"/>
      <c r="D188" s="414"/>
      <c r="E188" s="415"/>
      <c r="F188" s="7"/>
      <c r="R188" s="7"/>
      <c r="S188" s="7"/>
      <c r="T188" s="7"/>
      <c r="U188" s="7"/>
      <c r="V188" s="7"/>
      <c r="W188" s="7"/>
      <c r="X188" s="7"/>
      <c r="Y188" s="7"/>
    </row>
    <row r="189" spans="1:25" ht="14.25" x14ac:dyDescent="0.2">
      <c r="A189" s="415"/>
      <c r="B189" s="419"/>
      <c r="C189" s="414"/>
      <c r="D189" s="414"/>
      <c r="E189" s="415"/>
      <c r="F189" s="7"/>
      <c r="R189" s="7"/>
      <c r="S189" s="7"/>
      <c r="T189" s="7"/>
      <c r="U189" s="7"/>
      <c r="V189" s="7"/>
      <c r="W189" s="7"/>
      <c r="X189" s="7"/>
      <c r="Y189" s="7"/>
    </row>
    <row r="190" spans="1:25" ht="15" x14ac:dyDescent="0.25">
      <c r="A190" s="415"/>
      <c r="B190" s="416"/>
      <c r="C190" s="416"/>
      <c r="D190" s="414"/>
      <c r="E190" s="415"/>
      <c r="F190" s="7"/>
      <c r="R190" s="7"/>
      <c r="S190" s="7"/>
      <c r="T190" s="7"/>
      <c r="U190" s="7"/>
      <c r="V190" s="7"/>
      <c r="W190" s="7"/>
      <c r="X190" s="7"/>
      <c r="Y190" s="7"/>
    </row>
    <row r="191" spans="1:25" ht="15" x14ac:dyDescent="0.25">
      <c r="A191" s="1121"/>
      <c r="B191" s="1121"/>
      <c r="C191" s="1121"/>
      <c r="D191" s="194"/>
      <c r="E191" s="415"/>
      <c r="F191" s="7"/>
      <c r="R191" s="7"/>
      <c r="S191" s="7"/>
      <c r="T191" s="7"/>
      <c r="U191" s="7"/>
      <c r="V191" s="7"/>
      <c r="W191" s="7"/>
      <c r="X191" s="7"/>
      <c r="Y191" s="7"/>
    </row>
    <row r="192" spans="1:25" ht="14.25" x14ac:dyDescent="0.2">
      <c r="A192" s="1122"/>
      <c r="B192" s="1122"/>
      <c r="C192" s="1122"/>
      <c r="D192" s="1122"/>
      <c r="E192" s="415"/>
      <c r="F192" s="7"/>
      <c r="R192" s="7"/>
      <c r="S192" s="7"/>
      <c r="T192" s="7"/>
      <c r="U192" s="7"/>
      <c r="V192" s="7"/>
      <c r="W192" s="7"/>
      <c r="X192" s="7"/>
      <c r="Y192" s="7"/>
    </row>
    <row r="193" spans="1:25" ht="15" x14ac:dyDescent="0.25">
      <c r="A193" s="416"/>
      <c r="B193" s="420"/>
      <c r="C193" s="420"/>
      <c r="D193" s="194"/>
      <c r="E193" s="415"/>
      <c r="F193" s="7"/>
      <c r="R193" s="7"/>
      <c r="S193" s="7"/>
      <c r="T193" s="7"/>
      <c r="U193" s="7"/>
      <c r="V193" s="7"/>
      <c r="W193" s="7"/>
      <c r="X193" s="7"/>
      <c r="Y193" s="7"/>
    </row>
    <row r="194" spans="1:25" ht="14.25" x14ac:dyDescent="0.2">
      <c r="A194" s="415"/>
      <c r="B194" s="415"/>
      <c r="C194" s="415"/>
      <c r="D194" s="415"/>
      <c r="E194" s="415"/>
      <c r="F194" s="7"/>
      <c r="R194" s="7"/>
      <c r="S194" s="7"/>
      <c r="T194" s="7"/>
      <c r="U194" s="7"/>
      <c r="V194" s="7"/>
      <c r="W194" s="7"/>
      <c r="X194" s="7"/>
      <c r="Y194" s="7"/>
    </row>
    <row r="195" spans="1:25" ht="14.25" x14ac:dyDescent="0.2">
      <c r="A195" s="415"/>
      <c r="B195" s="415"/>
      <c r="C195" s="415"/>
      <c r="D195" s="415"/>
      <c r="E195" s="415"/>
      <c r="F195" s="7"/>
      <c r="R195" s="7"/>
      <c r="S195" s="7"/>
      <c r="T195" s="7"/>
      <c r="U195" s="7"/>
      <c r="V195" s="7"/>
      <c r="W195" s="7"/>
      <c r="X195" s="7"/>
      <c r="Y195" s="7"/>
    </row>
    <row r="196" spans="1:25" ht="15" x14ac:dyDescent="0.25">
      <c r="A196" s="416"/>
      <c r="B196" s="417"/>
      <c r="C196" s="417"/>
      <c r="D196" s="417"/>
      <c r="E196" s="415"/>
      <c r="F196" s="7"/>
      <c r="R196" s="7"/>
      <c r="S196" s="7"/>
      <c r="T196" s="7"/>
      <c r="U196" s="7"/>
      <c r="V196" s="7"/>
      <c r="W196" s="7"/>
      <c r="X196" s="7"/>
      <c r="Y196" s="7"/>
    </row>
    <row r="197" spans="1:25" ht="15" x14ac:dyDescent="0.2">
      <c r="A197" s="1123"/>
      <c r="B197" s="1124"/>
      <c r="C197" s="1125"/>
      <c r="D197" s="1125"/>
      <c r="E197" s="424"/>
      <c r="F197" s="7"/>
      <c r="R197" s="7"/>
      <c r="S197" s="7"/>
      <c r="T197" s="7"/>
      <c r="U197" s="7"/>
      <c r="V197" s="7"/>
      <c r="W197" s="7"/>
      <c r="X197" s="7"/>
      <c r="Y197" s="7"/>
    </row>
    <row r="198" spans="1:25" ht="15" x14ac:dyDescent="0.2">
      <c r="A198" s="1123"/>
      <c r="B198" s="1123"/>
      <c r="C198" s="1123"/>
      <c r="D198" s="1123"/>
      <c r="E198" s="424"/>
      <c r="F198" s="7"/>
      <c r="R198" s="7"/>
      <c r="S198" s="7"/>
      <c r="T198" s="7"/>
      <c r="U198" s="7"/>
      <c r="V198" s="7"/>
      <c r="W198" s="7"/>
      <c r="X198" s="7"/>
      <c r="Y198" s="7"/>
    </row>
    <row r="199" spans="1:25" ht="15" x14ac:dyDescent="0.25">
      <c r="A199" s="1121"/>
      <c r="B199" s="1121"/>
      <c r="C199" s="1121"/>
      <c r="D199" s="194"/>
      <c r="E199" s="415"/>
      <c r="F199" s="7"/>
      <c r="R199" s="7"/>
      <c r="S199" s="7"/>
      <c r="T199" s="7"/>
      <c r="U199" s="7"/>
      <c r="V199" s="7"/>
      <c r="W199" s="7"/>
      <c r="X199" s="7"/>
      <c r="Y199" s="7"/>
    </row>
    <row r="200" spans="1:25" ht="14.25" x14ac:dyDescent="0.2">
      <c r="A200" s="1122"/>
      <c r="B200" s="1122"/>
      <c r="C200" s="1122"/>
      <c r="D200" s="1122"/>
      <c r="E200" s="415"/>
      <c r="F200" s="7"/>
      <c r="R200" s="7"/>
      <c r="S200" s="7"/>
      <c r="T200" s="7"/>
      <c r="U200" s="7"/>
      <c r="V200" s="7"/>
      <c r="W200" s="7"/>
      <c r="X200" s="7"/>
      <c r="Y200" s="7"/>
    </row>
    <row r="201" spans="1:25" ht="15" x14ac:dyDescent="0.25">
      <c r="A201" s="1121"/>
      <c r="B201" s="1121"/>
      <c r="C201" s="1121"/>
      <c r="D201" s="194"/>
      <c r="E201" s="415"/>
      <c r="F201" s="7"/>
      <c r="R201" s="7"/>
      <c r="S201" s="7"/>
      <c r="T201" s="7"/>
      <c r="U201" s="7"/>
      <c r="V201" s="7"/>
      <c r="W201" s="7"/>
      <c r="X201" s="7"/>
      <c r="Y201" s="7"/>
    </row>
    <row r="202" spans="1:25" ht="14.25" x14ac:dyDescent="0.2">
      <c r="A202" s="415"/>
      <c r="B202" s="415"/>
      <c r="C202" s="415"/>
      <c r="D202" s="415"/>
      <c r="E202" s="415"/>
      <c r="F202" s="7"/>
      <c r="R202" s="7"/>
      <c r="S202" s="7"/>
      <c r="T202" s="7"/>
      <c r="U202" s="7"/>
      <c r="V202" s="7"/>
      <c r="W202" s="7"/>
      <c r="X202" s="7"/>
      <c r="Y202" s="7"/>
    </row>
    <row r="203" spans="1:25" ht="14.25" x14ac:dyDescent="0.2">
      <c r="A203" s="415"/>
      <c r="B203" s="415"/>
      <c r="C203" s="415"/>
      <c r="D203" s="415"/>
      <c r="E203" s="415"/>
      <c r="F203" s="7"/>
      <c r="R203" s="7"/>
      <c r="S203" s="7"/>
      <c r="T203" s="7"/>
      <c r="U203" s="7"/>
      <c r="V203" s="7"/>
      <c r="W203" s="7"/>
      <c r="X203" s="7"/>
      <c r="Y203" s="7"/>
    </row>
    <row r="204" spans="1:25" ht="15" x14ac:dyDescent="0.25">
      <c r="A204" s="1121"/>
      <c r="B204" s="1121"/>
      <c r="C204" s="1126"/>
      <c r="D204" s="1126"/>
      <c r="E204" s="415"/>
      <c r="F204" s="7"/>
      <c r="R204" s="7"/>
      <c r="S204" s="7"/>
      <c r="T204" s="7"/>
      <c r="U204" s="7"/>
      <c r="V204" s="7"/>
      <c r="W204" s="7"/>
      <c r="X204" s="7"/>
      <c r="Y204" s="7"/>
    </row>
    <row r="205" spans="1:25" ht="14.25" x14ac:dyDescent="0.2">
      <c r="A205" s="415"/>
      <c r="B205" s="415"/>
      <c r="C205" s="415"/>
      <c r="D205" s="415"/>
      <c r="E205" s="415"/>
      <c r="F205" s="7"/>
      <c r="R205" s="7"/>
      <c r="S205" s="7"/>
      <c r="T205" s="7"/>
      <c r="U205" s="7"/>
      <c r="V205" s="7"/>
      <c r="W205" s="7"/>
      <c r="X205" s="7"/>
      <c r="Y205" s="7"/>
    </row>
    <row r="206" spans="1:25" ht="14.25" x14ac:dyDescent="0.2">
      <c r="A206" s="1127"/>
      <c r="B206" s="1127"/>
      <c r="C206" s="1128"/>
      <c r="D206" s="1128"/>
      <c r="E206" s="415"/>
      <c r="F206" s="7"/>
      <c r="R206" s="7"/>
      <c r="S206" s="7"/>
      <c r="T206" s="7"/>
      <c r="U206" s="7"/>
      <c r="V206" s="7"/>
      <c r="W206" s="7"/>
      <c r="X206" s="7"/>
      <c r="Y206" s="7"/>
    </row>
    <row r="207" spans="1:25" ht="14.25" x14ac:dyDescent="0.2">
      <c r="A207" s="1127"/>
      <c r="B207" s="1127"/>
      <c r="C207" s="1128"/>
      <c r="D207" s="1128"/>
      <c r="E207" s="415"/>
      <c r="F207" s="7"/>
      <c r="R207" s="7"/>
      <c r="S207" s="7"/>
      <c r="T207" s="7"/>
      <c r="U207" s="7"/>
      <c r="V207" s="7"/>
      <c r="W207" s="7"/>
      <c r="X207" s="7"/>
      <c r="Y207" s="7"/>
    </row>
    <row r="208" spans="1:25" ht="14.25" x14ac:dyDescent="0.2">
      <c r="A208" s="415"/>
      <c r="B208" s="419"/>
      <c r="C208" s="1128"/>
      <c r="D208" s="1128"/>
      <c r="E208" s="415"/>
      <c r="F208" s="7"/>
      <c r="R208" s="7"/>
      <c r="S208" s="7"/>
      <c r="T208" s="7"/>
      <c r="U208" s="7"/>
      <c r="V208" s="7"/>
      <c r="W208" s="7"/>
      <c r="X208" s="7"/>
      <c r="Y208" s="7"/>
    </row>
    <row r="209" spans="1:25" ht="14.25" x14ac:dyDescent="0.2">
      <c r="A209" s="415"/>
      <c r="B209" s="419"/>
      <c r="C209" s="1128"/>
      <c r="D209" s="1128"/>
      <c r="E209" s="415"/>
      <c r="F209" s="7"/>
      <c r="R209" s="7"/>
      <c r="S209" s="7"/>
      <c r="T209" s="7"/>
      <c r="U209" s="7"/>
      <c r="V209" s="7"/>
      <c r="W209" s="7"/>
      <c r="X209" s="7"/>
      <c r="Y209" s="7"/>
    </row>
    <row r="210" spans="1:25" ht="14.25" x14ac:dyDescent="0.2">
      <c r="A210" s="1127"/>
      <c r="B210" s="1127"/>
      <c r="C210" s="1128"/>
      <c r="D210" s="1128"/>
      <c r="E210" s="415"/>
      <c r="F210" s="7"/>
      <c r="R210" s="7"/>
      <c r="S210" s="7"/>
      <c r="T210" s="7"/>
      <c r="U210" s="7"/>
      <c r="V210" s="7"/>
      <c r="W210" s="7"/>
      <c r="X210" s="7"/>
      <c r="Y210" s="7"/>
    </row>
    <row r="211" spans="1:25" ht="14.25" x14ac:dyDescent="0.2">
      <c r="A211" s="1127"/>
      <c r="B211" s="1127"/>
      <c r="C211" s="1128"/>
      <c r="D211" s="1128"/>
      <c r="E211" s="415"/>
      <c r="F211" s="7"/>
      <c r="R211" s="7"/>
      <c r="S211" s="7"/>
      <c r="T211" s="7"/>
      <c r="U211" s="7"/>
      <c r="V211" s="7"/>
      <c r="W211" s="7"/>
      <c r="X211" s="7"/>
      <c r="Y211" s="7"/>
    </row>
    <row r="212" spans="1:25" ht="14.25" x14ac:dyDescent="0.2">
      <c r="A212" s="1127"/>
      <c r="B212" s="1127"/>
      <c r="C212" s="1128"/>
      <c r="D212" s="1128"/>
      <c r="E212" s="415"/>
      <c r="F212" s="7"/>
      <c r="R212" s="7"/>
      <c r="S212" s="7"/>
      <c r="T212" s="7"/>
      <c r="U212" s="7"/>
      <c r="V212" s="7"/>
      <c r="W212" s="7"/>
      <c r="X212" s="7"/>
      <c r="Y212" s="7"/>
    </row>
    <row r="213" spans="1:25" ht="14.25" x14ac:dyDescent="0.2">
      <c r="A213" s="1127"/>
      <c r="B213" s="1127"/>
      <c r="C213" s="1128"/>
      <c r="D213" s="1128"/>
      <c r="E213" s="415"/>
      <c r="F213" s="7"/>
      <c r="R213" s="7"/>
      <c r="S213" s="7"/>
      <c r="T213" s="7"/>
      <c r="U213" s="7"/>
      <c r="V213" s="7"/>
      <c r="W213" s="7"/>
      <c r="X213" s="7"/>
      <c r="Y213" s="7"/>
    </row>
    <row r="214" spans="1:25" ht="14.25" x14ac:dyDescent="0.2">
      <c r="A214" s="1127"/>
      <c r="B214" s="1127"/>
      <c r="C214" s="1128"/>
      <c r="D214" s="1128"/>
      <c r="E214" s="415"/>
      <c r="F214" s="7"/>
      <c r="R214" s="7"/>
      <c r="S214" s="7"/>
      <c r="T214" s="7"/>
      <c r="U214" s="7"/>
      <c r="V214" s="7"/>
      <c r="W214" s="7"/>
      <c r="X214" s="7"/>
      <c r="Y214" s="7"/>
    </row>
    <row r="215" spans="1:25" ht="14.25" x14ac:dyDescent="0.2">
      <c r="A215" s="1127"/>
      <c r="B215" s="1127"/>
      <c r="C215" s="1127"/>
      <c r="D215" s="1127"/>
      <c r="E215" s="415"/>
      <c r="F215" s="7"/>
      <c r="R215" s="7"/>
      <c r="S215" s="7"/>
      <c r="T215" s="7"/>
      <c r="U215" s="7"/>
      <c r="V215" s="7"/>
      <c r="W215" s="7"/>
      <c r="X215" s="7"/>
      <c r="Y215" s="7"/>
    </row>
    <row r="216" spans="1:25" ht="14.25" x14ac:dyDescent="0.2">
      <c r="A216" s="1127"/>
      <c r="B216" s="1127"/>
      <c r="C216" s="1127"/>
      <c r="D216" s="1127"/>
      <c r="E216" s="415"/>
      <c r="F216" s="7"/>
      <c r="R216" s="7"/>
      <c r="S216" s="7"/>
      <c r="T216" s="7"/>
      <c r="U216" s="7"/>
      <c r="V216" s="7"/>
      <c r="W216" s="7"/>
      <c r="X216" s="7"/>
      <c r="Y216" s="7"/>
    </row>
    <row r="217" spans="1:25" ht="14.25" x14ac:dyDescent="0.2">
      <c r="A217" s="1127"/>
      <c r="B217" s="1127"/>
      <c r="C217" s="1127"/>
      <c r="D217" s="1127"/>
      <c r="E217" s="415"/>
      <c r="F217" s="7"/>
      <c r="R217" s="7"/>
      <c r="S217" s="7"/>
      <c r="T217" s="7"/>
      <c r="U217" s="7"/>
      <c r="V217" s="7"/>
      <c r="W217" s="7"/>
      <c r="X217" s="7"/>
      <c r="Y217" s="7"/>
    </row>
    <row r="218" spans="1:25" ht="14.25" x14ac:dyDescent="0.2">
      <c r="A218" s="1127"/>
      <c r="B218" s="1127"/>
      <c r="C218" s="1127"/>
      <c r="D218" s="1127"/>
      <c r="E218" s="415"/>
      <c r="F218" s="7"/>
      <c r="R218" s="7"/>
      <c r="S218" s="7"/>
      <c r="T218" s="7"/>
      <c r="U218" s="7"/>
      <c r="V218" s="7"/>
      <c r="W218" s="7"/>
      <c r="X218" s="7"/>
      <c r="Y218" s="7"/>
    </row>
    <row r="219" spans="1:25" ht="14.25" x14ac:dyDescent="0.2">
      <c r="A219" s="1127"/>
      <c r="B219" s="1127"/>
      <c r="C219" s="1127"/>
      <c r="D219" s="1127"/>
      <c r="E219" s="415"/>
      <c r="F219" s="7"/>
      <c r="R219" s="7"/>
      <c r="S219" s="7"/>
      <c r="T219" s="7"/>
      <c r="U219" s="7"/>
      <c r="V219" s="7"/>
      <c r="W219" s="7"/>
      <c r="X219" s="7"/>
      <c r="Y219" s="7"/>
    </row>
    <row r="220" spans="1:25" ht="15" x14ac:dyDescent="0.25">
      <c r="A220" s="416"/>
      <c r="B220" s="416"/>
      <c r="C220" s="1129"/>
      <c r="D220" s="1129"/>
      <c r="E220" s="415"/>
      <c r="F220" s="7"/>
      <c r="R220" s="7"/>
      <c r="S220" s="7"/>
      <c r="T220" s="7"/>
      <c r="U220" s="7"/>
      <c r="V220" s="7"/>
      <c r="W220" s="7"/>
      <c r="X220" s="7"/>
      <c r="Y220" s="7"/>
    </row>
    <row r="221" spans="1:25" ht="15" x14ac:dyDescent="0.25">
      <c r="A221" s="1121"/>
      <c r="B221" s="1121"/>
      <c r="C221" s="1128"/>
      <c r="D221" s="1128"/>
      <c r="E221" s="415"/>
      <c r="F221" s="7"/>
      <c r="R221" s="7"/>
      <c r="S221" s="7"/>
      <c r="T221" s="7"/>
      <c r="U221" s="7"/>
      <c r="V221" s="7"/>
      <c r="W221" s="7"/>
      <c r="X221" s="7"/>
      <c r="Y221" s="7"/>
    </row>
    <row r="222" spans="1:25" ht="14.25" x14ac:dyDescent="0.2">
      <c r="A222" s="415"/>
      <c r="B222" s="415"/>
      <c r="C222" s="419"/>
      <c r="D222" s="419"/>
      <c r="E222" s="415"/>
      <c r="F222" s="7"/>
      <c r="G222" s="7"/>
      <c r="H222" s="7"/>
      <c r="I222" s="7"/>
      <c r="J222" s="7"/>
      <c r="K222" s="7"/>
      <c r="L222" s="7"/>
      <c r="M222" s="7"/>
      <c r="N222" s="7"/>
      <c r="O222" s="7"/>
      <c r="P222" s="7"/>
      <c r="Q222" s="7"/>
      <c r="R222" s="7"/>
      <c r="S222" s="7"/>
      <c r="T222" s="7"/>
      <c r="U222" s="7"/>
      <c r="V222" s="7"/>
      <c r="W222" s="7"/>
      <c r="X222" s="7"/>
      <c r="Y222" s="7"/>
    </row>
    <row r="223" spans="1:25" ht="15" x14ac:dyDescent="0.25">
      <c r="A223" s="1130"/>
      <c r="B223" s="1130"/>
      <c r="C223" s="1126"/>
      <c r="D223" s="1126"/>
      <c r="E223" s="415"/>
      <c r="F223" s="7"/>
      <c r="G223" s="7"/>
      <c r="H223" s="7"/>
      <c r="I223" s="7"/>
      <c r="J223" s="7"/>
      <c r="K223" s="7"/>
      <c r="L223" s="7"/>
      <c r="M223" s="7"/>
      <c r="N223" s="7"/>
      <c r="O223" s="7"/>
      <c r="P223" s="7"/>
      <c r="Q223" s="7"/>
      <c r="R223" s="7"/>
      <c r="S223" s="7"/>
      <c r="T223" s="7"/>
      <c r="U223" s="7"/>
      <c r="V223" s="7"/>
      <c r="W223" s="7"/>
      <c r="X223" s="7"/>
      <c r="Y223" s="7"/>
    </row>
    <row r="224" spans="1:25" ht="14.25" x14ac:dyDescent="0.2">
      <c r="A224" s="415"/>
      <c r="B224" s="415"/>
      <c r="C224" s="419"/>
      <c r="D224" s="419"/>
      <c r="E224" s="415"/>
      <c r="F224" s="7"/>
      <c r="G224" s="7"/>
      <c r="H224" s="7"/>
      <c r="I224" s="7"/>
      <c r="J224" s="7"/>
      <c r="K224" s="7"/>
      <c r="L224" s="7"/>
      <c r="M224" s="7"/>
      <c r="N224" s="7"/>
      <c r="O224" s="7"/>
      <c r="P224" s="7"/>
      <c r="Q224" s="7"/>
      <c r="R224" s="7"/>
      <c r="S224" s="7"/>
      <c r="T224" s="7"/>
      <c r="U224" s="7"/>
      <c r="V224" s="7"/>
      <c r="W224" s="7"/>
      <c r="X224" s="7"/>
      <c r="Y224" s="7"/>
    </row>
    <row r="225" spans="1:25" ht="15" x14ac:dyDescent="0.25">
      <c r="A225" s="1121"/>
      <c r="B225" s="1121"/>
      <c r="C225" s="1128"/>
      <c r="D225" s="1128"/>
      <c r="E225" s="415"/>
      <c r="F225" s="7"/>
      <c r="G225" s="7"/>
      <c r="H225" s="7"/>
      <c r="I225" s="7"/>
      <c r="J225" s="7"/>
      <c r="K225" s="7"/>
      <c r="L225" s="7"/>
      <c r="M225" s="7"/>
      <c r="N225" s="7"/>
      <c r="O225" s="7"/>
      <c r="P225" s="7"/>
      <c r="Q225" s="7"/>
      <c r="R225" s="7"/>
      <c r="S225" s="7"/>
      <c r="T225" s="7"/>
      <c r="U225" s="7"/>
      <c r="V225" s="7"/>
      <c r="W225" s="7"/>
      <c r="X225" s="7"/>
      <c r="Y225" s="7"/>
    </row>
    <row r="226" spans="1:25" ht="15" x14ac:dyDescent="0.25">
      <c r="A226" s="416"/>
      <c r="B226" s="415"/>
      <c r="C226" s="198"/>
      <c r="D226" s="198"/>
      <c r="E226" s="415"/>
      <c r="F226" s="7"/>
      <c r="G226" s="7"/>
      <c r="H226" s="7"/>
      <c r="I226" s="7"/>
      <c r="J226" s="7"/>
      <c r="K226" s="7"/>
      <c r="L226" s="7"/>
      <c r="M226" s="7"/>
      <c r="N226" s="7"/>
      <c r="O226" s="7"/>
      <c r="P226" s="7"/>
      <c r="Q226" s="7"/>
      <c r="R226" s="7"/>
      <c r="S226" s="7"/>
      <c r="T226" s="7"/>
      <c r="U226" s="7"/>
      <c r="V226" s="7"/>
      <c r="W226" s="7"/>
      <c r="X226" s="7"/>
      <c r="Y226" s="7"/>
    </row>
    <row r="227" spans="1:25" ht="15" x14ac:dyDescent="0.25">
      <c r="A227" s="1121"/>
      <c r="B227" s="1121"/>
      <c r="C227" s="1128"/>
      <c r="D227" s="1128"/>
      <c r="E227" s="415"/>
      <c r="F227" s="7"/>
      <c r="G227" s="7"/>
      <c r="H227" s="7"/>
      <c r="I227" s="7"/>
      <c r="J227" s="7"/>
      <c r="K227" s="7"/>
      <c r="L227" s="7"/>
      <c r="M227" s="7"/>
      <c r="N227" s="7"/>
      <c r="O227" s="7"/>
      <c r="P227" s="7"/>
      <c r="Q227" s="7"/>
      <c r="R227" s="7"/>
      <c r="S227" s="7"/>
      <c r="T227" s="7"/>
      <c r="U227" s="7"/>
      <c r="V227" s="7"/>
      <c r="W227" s="7"/>
      <c r="X227" s="7"/>
      <c r="Y227" s="7"/>
    </row>
    <row r="228" spans="1:25" ht="14.25" x14ac:dyDescent="0.2">
      <c r="A228" s="415"/>
      <c r="B228" s="198"/>
      <c r="C228" s="415"/>
      <c r="D228" s="198"/>
      <c r="E228" s="198"/>
      <c r="F228" s="7"/>
      <c r="G228" s="7"/>
      <c r="H228" s="7"/>
      <c r="I228" s="7"/>
      <c r="J228" s="7"/>
      <c r="K228" s="7"/>
      <c r="L228" s="7"/>
      <c r="M228" s="7"/>
      <c r="N228" s="7"/>
      <c r="O228" s="7"/>
      <c r="P228" s="7"/>
      <c r="Q228" s="7"/>
      <c r="R228" s="7"/>
      <c r="S228" s="7"/>
      <c r="T228" s="7"/>
      <c r="U228" s="7"/>
      <c r="V228" s="7"/>
      <c r="W228" s="7"/>
      <c r="X228" s="7"/>
      <c r="Y228" s="7"/>
    </row>
    <row r="229" spans="1:25" ht="15" x14ac:dyDescent="0.25">
      <c r="A229" s="1121"/>
      <c r="B229" s="1121"/>
      <c r="C229" s="1126"/>
      <c r="D229" s="1126"/>
      <c r="E229" s="415"/>
      <c r="F229" s="7"/>
      <c r="G229" s="7"/>
      <c r="H229" s="7"/>
      <c r="I229" s="7"/>
      <c r="J229" s="7"/>
      <c r="K229" s="7"/>
      <c r="L229" s="7"/>
      <c r="M229" s="7"/>
      <c r="N229" s="7"/>
      <c r="O229" s="7"/>
      <c r="P229" s="7"/>
      <c r="Q229" s="7"/>
      <c r="R229" s="7"/>
      <c r="S229" s="7"/>
      <c r="T229" s="7"/>
      <c r="U229" s="7"/>
      <c r="V229" s="7"/>
      <c r="W229" s="7"/>
      <c r="X229" s="7"/>
      <c r="Y229" s="7"/>
    </row>
    <row r="230" spans="1:25" ht="14.25" x14ac:dyDescent="0.2">
      <c r="A230" s="415"/>
      <c r="B230" s="415"/>
      <c r="C230" s="415"/>
      <c r="D230" s="415"/>
      <c r="E230" s="415"/>
      <c r="F230" s="7"/>
      <c r="G230" s="7"/>
      <c r="H230" s="7"/>
      <c r="I230" s="7"/>
      <c r="J230" s="7"/>
      <c r="K230" s="7"/>
      <c r="L230" s="7"/>
      <c r="M230" s="7"/>
      <c r="N230" s="7"/>
      <c r="O230" s="7"/>
      <c r="P230" s="7"/>
      <c r="Q230" s="7"/>
      <c r="R230" s="7"/>
      <c r="S230" s="7"/>
      <c r="T230" s="7"/>
      <c r="U230" s="7"/>
      <c r="V230" s="7"/>
      <c r="W230" s="7"/>
      <c r="X230" s="7"/>
      <c r="Y230" s="7"/>
    </row>
    <row r="231" spans="1:25" ht="14.25" x14ac:dyDescent="0.2">
      <c r="A231" s="1127"/>
      <c r="B231" s="1127"/>
      <c r="C231" s="1128"/>
      <c r="D231" s="1128"/>
      <c r="E231" s="415"/>
      <c r="F231" s="7"/>
      <c r="G231" s="7"/>
      <c r="H231" s="7"/>
      <c r="I231" s="7"/>
      <c r="J231" s="7"/>
      <c r="K231" s="7"/>
      <c r="L231" s="7"/>
      <c r="M231" s="7"/>
      <c r="N231" s="7"/>
      <c r="O231" s="7"/>
      <c r="P231" s="7"/>
      <c r="Q231" s="7"/>
      <c r="R231" s="7"/>
      <c r="S231" s="7"/>
      <c r="T231" s="7"/>
      <c r="U231" s="7"/>
      <c r="V231" s="7"/>
      <c r="W231" s="7"/>
      <c r="X231" s="7"/>
      <c r="Y231" s="7"/>
    </row>
    <row r="232" spans="1:25" ht="14.25" x14ac:dyDescent="0.2">
      <c r="A232" s="1127"/>
      <c r="B232" s="1127"/>
      <c r="C232" s="1128"/>
      <c r="D232" s="1128"/>
      <c r="E232" s="415"/>
      <c r="F232" s="7"/>
      <c r="G232" s="7"/>
      <c r="H232" s="7"/>
      <c r="I232" s="7"/>
      <c r="J232" s="7"/>
      <c r="K232" s="7"/>
      <c r="L232" s="7"/>
      <c r="M232" s="7"/>
      <c r="N232" s="7"/>
      <c r="O232" s="7"/>
      <c r="P232" s="7"/>
      <c r="Q232" s="7"/>
      <c r="R232" s="7"/>
      <c r="S232" s="7"/>
      <c r="T232" s="7"/>
      <c r="U232" s="7"/>
      <c r="V232" s="7"/>
      <c r="W232" s="7"/>
      <c r="X232" s="7"/>
      <c r="Y232" s="7"/>
    </row>
    <row r="233" spans="1:25" ht="15" x14ac:dyDescent="0.25">
      <c r="A233" s="416"/>
      <c r="B233" s="415"/>
      <c r="C233" s="414"/>
      <c r="D233" s="414"/>
      <c r="E233" s="415"/>
      <c r="F233" s="7"/>
      <c r="G233" s="7"/>
      <c r="H233" s="7"/>
      <c r="I233" s="7"/>
      <c r="J233" s="7"/>
      <c r="K233" s="7"/>
      <c r="L233" s="7"/>
      <c r="M233" s="7"/>
      <c r="N233" s="7"/>
      <c r="O233" s="7"/>
      <c r="P233" s="7"/>
      <c r="Q233" s="7"/>
      <c r="R233" s="7"/>
      <c r="S233" s="7"/>
      <c r="T233" s="7"/>
      <c r="U233" s="7"/>
      <c r="V233" s="7"/>
      <c r="W233" s="7"/>
      <c r="X233" s="7"/>
      <c r="Y233" s="7"/>
    </row>
    <row r="234" spans="1:25" ht="15" x14ac:dyDescent="0.25">
      <c r="A234" s="416"/>
      <c r="B234" s="415"/>
      <c r="C234" s="1128"/>
      <c r="D234" s="1128"/>
      <c r="E234" s="415"/>
      <c r="F234" s="7"/>
      <c r="G234" s="7"/>
      <c r="H234" s="7"/>
      <c r="I234" s="7"/>
      <c r="J234" s="7"/>
      <c r="K234" s="7"/>
      <c r="L234" s="7"/>
      <c r="M234" s="7"/>
      <c r="N234" s="7"/>
      <c r="O234" s="7"/>
      <c r="P234" s="7"/>
      <c r="Q234" s="7"/>
      <c r="R234" s="7"/>
      <c r="S234" s="7"/>
      <c r="T234" s="7"/>
      <c r="U234" s="7"/>
      <c r="V234" s="7"/>
      <c r="W234" s="7"/>
      <c r="X234" s="7"/>
      <c r="Y234" s="7"/>
    </row>
    <row r="235" spans="1:25" ht="14.25" x14ac:dyDescent="0.2">
      <c r="A235" s="415"/>
      <c r="B235" s="415"/>
      <c r="C235" s="415"/>
      <c r="D235" s="415"/>
      <c r="E235" s="415"/>
      <c r="F235" s="7"/>
      <c r="G235" s="7"/>
      <c r="H235" s="7"/>
      <c r="I235" s="7"/>
      <c r="J235" s="7"/>
      <c r="K235" s="7"/>
      <c r="L235" s="7"/>
      <c r="M235" s="7"/>
      <c r="N235" s="7"/>
      <c r="O235" s="7"/>
      <c r="P235" s="7"/>
      <c r="Q235" s="7"/>
      <c r="R235" s="7"/>
      <c r="S235" s="7"/>
      <c r="T235" s="7"/>
      <c r="U235" s="7"/>
      <c r="V235" s="7"/>
      <c r="W235" s="7"/>
      <c r="X235" s="7"/>
      <c r="Y235" s="7"/>
    </row>
    <row r="236" spans="1:25" ht="15" x14ac:dyDescent="0.25">
      <c r="A236" s="416"/>
      <c r="B236" s="420"/>
      <c r="C236" s="1128"/>
      <c r="D236" s="1128"/>
      <c r="E236" s="415"/>
      <c r="F236" s="7"/>
      <c r="G236" s="7"/>
      <c r="H236" s="7"/>
      <c r="I236" s="7"/>
      <c r="J236" s="7"/>
      <c r="K236" s="7"/>
      <c r="L236" s="7"/>
      <c r="M236" s="7"/>
      <c r="N236" s="7"/>
      <c r="O236" s="7"/>
      <c r="P236" s="7"/>
      <c r="Q236" s="7"/>
      <c r="R236" s="7"/>
      <c r="S236" s="7"/>
      <c r="T236" s="7"/>
      <c r="U236" s="7"/>
      <c r="V236" s="7"/>
      <c r="W236" s="7"/>
      <c r="X236" s="7"/>
      <c r="Y236" s="7"/>
    </row>
    <row r="237" spans="1:25" ht="14.25" x14ac:dyDescent="0.2">
      <c r="A237" s="415"/>
      <c r="B237" s="415"/>
      <c r="C237" s="415"/>
      <c r="D237" s="415"/>
      <c r="E237" s="415"/>
      <c r="F237" s="7"/>
      <c r="G237" s="7"/>
      <c r="H237" s="7"/>
      <c r="I237" s="7"/>
      <c r="J237" s="7"/>
      <c r="K237" s="7"/>
      <c r="L237" s="7"/>
      <c r="M237" s="7"/>
      <c r="N237" s="7"/>
      <c r="O237" s="7"/>
      <c r="P237" s="7"/>
      <c r="Q237" s="7"/>
      <c r="R237" s="7"/>
      <c r="S237" s="7"/>
      <c r="T237" s="7"/>
      <c r="U237" s="7"/>
      <c r="V237" s="7"/>
      <c r="W237" s="7"/>
      <c r="X237" s="7"/>
      <c r="Y237" s="7"/>
    </row>
    <row r="238" spans="1:25" ht="14.25" x14ac:dyDescent="0.2">
      <c r="A238" s="199"/>
      <c r="B238" s="1129"/>
      <c r="C238" s="1129"/>
      <c r="D238" s="419"/>
      <c r="E238" s="419"/>
      <c r="F238" s="7"/>
      <c r="G238" s="7"/>
      <c r="H238" s="7"/>
      <c r="I238" s="7"/>
      <c r="J238" s="7"/>
      <c r="K238" s="7"/>
      <c r="L238" s="7"/>
      <c r="M238" s="7"/>
      <c r="N238" s="7"/>
      <c r="O238" s="7"/>
      <c r="P238" s="7"/>
      <c r="Q238" s="7"/>
      <c r="R238" s="7"/>
      <c r="S238" s="7"/>
      <c r="T238" s="7"/>
      <c r="U238" s="7"/>
      <c r="V238" s="7"/>
      <c r="W238" s="7"/>
      <c r="X238" s="7"/>
      <c r="Y238" s="7"/>
    </row>
    <row r="239" spans="1:25" ht="14.25" x14ac:dyDescent="0.2">
      <c r="A239" s="199"/>
      <c r="B239" s="1128"/>
      <c r="C239" s="1128"/>
      <c r="D239" s="200"/>
      <c r="E239" s="414"/>
      <c r="F239" s="7"/>
      <c r="G239" s="7"/>
      <c r="H239" s="7"/>
      <c r="I239" s="7"/>
      <c r="J239" s="7"/>
      <c r="K239" s="7"/>
      <c r="L239" s="7"/>
      <c r="M239" s="7"/>
      <c r="N239" s="7"/>
      <c r="O239" s="7"/>
      <c r="P239" s="7"/>
      <c r="Q239" s="7"/>
      <c r="R239" s="7"/>
      <c r="S239" s="7"/>
      <c r="T239" s="7"/>
      <c r="U239" s="7"/>
      <c r="V239" s="7"/>
      <c r="W239" s="7"/>
      <c r="X239" s="7"/>
      <c r="Y239" s="7"/>
    </row>
    <row r="240" spans="1:25" ht="14.25" x14ac:dyDescent="0.2">
      <c r="A240" s="199"/>
      <c r="B240" s="1128"/>
      <c r="C240" s="1128"/>
      <c r="D240" s="200"/>
      <c r="E240" s="414"/>
      <c r="F240" s="7"/>
      <c r="G240" s="7"/>
      <c r="H240" s="7"/>
      <c r="I240" s="7"/>
      <c r="J240" s="7"/>
      <c r="K240" s="7"/>
      <c r="L240" s="7"/>
      <c r="M240" s="7"/>
      <c r="N240" s="7"/>
      <c r="O240" s="7"/>
      <c r="P240" s="7"/>
      <c r="Q240" s="7"/>
      <c r="R240" s="7"/>
      <c r="S240" s="7"/>
      <c r="T240" s="7"/>
      <c r="U240" s="7"/>
      <c r="V240" s="7"/>
      <c r="W240" s="7"/>
      <c r="X240" s="7"/>
      <c r="Y240" s="7"/>
    </row>
    <row r="241" spans="1:25" ht="14.25" x14ac:dyDescent="0.2">
      <c r="A241" s="199"/>
      <c r="B241" s="1128"/>
      <c r="C241" s="1128"/>
      <c r="D241" s="200"/>
      <c r="E241" s="414"/>
      <c r="F241" s="7"/>
      <c r="G241" s="7"/>
      <c r="H241" s="7"/>
      <c r="I241" s="7"/>
      <c r="J241" s="7"/>
      <c r="K241" s="7"/>
      <c r="L241" s="7"/>
      <c r="M241" s="7"/>
      <c r="N241" s="7"/>
      <c r="O241" s="7"/>
      <c r="P241" s="7"/>
      <c r="Q241" s="7"/>
      <c r="R241" s="7"/>
      <c r="S241" s="7"/>
      <c r="T241" s="7"/>
      <c r="U241" s="7"/>
      <c r="V241" s="7"/>
      <c r="W241" s="7"/>
      <c r="X241" s="7"/>
      <c r="Y241" s="7"/>
    </row>
    <row r="242" spans="1:25" ht="14.25" x14ac:dyDescent="0.2">
      <c r="A242" s="199"/>
      <c r="B242" s="1129"/>
      <c r="C242" s="1129"/>
      <c r="D242" s="414"/>
      <c r="E242" s="414"/>
      <c r="F242" s="7"/>
      <c r="G242" s="7"/>
      <c r="H242" s="7"/>
      <c r="I242" s="7"/>
      <c r="J242" s="7"/>
      <c r="K242" s="7"/>
      <c r="L242" s="7"/>
      <c r="M242" s="7"/>
      <c r="N242" s="7"/>
      <c r="O242" s="7"/>
      <c r="P242" s="7"/>
      <c r="Q242" s="7"/>
      <c r="R242" s="7"/>
      <c r="S242" s="7"/>
      <c r="T242" s="7"/>
      <c r="U242" s="7"/>
      <c r="V242" s="7"/>
      <c r="W242" s="7"/>
      <c r="X242" s="7"/>
      <c r="Y242" s="7"/>
    </row>
    <row r="243" spans="1:25" ht="14.25" x14ac:dyDescent="0.2">
      <c r="A243" s="199"/>
      <c r="B243" s="1128"/>
      <c r="C243" s="1128"/>
      <c r="D243" s="415"/>
      <c r="E243" s="415"/>
      <c r="F243" s="7"/>
      <c r="G243" s="7"/>
      <c r="H243" s="7"/>
      <c r="I243" s="7"/>
      <c r="J243" s="7"/>
      <c r="K243" s="7"/>
      <c r="L243" s="7"/>
      <c r="M243" s="7"/>
      <c r="N243" s="7"/>
      <c r="O243" s="7"/>
      <c r="P243" s="7"/>
      <c r="Q243" s="7"/>
      <c r="R243" s="7"/>
      <c r="S243" s="7"/>
      <c r="T243" s="7"/>
      <c r="U243" s="7"/>
      <c r="V243" s="7"/>
      <c r="W243" s="7"/>
      <c r="X243" s="7"/>
      <c r="Y243" s="7"/>
    </row>
    <row r="244" spans="1:25" ht="14.25" x14ac:dyDescent="0.2">
      <c r="A244" s="415"/>
      <c r="B244" s="415"/>
      <c r="C244" s="415"/>
      <c r="D244" s="201"/>
      <c r="E244" s="201"/>
      <c r="F244" s="7"/>
      <c r="G244" s="7"/>
      <c r="H244" s="7"/>
      <c r="I244" s="7"/>
      <c r="J244" s="7"/>
      <c r="K244" s="7"/>
      <c r="L244" s="7"/>
      <c r="M244" s="7"/>
      <c r="N244" s="7"/>
      <c r="O244" s="7"/>
      <c r="P244" s="7"/>
      <c r="Q244" s="7"/>
      <c r="R244" s="7"/>
      <c r="S244" s="7"/>
      <c r="T244" s="7"/>
      <c r="U244" s="7"/>
      <c r="V244" s="7"/>
      <c r="W244" s="7"/>
      <c r="X244" s="7"/>
      <c r="Y244" s="7"/>
    </row>
    <row r="245" spans="1:25" ht="14.25" x14ac:dyDescent="0.2">
      <c r="A245" s="1127"/>
      <c r="B245" s="1127"/>
      <c r="C245" s="1127"/>
      <c r="D245" s="200"/>
      <c r="E245" s="414"/>
      <c r="F245" s="7"/>
      <c r="G245" s="7"/>
      <c r="H245" s="7"/>
      <c r="I245" s="7"/>
      <c r="J245" s="7"/>
      <c r="K245" s="7"/>
      <c r="L245" s="7"/>
      <c r="M245" s="7"/>
      <c r="N245" s="7"/>
      <c r="O245" s="7"/>
      <c r="P245" s="7"/>
      <c r="Q245" s="7"/>
      <c r="R245" s="7"/>
      <c r="S245" s="7"/>
      <c r="T245" s="7"/>
      <c r="U245" s="7"/>
      <c r="V245" s="7"/>
      <c r="W245" s="7"/>
      <c r="X245" s="7"/>
      <c r="Y245" s="7"/>
    </row>
    <row r="246" spans="1:25" ht="14.25" x14ac:dyDescent="0.2">
      <c r="A246" s="415"/>
      <c r="B246" s="415"/>
      <c r="C246" s="415"/>
      <c r="D246" s="415"/>
      <c r="E246" s="415"/>
      <c r="F246" s="7"/>
      <c r="G246" s="7"/>
      <c r="H246" s="7"/>
      <c r="I246" s="7"/>
      <c r="J246" s="7"/>
      <c r="K246" s="7"/>
      <c r="L246" s="7"/>
      <c r="M246" s="7"/>
      <c r="N246" s="7"/>
      <c r="O246" s="7"/>
      <c r="P246" s="7"/>
      <c r="Q246" s="7"/>
      <c r="R246" s="7"/>
      <c r="S246" s="7"/>
      <c r="T246" s="7"/>
      <c r="U246" s="7"/>
      <c r="V246" s="7"/>
      <c r="W246" s="7"/>
      <c r="X246" s="7"/>
      <c r="Y246" s="7"/>
    </row>
    <row r="247" spans="1:25" ht="14.25" x14ac:dyDescent="0.2">
      <c r="A247" s="415"/>
      <c r="B247" s="1128"/>
      <c r="C247" s="1128"/>
      <c r="D247" s="415"/>
      <c r="E247" s="415"/>
      <c r="F247" s="7"/>
      <c r="G247" s="7"/>
      <c r="H247" s="7"/>
      <c r="I247" s="7"/>
      <c r="J247" s="7"/>
      <c r="K247" s="7"/>
      <c r="L247" s="7"/>
      <c r="M247" s="7"/>
      <c r="N247" s="7"/>
      <c r="O247" s="7"/>
      <c r="P247" s="7"/>
      <c r="Q247" s="7"/>
      <c r="R247" s="7"/>
      <c r="S247" s="7"/>
      <c r="T247" s="7"/>
      <c r="U247" s="7"/>
      <c r="V247" s="7"/>
      <c r="W247" s="7"/>
      <c r="X247" s="7"/>
      <c r="Y247" s="7"/>
    </row>
    <row r="248" spans="1:25" ht="14.25" x14ac:dyDescent="0.2">
      <c r="A248" s="415"/>
      <c r="B248" s="415"/>
      <c r="C248" s="415"/>
      <c r="D248" s="415"/>
      <c r="E248" s="415"/>
      <c r="F248" s="7"/>
      <c r="G248" s="7"/>
      <c r="H248" s="7"/>
      <c r="I248" s="7"/>
      <c r="J248" s="7"/>
      <c r="K248" s="7"/>
      <c r="L248" s="7"/>
      <c r="M248" s="7"/>
      <c r="N248" s="7"/>
      <c r="O248" s="7"/>
      <c r="P248" s="7"/>
      <c r="Q248" s="7"/>
      <c r="R248" s="7"/>
      <c r="S248" s="7"/>
      <c r="T248" s="7"/>
      <c r="U248" s="7"/>
      <c r="V248" s="7"/>
      <c r="W248" s="7"/>
      <c r="X248" s="7"/>
      <c r="Y248" s="7"/>
    </row>
    <row r="249" spans="1:25" ht="14.25" x14ac:dyDescent="0.2">
      <c r="A249" s="1127"/>
      <c r="B249" s="1127"/>
      <c r="C249" s="1127"/>
      <c r="D249" s="419"/>
      <c r="E249" s="414"/>
      <c r="F249" s="7"/>
      <c r="G249" s="7"/>
      <c r="H249" s="7"/>
      <c r="I249" s="7"/>
      <c r="J249" s="7"/>
      <c r="K249" s="7"/>
      <c r="L249" s="7"/>
      <c r="M249" s="7"/>
      <c r="N249" s="7"/>
      <c r="O249" s="7"/>
      <c r="P249" s="7"/>
      <c r="Q249" s="7"/>
      <c r="R249" s="7"/>
      <c r="S249" s="7"/>
      <c r="T249" s="7"/>
      <c r="U249" s="7"/>
      <c r="V249" s="7"/>
      <c r="W249" s="7"/>
      <c r="X249" s="7"/>
      <c r="Y249" s="7"/>
    </row>
    <row r="250" spans="1:25" ht="14.25" x14ac:dyDescent="0.2">
      <c r="A250" s="415"/>
      <c r="B250" s="415"/>
      <c r="C250" s="415"/>
      <c r="D250" s="415"/>
      <c r="E250" s="415"/>
      <c r="F250" s="7"/>
      <c r="G250" s="7"/>
      <c r="H250" s="7"/>
      <c r="I250" s="7"/>
      <c r="J250" s="7"/>
      <c r="K250" s="7"/>
      <c r="L250" s="7"/>
      <c r="M250" s="7"/>
      <c r="N250" s="7"/>
      <c r="O250" s="7"/>
      <c r="P250" s="7"/>
      <c r="Q250" s="7"/>
      <c r="R250" s="7"/>
      <c r="S250" s="7"/>
      <c r="T250" s="7"/>
      <c r="U250" s="7"/>
      <c r="V250" s="7"/>
      <c r="W250" s="7"/>
      <c r="X250" s="7"/>
      <c r="Y250" s="7"/>
    </row>
    <row r="251" spans="1:25" ht="15" x14ac:dyDescent="0.25">
      <c r="A251" s="1121"/>
      <c r="B251" s="1121"/>
      <c r="C251" s="1121"/>
      <c r="D251" s="419"/>
      <c r="E251" s="194"/>
      <c r="F251" s="7"/>
      <c r="G251" s="7"/>
      <c r="H251" s="7"/>
      <c r="I251" s="7"/>
      <c r="J251" s="7"/>
      <c r="K251" s="7"/>
      <c r="L251" s="7"/>
      <c r="M251" s="7"/>
      <c r="N251" s="7"/>
      <c r="O251" s="7"/>
      <c r="P251" s="7"/>
      <c r="Q251" s="7"/>
      <c r="R251" s="7"/>
      <c r="S251" s="7"/>
      <c r="T251" s="7"/>
      <c r="U251" s="7"/>
      <c r="V251" s="7"/>
      <c r="W251" s="7"/>
      <c r="X251" s="7"/>
      <c r="Y251" s="7"/>
    </row>
    <row r="252" spans="1:25" ht="14.25" x14ac:dyDescent="0.2">
      <c r="A252" s="415"/>
      <c r="B252" s="415"/>
      <c r="C252" s="415"/>
      <c r="D252" s="415"/>
      <c r="E252" s="415"/>
      <c r="F252" s="7"/>
      <c r="G252" s="7"/>
      <c r="H252" s="7"/>
      <c r="I252" s="7"/>
      <c r="J252" s="7"/>
      <c r="K252" s="7"/>
      <c r="L252" s="7"/>
      <c r="M252" s="7"/>
      <c r="N252" s="7"/>
      <c r="O252" s="7"/>
      <c r="P252" s="7"/>
      <c r="Q252" s="7"/>
      <c r="R252" s="7"/>
      <c r="S252" s="7"/>
      <c r="T252" s="7"/>
      <c r="U252" s="7"/>
      <c r="V252" s="7"/>
      <c r="W252" s="7"/>
      <c r="X252" s="7"/>
      <c r="Y252" s="7"/>
    </row>
    <row r="253" spans="1:25" ht="14.25" x14ac:dyDescent="0.2">
      <c r="A253" s="415"/>
      <c r="B253" s="415"/>
      <c r="C253" s="415"/>
      <c r="D253" s="415"/>
      <c r="E253" s="415"/>
      <c r="F253" s="7"/>
      <c r="G253" s="7"/>
      <c r="H253" s="7"/>
      <c r="I253" s="7"/>
      <c r="J253" s="7"/>
      <c r="K253" s="7"/>
      <c r="L253" s="7"/>
      <c r="M253" s="7"/>
      <c r="N253" s="7"/>
      <c r="O253" s="7"/>
      <c r="P253" s="7"/>
      <c r="Q253" s="7"/>
      <c r="R253" s="7"/>
      <c r="S253" s="7"/>
      <c r="T253" s="7"/>
      <c r="U253" s="7"/>
      <c r="V253" s="7"/>
      <c r="W253" s="7"/>
      <c r="X253" s="7"/>
      <c r="Y253" s="7"/>
    </row>
    <row r="254" spans="1:25" ht="14.25" x14ac:dyDescent="0.2">
      <c r="A254" s="415"/>
      <c r="B254" s="415"/>
      <c r="C254" s="415"/>
      <c r="D254" s="415"/>
      <c r="E254" s="415"/>
      <c r="F254" s="7"/>
      <c r="G254" s="7"/>
      <c r="H254" s="7"/>
      <c r="I254" s="7"/>
      <c r="J254" s="7"/>
      <c r="K254" s="7"/>
      <c r="L254" s="7"/>
      <c r="M254" s="7"/>
      <c r="N254" s="7"/>
      <c r="O254" s="7"/>
      <c r="P254" s="7"/>
      <c r="Q254" s="7"/>
      <c r="R254" s="7"/>
      <c r="S254" s="7"/>
      <c r="T254" s="7"/>
      <c r="U254" s="7"/>
      <c r="V254" s="7"/>
      <c r="W254" s="7"/>
      <c r="X254" s="7"/>
      <c r="Y254" s="7"/>
    </row>
    <row r="255" spans="1:25" ht="14.25" x14ac:dyDescent="0.2">
      <c r="A255" s="415"/>
      <c r="B255" s="415"/>
      <c r="C255" s="415"/>
      <c r="D255" s="415"/>
      <c r="E255" s="415"/>
      <c r="F255" s="7"/>
      <c r="G255" s="7"/>
      <c r="H255" s="7"/>
      <c r="I255" s="7"/>
      <c r="J255" s="7"/>
      <c r="K255" s="7"/>
      <c r="L255" s="7"/>
      <c r="M255" s="7"/>
      <c r="N255" s="7"/>
      <c r="O255" s="7"/>
      <c r="P255" s="7"/>
      <c r="Q255" s="7"/>
      <c r="R255" s="7"/>
      <c r="S255" s="7"/>
      <c r="T255" s="7"/>
      <c r="U255" s="7"/>
      <c r="V255" s="7"/>
      <c r="W255" s="7"/>
      <c r="X255" s="7"/>
      <c r="Y255" s="7"/>
    </row>
    <row r="256" spans="1:25" ht="14.25" x14ac:dyDescent="0.2">
      <c r="A256" s="415"/>
      <c r="B256" s="415"/>
      <c r="C256" s="415"/>
      <c r="D256" s="415"/>
      <c r="E256" s="415"/>
      <c r="F256" s="7"/>
      <c r="G256" s="7"/>
      <c r="H256" s="7"/>
      <c r="I256" s="7"/>
      <c r="J256" s="7"/>
      <c r="K256" s="7"/>
      <c r="L256" s="7"/>
      <c r="M256" s="7"/>
      <c r="N256" s="7"/>
      <c r="O256" s="7"/>
      <c r="P256" s="7"/>
      <c r="Q256" s="7"/>
      <c r="R256" s="7"/>
      <c r="S256" s="7"/>
      <c r="T256" s="7"/>
      <c r="U256" s="7"/>
      <c r="V256" s="7"/>
      <c r="W256" s="7"/>
      <c r="X256" s="7"/>
      <c r="Y256" s="7"/>
    </row>
    <row r="257" spans="1:25" ht="14.25" x14ac:dyDescent="0.2">
      <c r="A257" s="415"/>
      <c r="B257" s="415"/>
      <c r="C257" s="415"/>
      <c r="D257" s="415"/>
      <c r="E257" s="415"/>
      <c r="F257" s="7"/>
      <c r="G257" s="7"/>
      <c r="H257" s="7"/>
      <c r="I257" s="7"/>
      <c r="J257" s="7"/>
      <c r="K257" s="7"/>
      <c r="L257" s="7"/>
      <c r="M257" s="7"/>
      <c r="N257" s="7"/>
      <c r="O257" s="7"/>
      <c r="P257" s="7"/>
      <c r="Q257" s="7"/>
      <c r="R257" s="7"/>
      <c r="S257" s="7"/>
      <c r="T257" s="7"/>
      <c r="U257" s="7"/>
      <c r="V257" s="7"/>
      <c r="W257" s="7"/>
      <c r="X257" s="7"/>
      <c r="Y257" s="7"/>
    </row>
    <row r="258" spans="1:25" ht="14.25" x14ac:dyDescent="0.2">
      <c r="A258" s="202"/>
      <c r="B258" s="202"/>
      <c r="C258" s="202"/>
      <c r="D258" s="202"/>
      <c r="E258" s="202"/>
      <c r="F258" s="7"/>
      <c r="G258" s="7"/>
      <c r="H258" s="7"/>
      <c r="I258" s="7"/>
      <c r="J258" s="7"/>
      <c r="K258" s="7"/>
      <c r="L258" s="7"/>
      <c r="M258" s="7"/>
      <c r="N258" s="7"/>
      <c r="O258" s="7"/>
      <c r="P258" s="7"/>
      <c r="Q258" s="7"/>
      <c r="R258" s="7"/>
      <c r="S258" s="7"/>
      <c r="T258" s="7"/>
      <c r="U258" s="7"/>
      <c r="V258" s="7"/>
      <c r="W258" s="7"/>
      <c r="X258" s="7"/>
      <c r="Y258" s="7"/>
    </row>
    <row r="259" spans="1:25" ht="14.25" x14ac:dyDescent="0.2">
      <c r="A259" s="202"/>
      <c r="B259" s="202"/>
      <c r="C259" s="202"/>
      <c r="D259" s="202"/>
      <c r="E259" s="202"/>
      <c r="F259" s="7"/>
      <c r="G259" s="7"/>
      <c r="H259" s="7"/>
      <c r="I259" s="7"/>
      <c r="J259" s="7"/>
      <c r="K259" s="7"/>
      <c r="L259" s="7"/>
      <c r="M259" s="7"/>
      <c r="N259" s="7"/>
      <c r="O259" s="7"/>
      <c r="P259" s="7"/>
      <c r="Q259" s="7"/>
      <c r="R259" s="7"/>
      <c r="S259" s="7"/>
      <c r="T259" s="7"/>
      <c r="U259" s="7"/>
      <c r="V259" s="7"/>
      <c r="W259" s="7"/>
      <c r="X259" s="7"/>
      <c r="Y259" s="7"/>
    </row>
    <row r="260" spans="1:25" ht="14.25" x14ac:dyDescent="0.2">
      <c r="A260" s="202"/>
      <c r="B260" s="202"/>
      <c r="C260" s="202"/>
      <c r="D260" s="202"/>
      <c r="E260" s="202"/>
      <c r="F260" s="7"/>
      <c r="G260" s="7"/>
      <c r="H260" s="7"/>
      <c r="I260" s="7"/>
      <c r="J260" s="7"/>
      <c r="K260" s="7"/>
      <c r="L260" s="7"/>
      <c r="M260" s="7"/>
      <c r="N260" s="7"/>
      <c r="O260" s="7"/>
      <c r="P260" s="7"/>
      <c r="Q260" s="7"/>
      <c r="R260" s="7"/>
      <c r="S260" s="7"/>
      <c r="T260" s="7"/>
      <c r="U260" s="7"/>
      <c r="V260" s="7"/>
      <c r="W260" s="7"/>
      <c r="X260" s="7"/>
      <c r="Y260" s="7"/>
    </row>
    <row r="261" spans="1:25" ht="14.25" x14ac:dyDescent="0.2">
      <c r="A261" s="202"/>
      <c r="B261" s="202"/>
      <c r="C261" s="202"/>
      <c r="D261" s="202"/>
      <c r="E261" s="202"/>
      <c r="F261" s="7"/>
      <c r="G261" s="7"/>
      <c r="H261" s="7"/>
      <c r="I261" s="7"/>
      <c r="J261" s="7"/>
      <c r="K261" s="7"/>
      <c r="L261" s="7"/>
      <c r="M261" s="7"/>
      <c r="N261" s="7"/>
      <c r="O261" s="7"/>
      <c r="P261" s="7"/>
      <c r="Q261" s="7"/>
      <c r="R261" s="7"/>
      <c r="S261" s="7"/>
      <c r="T261" s="7"/>
      <c r="U261" s="7"/>
      <c r="V261" s="7"/>
      <c r="W261" s="7"/>
      <c r="X261" s="7"/>
      <c r="Y261" s="7"/>
    </row>
    <row r="262" spans="1:25" ht="14.25" x14ac:dyDescent="0.2">
      <c r="A262" s="202"/>
      <c r="B262" s="202"/>
      <c r="C262" s="202"/>
      <c r="D262" s="202"/>
      <c r="E262" s="202"/>
      <c r="F262" s="7"/>
      <c r="G262" s="7"/>
      <c r="H262" s="7"/>
      <c r="I262" s="7"/>
      <c r="J262" s="7"/>
      <c r="K262" s="7"/>
      <c r="L262" s="7"/>
      <c r="M262" s="7"/>
      <c r="N262" s="7"/>
      <c r="O262" s="7"/>
      <c r="P262" s="7"/>
      <c r="Q262" s="7"/>
      <c r="R262" s="7"/>
      <c r="S262" s="7"/>
      <c r="T262" s="7"/>
      <c r="U262" s="7"/>
      <c r="V262" s="7"/>
      <c r="W262" s="7"/>
      <c r="X262" s="7"/>
      <c r="Y262" s="7"/>
    </row>
    <row r="263" spans="1:25" ht="15" x14ac:dyDescent="0.25">
      <c r="A263" s="1126"/>
      <c r="B263" s="1126"/>
      <c r="C263" s="1126"/>
      <c r="D263" s="1126"/>
      <c r="E263" s="415"/>
      <c r="F263" s="7"/>
      <c r="G263" s="7"/>
      <c r="H263" s="7"/>
      <c r="I263" s="7"/>
      <c r="J263" s="7"/>
      <c r="K263" s="7"/>
      <c r="L263" s="7"/>
      <c r="M263" s="7"/>
      <c r="N263" s="7"/>
      <c r="O263" s="7"/>
      <c r="P263" s="7"/>
      <c r="Q263" s="7"/>
      <c r="R263" s="7"/>
      <c r="S263" s="7"/>
      <c r="T263" s="7"/>
      <c r="U263" s="7"/>
      <c r="V263" s="7"/>
      <c r="W263" s="7"/>
      <c r="X263" s="7"/>
      <c r="Y263" s="7"/>
    </row>
    <row r="264" spans="1:25" ht="14.25" x14ac:dyDescent="0.2">
      <c r="A264" s="415"/>
      <c r="B264" s="415"/>
      <c r="C264" s="415"/>
      <c r="D264" s="415"/>
      <c r="E264" s="415"/>
      <c r="F264" s="7"/>
      <c r="G264" s="7"/>
      <c r="H264" s="7"/>
      <c r="I264" s="7"/>
      <c r="J264" s="7"/>
      <c r="K264" s="7"/>
      <c r="L264" s="7"/>
      <c r="M264" s="7"/>
      <c r="N264" s="7"/>
      <c r="O264" s="7"/>
      <c r="P264" s="7"/>
      <c r="Q264" s="7"/>
      <c r="R264" s="7"/>
      <c r="S264" s="7"/>
      <c r="T264" s="7"/>
      <c r="U264" s="7"/>
      <c r="V264" s="7"/>
      <c r="W264" s="7"/>
      <c r="X264" s="7"/>
      <c r="Y264" s="7"/>
    </row>
    <row r="265" spans="1:25" ht="14.25" x14ac:dyDescent="0.2">
      <c r="A265" s="415"/>
      <c r="B265" s="415"/>
      <c r="C265" s="415"/>
      <c r="D265" s="415"/>
      <c r="E265" s="415"/>
      <c r="F265" s="7"/>
      <c r="G265" s="7"/>
      <c r="H265" s="7"/>
      <c r="I265" s="7"/>
      <c r="J265" s="7"/>
      <c r="K265" s="7"/>
      <c r="L265" s="7"/>
      <c r="M265" s="7"/>
      <c r="N265" s="7"/>
      <c r="O265" s="7"/>
      <c r="P265" s="7"/>
      <c r="Q265" s="7"/>
      <c r="R265" s="7"/>
      <c r="S265" s="7"/>
      <c r="T265" s="7"/>
      <c r="U265" s="7"/>
      <c r="V265" s="7"/>
      <c r="W265" s="7"/>
      <c r="X265" s="7"/>
      <c r="Y265" s="7"/>
    </row>
    <row r="266" spans="1:25" ht="14.25" x14ac:dyDescent="0.2">
      <c r="A266" s="415"/>
      <c r="B266" s="415"/>
      <c r="C266" s="415"/>
      <c r="D266" s="415"/>
      <c r="E266" s="415"/>
      <c r="F266" s="7"/>
      <c r="G266" s="7"/>
      <c r="H266" s="7"/>
      <c r="I266" s="7"/>
      <c r="J266" s="7"/>
      <c r="K266" s="7"/>
      <c r="L266" s="7"/>
      <c r="M266" s="7"/>
      <c r="N266" s="7"/>
      <c r="O266" s="7"/>
      <c r="P266" s="7"/>
      <c r="Q266" s="7"/>
      <c r="R266" s="7"/>
      <c r="S266" s="7"/>
      <c r="T266" s="7"/>
      <c r="U266" s="7"/>
      <c r="V266" s="7"/>
      <c r="W266" s="7"/>
      <c r="X266" s="7"/>
      <c r="Y266" s="7"/>
    </row>
    <row r="267" spans="1:25" ht="14.25" x14ac:dyDescent="0.2">
      <c r="A267" s="415"/>
      <c r="B267" s="415"/>
      <c r="C267" s="415"/>
      <c r="D267" s="415"/>
      <c r="E267" s="415"/>
      <c r="F267" s="7"/>
      <c r="G267" s="7"/>
      <c r="H267" s="7"/>
      <c r="I267" s="7"/>
      <c r="J267" s="7"/>
      <c r="K267" s="7"/>
      <c r="L267" s="7"/>
      <c r="M267" s="7"/>
      <c r="N267" s="7"/>
      <c r="O267" s="7"/>
      <c r="P267" s="7"/>
      <c r="Q267" s="7"/>
      <c r="R267" s="7"/>
      <c r="S267" s="7"/>
      <c r="T267" s="7"/>
      <c r="U267" s="7"/>
      <c r="V267" s="7"/>
      <c r="W267" s="7"/>
      <c r="X267" s="7"/>
      <c r="Y267" s="7"/>
    </row>
    <row r="268" spans="1:25" ht="15" x14ac:dyDescent="0.25">
      <c r="A268" s="1121"/>
      <c r="B268" s="1121"/>
      <c r="C268" s="415"/>
      <c r="D268" s="415"/>
      <c r="E268" s="415"/>
      <c r="F268" s="7"/>
      <c r="G268" s="7"/>
      <c r="H268" s="7"/>
      <c r="I268" s="7"/>
      <c r="J268" s="7"/>
      <c r="K268" s="7"/>
      <c r="L268" s="7"/>
      <c r="M268" s="7"/>
      <c r="N268" s="7"/>
      <c r="O268" s="7"/>
      <c r="P268" s="7"/>
      <c r="Q268" s="7"/>
      <c r="R268" s="7"/>
      <c r="S268" s="7"/>
      <c r="T268" s="7"/>
      <c r="U268" s="7"/>
      <c r="V268" s="7"/>
      <c r="W268" s="7"/>
      <c r="X268" s="7"/>
      <c r="Y268" s="7"/>
    </row>
    <row r="269" spans="1:25" ht="15" x14ac:dyDescent="0.25">
      <c r="A269" s="415"/>
      <c r="B269" s="417"/>
      <c r="C269" s="415"/>
      <c r="D269" s="415"/>
      <c r="E269" s="415"/>
      <c r="F269" s="7"/>
      <c r="G269" s="7"/>
      <c r="H269" s="7"/>
      <c r="I269" s="7"/>
      <c r="J269" s="7"/>
      <c r="K269" s="7"/>
      <c r="L269" s="7"/>
      <c r="M269" s="7"/>
      <c r="N269" s="7"/>
      <c r="O269" s="7"/>
      <c r="P269" s="7"/>
      <c r="Q269" s="7"/>
      <c r="R269" s="7"/>
      <c r="S269" s="7"/>
      <c r="T269" s="7"/>
      <c r="U269" s="7"/>
      <c r="V269" s="7"/>
      <c r="W269" s="7"/>
      <c r="X269" s="7"/>
      <c r="Y269" s="7"/>
    </row>
    <row r="270" spans="1:25" ht="15" x14ac:dyDescent="0.25">
      <c r="A270" s="415"/>
      <c r="B270" s="418"/>
      <c r="C270" s="204"/>
      <c r="D270" s="204"/>
      <c r="E270" s="415"/>
      <c r="F270" s="7"/>
      <c r="G270" s="7"/>
      <c r="H270" s="7"/>
      <c r="I270" s="7"/>
      <c r="J270" s="7"/>
      <c r="K270" s="7"/>
      <c r="L270" s="7"/>
      <c r="M270" s="7"/>
      <c r="N270" s="7"/>
      <c r="O270" s="7"/>
      <c r="P270" s="7"/>
      <c r="Q270" s="7"/>
      <c r="R270" s="7"/>
      <c r="S270" s="7"/>
      <c r="T270" s="7"/>
      <c r="U270" s="7"/>
      <c r="V270" s="7"/>
      <c r="W270" s="7"/>
      <c r="X270" s="7"/>
      <c r="Y270" s="7"/>
    </row>
    <row r="271" spans="1:25" ht="14.25" x14ac:dyDescent="0.2">
      <c r="A271" s="415"/>
      <c r="B271" s="204"/>
      <c r="C271" s="204"/>
      <c r="D271" s="204"/>
      <c r="E271" s="415"/>
      <c r="F271" s="7"/>
      <c r="G271" s="7"/>
      <c r="H271" s="7"/>
      <c r="I271" s="7"/>
      <c r="J271" s="7"/>
      <c r="K271" s="7"/>
      <c r="L271" s="7"/>
      <c r="M271" s="7"/>
      <c r="N271" s="7"/>
      <c r="O271" s="7"/>
      <c r="P271" s="7"/>
      <c r="Q271" s="7"/>
      <c r="R271" s="7"/>
      <c r="S271" s="7"/>
      <c r="T271" s="7"/>
      <c r="U271" s="7"/>
      <c r="V271" s="7"/>
      <c r="W271" s="7"/>
      <c r="X271" s="7"/>
      <c r="Y271" s="7"/>
    </row>
    <row r="272" spans="1:25" ht="14.25" x14ac:dyDescent="0.2">
      <c r="A272" s="1121"/>
      <c r="B272" s="1131"/>
      <c r="C272" s="1131"/>
      <c r="D272" s="1131"/>
      <c r="E272" s="415"/>
      <c r="F272" s="7"/>
      <c r="G272" s="7"/>
      <c r="H272" s="7"/>
      <c r="I272" s="7"/>
      <c r="J272" s="7"/>
      <c r="K272" s="7"/>
      <c r="L272" s="7"/>
      <c r="M272" s="7"/>
      <c r="N272" s="7"/>
      <c r="O272" s="7"/>
      <c r="P272" s="7"/>
      <c r="Q272" s="7"/>
      <c r="R272" s="7"/>
      <c r="S272" s="7"/>
      <c r="T272" s="7"/>
      <c r="U272" s="7"/>
      <c r="V272" s="7"/>
      <c r="W272" s="7"/>
      <c r="X272" s="7"/>
      <c r="Y272" s="7"/>
    </row>
    <row r="273" spans="1:25" ht="14.25" x14ac:dyDescent="0.2">
      <c r="A273" s="1121"/>
      <c r="B273" s="1121"/>
      <c r="C273" s="1121"/>
      <c r="D273" s="1121"/>
      <c r="E273" s="415"/>
      <c r="F273" s="7"/>
      <c r="G273" s="7"/>
      <c r="H273" s="7"/>
      <c r="I273" s="7"/>
      <c r="J273" s="7"/>
      <c r="K273" s="7"/>
      <c r="L273" s="7"/>
      <c r="M273" s="7"/>
      <c r="N273" s="7"/>
      <c r="O273" s="7"/>
      <c r="P273" s="7"/>
      <c r="Q273" s="7"/>
      <c r="R273" s="7"/>
      <c r="S273" s="7"/>
      <c r="T273" s="7"/>
      <c r="U273" s="7"/>
      <c r="V273" s="7"/>
      <c r="W273" s="7"/>
      <c r="X273" s="7"/>
      <c r="Y273" s="7"/>
    </row>
    <row r="274" spans="1:25" ht="14.25" x14ac:dyDescent="0.2">
      <c r="A274" s="415"/>
      <c r="B274" s="419"/>
      <c r="C274" s="414"/>
      <c r="D274" s="414"/>
      <c r="E274" s="415"/>
      <c r="F274" s="7"/>
      <c r="G274" s="7"/>
      <c r="H274" s="7"/>
      <c r="I274" s="7"/>
      <c r="J274" s="7"/>
      <c r="K274" s="7"/>
      <c r="L274" s="7"/>
      <c r="M274" s="7"/>
      <c r="N274" s="7"/>
      <c r="O274" s="7"/>
      <c r="P274" s="7"/>
      <c r="Q274" s="7"/>
      <c r="R274" s="7"/>
      <c r="S274" s="7"/>
      <c r="T274" s="7"/>
      <c r="U274" s="7"/>
      <c r="V274" s="7"/>
      <c r="W274" s="7"/>
      <c r="X274" s="7"/>
      <c r="Y274" s="7"/>
    </row>
    <row r="275" spans="1:25" ht="14.25" x14ac:dyDescent="0.2">
      <c r="A275" s="415"/>
      <c r="B275" s="419"/>
      <c r="C275" s="414"/>
      <c r="D275" s="414"/>
      <c r="E275" s="415"/>
      <c r="F275" s="7"/>
      <c r="G275" s="7"/>
      <c r="H275" s="7"/>
      <c r="I275" s="7"/>
      <c r="J275" s="7"/>
      <c r="K275" s="7"/>
      <c r="L275" s="7"/>
      <c r="M275" s="7"/>
      <c r="N275" s="7"/>
      <c r="O275" s="7"/>
      <c r="P275" s="7"/>
      <c r="Q275" s="7"/>
      <c r="R275" s="7"/>
      <c r="S275" s="7"/>
      <c r="T275" s="7"/>
      <c r="U275" s="7"/>
      <c r="V275" s="7"/>
      <c r="W275" s="7"/>
      <c r="X275" s="7"/>
      <c r="Y275" s="7"/>
    </row>
    <row r="276" spans="1:25" ht="14.25" x14ac:dyDescent="0.2">
      <c r="A276" s="415"/>
      <c r="B276" s="419"/>
      <c r="C276" s="414"/>
      <c r="D276" s="414"/>
      <c r="E276" s="415"/>
      <c r="F276" s="7"/>
      <c r="G276" s="7"/>
      <c r="H276" s="7"/>
      <c r="I276" s="7"/>
      <c r="J276" s="7"/>
      <c r="K276" s="7"/>
      <c r="L276" s="7"/>
      <c r="M276" s="7"/>
      <c r="N276" s="7"/>
      <c r="O276" s="7"/>
      <c r="P276" s="7"/>
      <c r="Q276" s="7"/>
      <c r="R276" s="7"/>
      <c r="S276" s="7"/>
      <c r="T276" s="7"/>
      <c r="U276" s="7"/>
      <c r="V276" s="7"/>
      <c r="W276" s="7"/>
      <c r="X276" s="7"/>
      <c r="Y276" s="7"/>
    </row>
    <row r="277" spans="1:25" ht="14.25" x14ac:dyDescent="0.2">
      <c r="A277" s="415"/>
      <c r="B277" s="419"/>
      <c r="C277" s="414"/>
      <c r="D277" s="414"/>
      <c r="E277" s="415"/>
      <c r="F277" s="7"/>
      <c r="G277" s="7"/>
      <c r="H277" s="7"/>
      <c r="I277" s="7"/>
      <c r="J277" s="7"/>
      <c r="K277" s="7"/>
      <c r="L277" s="7"/>
      <c r="M277" s="7"/>
      <c r="N277" s="7"/>
      <c r="O277" s="7"/>
      <c r="P277" s="7"/>
      <c r="Q277" s="7"/>
      <c r="R277" s="7"/>
      <c r="S277" s="7"/>
      <c r="T277" s="7"/>
      <c r="U277" s="7"/>
      <c r="V277" s="7"/>
      <c r="W277" s="7"/>
      <c r="X277" s="7"/>
      <c r="Y277" s="7"/>
    </row>
    <row r="278" spans="1:25" ht="14.25" x14ac:dyDescent="0.2">
      <c r="A278" s="415"/>
      <c r="B278" s="419"/>
      <c r="C278" s="414"/>
      <c r="D278" s="414"/>
      <c r="E278" s="415"/>
      <c r="F278" s="7"/>
      <c r="G278" s="7"/>
      <c r="H278" s="7"/>
      <c r="I278" s="7"/>
      <c r="J278" s="7"/>
      <c r="K278" s="7"/>
      <c r="L278" s="7"/>
      <c r="M278" s="7"/>
      <c r="N278" s="7"/>
      <c r="O278" s="7"/>
      <c r="P278" s="7"/>
      <c r="Q278" s="7"/>
      <c r="R278" s="7"/>
      <c r="S278" s="7"/>
      <c r="T278" s="7"/>
      <c r="U278" s="7"/>
      <c r="V278" s="7"/>
      <c r="W278" s="7"/>
      <c r="X278" s="7"/>
      <c r="Y278" s="7"/>
    </row>
    <row r="279" spans="1:25" ht="14.25" x14ac:dyDescent="0.2">
      <c r="A279" s="415"/>
      <c r="B279" s="419"/>
      <c r="C279" s="414"/>
      <c r="D279" s="414"/>
      <c r="E279" s="415"/>
      <c r="F279" s="7"/>
      <c r="G279" s="7"/>
      <c r="H279" s="7"/>
      <c r="I279" s="7"/>
      <c r="J279" s="7"/>
      <c r="K279" s="7"/>
      <c r="L279" s="7"/>
      <c r="M279" s="7"/>
      <c r="N279" s="7"/>
      <c r="O279" s="7"/>
      <c r="P279" s="7"/>
      <c r="Q279" s="7"/>
      <c r="R279" s="7"/>
      <c r="S279" s="7"/>
      <c r="T279" s="7"/>
      <c r="U279" s="7"/>
      <c r="V279" s="7"/>
      <c r="W279" s="7"/>
      <c r="X279" s="7"/>
      <c r="Y279" s="7"/>
    </row>
    <row r="280" spans="1:25" ht="15" x14ac:dyDescent="0.25">
      <c r="A280" s="415"/>
      <c r="B280" s="416"/>
      <c r="C280" s="416"/>
      <c r="D280" s="414"/>
      <c r="E280" s="415"/>
      <c r="F280" s="7"/>
      <c r="G280" s="7"/>
      <c r="H280" s="7"/>
      <c r="I280" s="7"/>
      <c r="J280" s="7"/>
      <c r="K280" s="7"/>
      <c r="L280" s="7"/>
      <c r="M280" s="7"/>
      <c r="N280" s="7"/>
      <c r="O280" s="7"/>
      <c r="P280" s="7"/>
      <c r="Q280" s="7"/>
      <c r="R280" s="7"/>
      <c r="S280" s="7"/>
      <c r="T280" s="7"/>
      <c r="U280" s="7"/>
      <c r="V280" s="7"/>
      <c r="W280" s="7"/>
      <c r="X280" s="7"/>
      <c r="Y280" s="7"/>
    </row>
    <row r="281" spans="1:25" ht="15" x14ac:dyDescent="0.25">
      <c r="A281" s="1121"/>
      <c r="B281" s="1121"/>
      <c r="C281" s="1121"/>
      <c r="D281" s="194"/>
      <c r="E281" s="415"/>
      <c r="F281" s="7"/>
      <c r="G281" s="7"/>
      <c r="H281" s="7"/>
      <c r="I281" s="7"/>
      <c r="J281" s="7"/>
      <c r="K281" s="7"/>
      <c r="L281" s="7"/>
      <c r="M281" s="7"/>
      <c r="N281" s="7"/>
      <c r="O281" s="7"/>
      <c r="P281" s="7"/>
      <c r="Q281" s="7"/>
      <c r="R281" s="7"/>
      <c r="S281" s="7"/>
      <c r="T281" s="7"/>
      <c r="U281" s="7"/>
      <c r="V281" s="7"/>
      <c r="W281" s="7"/>
      <c r="X281" s="7"/>
      <c r="Y281" s="7"/>
    </row>
    <row r="282" spans="1:25" ht="14.25" x14ac:dyDescent="0.2">
      <c r="A282" s="1122"/>
      <c r="B282" s="1122"/>
      <c r="C282" s="1122"/>
      <c r="D282" s="1122"/>
      <c r="E282" s="415"/>
      <c r="F282" s="7"/>
      <c r="G282" s="7"/>
      <c r="H282" s="7"/>
      <c r="I282" s="7"/>
      <c r="J282" s="7"/>
      <c r="K282" s="7"/>
      <c r="L282" s="7"/>
      <c r="M282" s="7"/>
      <c r="N282" s="7"/>
      <c r="O282" s="7"/>
      <c r="P282" s="7"/>
      <c r="Q282" s="7"/>
      <c r="R282" s="7"/>
      <c r="S282" s="7"/>
      <c r="T282" s="7"/>
      <c r="U282" s="7"/>
      <c r="V282" s="7"/>
      <c r="W282" s="7"/>
      <c r="X282" s="7"/>
      <c r="Y282" s="7"/>
    </row>
    <row r="283" spans="1:25" ht="15" x14ac:dyDescent="0.25">
      <c r="A283" s="416"/>
      <c r="B283" s="420"/>
      <c r="C283" s="420"/>
      <c r="D283" s="194"/>
      <c r="E283" s="415"/>
      <c r="F283" s="7"/>
      <c r="G283" s="7"/>
      <c r="H283" s="7"/>
      <c r="I283" s="7"/>
      <c r="J283" s="7"/>
      <c r="K283" s="7"/>
      <c r="L283" s="7"/>
      <c r="M283" s="7"/>
      <c r="N283" s="7"/>
      <c r="O283" s="7"/>
      <c r="P283" s="7"/>
      <c r="Q283" s="7"/>
      <c r="R283" s="7"/>
      <c r="S283" s="7"/>
      <c r="T283" s="7"/>
      <c r="U283" s="7"/>
      <c r="V283" s="7"/>
      <c r="W283" s="7"/>
      <c r="X283" s="7"/>
      <c r="Y283" s="7"/>
    </row>
    <row r="284" spans="1:25" ht="14.25" x14ac:dyDescent="0.2">
      <c r="A284" s="415"/>
      <c r="B284" s="415"/>
      <c r="C284" s="415"/>
      <c r="D284" s="415"/>
      <c r="E284" s="415"/>
      <c r="F284" s="7"/>
      <c r="G284" s="7"/>
      <c r="H284" s="7"/>
      <c r="I284" s="7"/>
      <c r="J284" s="7"/>
      <c r="K284" s="7"/>
      <c r="L284" s="7"/>
      <c r="M284" s="7"/>
      <c r="N284" s="7"/>
      <c r="O284" s="7"/>
      <c r="P284" s="7"/>
      <c r="Q284" s="7"/>
      <c r="R284" s="7"/>
      <c r="S284" s="7"/>
      <c r="T284" s="7"/>
      <c r="U284" s="7"/>
      <c r="V284" s="7"/>
      <c r="W284" s="7"/>
      <c r="X284" s="7"/>
      <c r="Y284" s="7"/>
    </row>
    <row r="285" spans="1:25" ht="14.25" x14ac:dyDescent="0.2">
      <c r="A285" s="415"/>
      <c r="B285" s="415"/>
      <c r="C285" s="415"/>
      <c r="D285" s="415"/>
      <c r="E285" s="415"/>
      <c r="F285" s="7"/>
      <c r="G285" s="7"/>
      <c r="H285" s="7"/>
      <c r="I285" s="7"/>
      <c r="J285" s="7"/>
      <c r="K285" s="7"/>
      <c r="L285" s="7"/>
      <c r="M285" s="7"/>
      <c r="N285" s="7"/>
      <c r="O285" s="7"/>
      <c r="P285" s="7"/>
      <c r="Q285" s="7"/>
      <c r="R285" s="7"/>
      <c r="S285" s="7"/>
      <c r="T285" s="7"/>
      <c r="U285" s="7"/>
      <c r="V285" s="7"/>
      <c r="W285" s="7"/>
      <c r="X285" s="7"/>
      <c r="Y285" s="7"/>
    </row>
    <row r="286" spans="1:25" ht="15" x14ac:dyDescent="0.25">
      <c r="A286" s="416"/>
      <c r="B286" s="417"/>
      <c r="C286" s="417"/>
      <c r="D286" s="417"/>
      <c r="E286" s="415"/>
      <c r="F286" s="7"/>
      <c r="G286" s="7"/>
      <c r="H286" s="7"/>
      <c r="I286" s="7"/>
      <c r="J286" s="7"/>
      <c r="K286" s="7"/>
      <c r="L286" s="7"/>
      <c r="M286" s="7"/>
      <c r="N286" s="7"/>
      <c r="O286" s="7"/>
      <c r="P286" s="7"/>
      <c r="Q286" s="7"/>
      <c r="R286" s="7"/>
      <c r="S286" s="7"/>
      <c r="T286" s="7"/>
      <c r="U286" s="7"/>
      <c r="V286" s="7"/>
      <c r="W286" s="7"/>
      <c r="X286" s="7"/>
      <c r="Y286" s="7"/>
    </row>
    <row r="287" spans="1:25" ht="15" x14ac:dyDescent="0.2">
      <c r="A287" s="1123"/>
      <c r="B287" s="1124"/>
      <c r="C287" s="1125"/>
      <c r="D287" s="1125"/>
      <c r="E287" s="424"/>
      <c r="F287" s="7"/>
      <c r="G287" s="7"/>
      <c r="H287" s="7"/>
      <c r="I287" s="7"/>
      <c r="J287" s="7"/>
      <c r="K287" s="7"/>
      <c r="L287" s="7"/>
      <c r="M287" s="7"/>
      <c r="N287" s="7"/>
      <c r="O287" s="7"/>
      <c r="P287" s="7"/>
      <c r="Q287" s="7"/>
      <c r="R287" s="7"/>
      <c r="S287" s="7"/>
      <c r="T287" s="7"/>
      <c r="U287" s="7"/>
      <c r="V287" s="7"/>
      <c r="W287" s="7"/>
      <c r="X287" s="7"/>
      <c r="Y287" s="7"/>
    </row>
    <row r="288" spans="1:25" ht="15" x14ac:dyDescent="0.2">
      <c r="A288" s="1123"/>
      <c r="B288" s="1123"/>
      <c r="C288" s="1123"/>
      <c r="D288" s="1123"/>
      <c r="E288" s="424"/>
      <c r="F288" s="7"/>
      <c r="G288" s="7"/>
      <c r="H288" s="7"/>
      <c r="I288" s="7"/>
      <c r="J288" s="7"/>
      <c r="K288" s="7"/>
      <c r="L288" s="7"/>
      <c r="M288" s="7"/>
      <c r="N288" s="7"/>
      <c r="O288" s="7"/>
      <c r="P288" s="7"/>
      <c r="Q288" s="7"/>
      <c r="R288" s="7"/>
      <c r="S288" s="7"/>
      <c r="T288" s="7"/>
      <c r="U288" s="7"/>
      <c r="V288" s="7"/>
      <c r="W288" s="7"/>
      <c r="X288" s="7"/>
      <c r="Y288" s="7"/>
    </row>
    <row r="289" spans="1:25" ht="15" x14ac:dyDescent="0.25">
      <c r="A289" s="1121"/>
      <c r="B289" s="1121"/>
      <c r="C289" s="1121"/>
      <c r="D289" s="194"/>
      <c r="E289" s="415"/>
      <c r="F289" s="7"/>
      <c r="G289" s="7"/>
      <c r="H289" s="7"/>
      <c r="I289" s="7"/>
      <c r="J289" s="7"/>
      <c r="K289" s="7"/>
      <c r="L289" s="7"/>
      <c r="M289" s="7"/>
      <c r="N289" s="7"/>
      <c r="O289" s="7"/>
      <c r="P289" s="7"/>
      <c r="Q289" s="7"/>
      <c r="R289" s="7"/>
      <c r="S289" s="7"/>
      <c r="T289" s="7"/>
      <c r="U289" s="7"/>
      <c r="V289" s="7"/>
      <c r="W289" s="7"/>
      <c r="X289" s="7"/>
      <c r="Y289" s="7"/>
    </row>
    <row r="290" spans="1:25" ht="14.25" x14ac:dyDescent="0.2">
      <c r="A290" s="1122"/>
      <c r="B290" s="1122"/>
      <c r="C290" s="1122"/>
      <c r="D290" s="1122"/>
      <c r="E290" s="415"/>
      <c r="F290" s="7"/>
      <c r="G290" s="7"/>
      <c r="H290" s="7"/>
      <c r="I290" s="7"/>
      <c r="J290" s="7"/>
      <c r="K290" s="7"/>
      <c r="L290" s="7"/>
      <c r="M290" s="7"/>
      <c r="N290" s="7"/>
      <c r="O290" s="7"/>
      <c r="P290" s="7"/>
      <c r="Q290" s="7"/>
      <c r="R290" s="7"/>
      <c r="S290" s="7"/>
      <c r="T290" s="7"/>
      <c r="U290" s="7"/>
      <c r="V290" s="7"/>
      <c r="W290" s="7"/>
      <c r="X290" s="7"/>
      <c r="Y290" s="7"/>
    </row>
    <row r="291" spans="1:25" ht="15" x14ac:dyDescent="0.25">
      <c r="A291" s="1121"/>
      <c r="B291" s="1121"/>
      <c r="C291" s="1121"/>
      <c r="D291" s="194"/>
      <c r="E291" s="415"/>
      <c r="F291" s="7"/>
      <c r="G291" s="7"/>
      <c r="H291" s="7"/>
      <c r="I291" s="7"/>
      <c r="J291" s="7"/>
      <c r="K291" s="7"/>
      <c r="L291" s="7"/>
      <c r="M291" s="7"/>
      <c r="N291" s="7"/>
      <c r="O291" s="7"/>
      <c r="P291" s="7"/>
      <c r="Q291" s="7"/>
      <c r="R291" s="7"/>
      <c r="S291" s="7"/>
      <c r="T291" s="7"/>
      <c r="U291" s="7"/>
      <c r="V291" s="7"/>
      <c r="W291" s="7"/>
      <c r="X291" s="7"/>
      <c r="Y291" s="7"/>
    </row>
    <row r="292" spans="1:25" ht="14.25" x14ac:dyDescent="0.2">
      <c r="A292" s="415"/>
      <c r="B292" s="415"/>
      <c r="C292" s="415"/>
      <c r="D292" s="415"/>
      <c r="E292" s="415"/>
      <c r="F292" s="7"/>
      <c r="G292" s="7"/>
      <c r="H292" s="7"/>
      <c r="I292" s="7"/>
      <c r="J292" s="7"/>
      <c r="K292" s="7"/>
      <c r="L292" s="7"/>
      <c r="M292" s="7"/>
      <c r="N292" s="7"/>
      <c r="O292" s="7"/>
      <c r="P292" s="7"/>
      <c r="Q292" s="7"/>
      <c r="R292" s="7"/>
      <c r="S292" s="7"/>
      <c r="T292" s="7"/>
      <c r="U292" s="7"/>
      <c r="V292" s="7"/>
      <c r="W292" s="7"/>
      <c r="X292" s="7"/>
      <c r="Y292" s="7"/>
    </row>
    <row r="293" spans="1:25" ht="14.25" x14ac:dyDescent="0.2">
      <c r="A293" s="415"/>
      <c r="B293" s="415"/>
      <c r="C293" s="415"/>
      <c r="D293" s="415"/>
      <c r="E293" s="415"/>
      <c r="F293" s="7"/>
      <c r="G293" s="7"/>
      <c r="H293" s="7"/>
      <c r="I293" s="7"/>
      <c r="J293" s="7"/>
      <c r="K293" s="7"/>
      <c r="L293" s="7"/>
      <c r="M293" s="7"/>
      <c r="N293" s="7"/>
      <c r="O293" s="7"/>
      <c r="P293" s="7"/>
      <c r="Q293" s="7"/>
      <c r="R293" s="7"/>
      <c r="S293" s="7"/>
      <c r="T293" s="7"/>
      <c r="U293" s="7"/>
      <c r="V293" s="7"/>
      <c r="W293" s="7"/>
      <c r="X293" s="7"/>
      <c r="Y293" s="7"/>
    </row>
    <row r="294" spans="1:25" ht="15" x14ac:dyDescent="0.25">
      <c r="A294" s="1121"/>
      <c r="B294" s="1121"/>
      <c r="C294" s="1126"/>
      <c r="D294" s="1126"/>
      <c r="E294" s="415"/>
      <c r="F294" s="7"/>
      <c r="G294" s="7"/>
      <c r="H294" s="7"/>
      <c r="I294" s="7"/>
      <c r="J294" s="7"/>
      <c r="K294" s="7"/>
      <c r="L294" s="7"/>
      <c r="M294" s="7"/>
      <c r="N294" s="7"/>
      <c r="O294" s="7"/>
      <c r="P294" s="7"/>
      <c r="Q294" s="7"/>
      <c r="R294" s="7"/>
      <c r="S294" s="7"/>
      <c r="T294" s="7"/>
      <c r="U294" s="7"/>
      <c r="V294" s="7"/>
      <c r="W294" s="7"/>
      <c r="X294" s="7"/>
      <c r="Y294" s="7"/>
    </row>
    <row r="295" spans="1:25" ht="14.25" x14ac:dyDescent="0.2">
      <c r="A295" s="415"/>
      <c r="B295" s="415"/>
      <c r="C295" s="415"/>
      <c r="D295" s="415"/>
      <c r="E295" s="415"/>
      <c r="F295" s="7"/>
      <c r="G295" s="7"/>
      <c r="H295" s="7"/>
      <c r="I295" s="7"/>
      <c r="J295" s="7"/>
      <c r="K295" s="7"/>
      <c r="L295" s="7"/>
      <c r="M295" s="7"/>
      <c r="N295" s="7"/>
      <c r="O295" s="7"/>
      <c r="P295" s="7"/>
      <c r="Q295" s="7"/>
      <c r="R295" s="7"/>
      <c r="S295" s="7"/>
      <c r="T295" s="7"/>
      <c r="U295" s="7"/>
      <c r="V295" s="7"/>
      <c r="W295" s="7"/>
      <c r="X295" s="7"/>
      <c r="Y295" s="7"/>
    </row>
    <row r="296" spans="1:25" ht="14.25" x14ac:dyDescent="0.2">
      <c r="A296" s="1127"/>
      <c r="B296" s="1127"/>
      <c r="C296" s="1128"/>
      <c r="D296" s="1128"/>
      <c r="E296" s="415"/>
      <c r="F296" s="7"/>
      <c r="G296" s="7"/>
      <c r="H296" s="7"/>
      <c r="I296" s="7"/>
      <c r="J296" s="7"/>
      <c r="K296" s="7"/>
      <c r="L296" s="7"/>
      <c r="M296" s="7"/>
      <c r="N296" s="7"/>
      <c r="O296" s="7"/>
      <c r="P296" s="7"/>
      <c r="Q296" s="7"/>
      <c r="R296" s="7"/>
      <c r="S296" s="7"/>
      <c r="T296" s="7"/>
      <c r="U296" s="7"/>
      <c r="V296" s="7"/>
      <c r="W296" s="7"/>
      <c r="X296" s="7"/>
      <c r="Y296" s="7"/>
    </row>
    <row r="297" spans="1:25" ht="14.25" x14ac:dyDescent="0.2">
      <c r="A297" s="1127"/>
      <c r="B297" s="1127"/>
      <c r="C297" s="1128"/>
      <c r="D297" s="1128"/>
      <c r="E297" s="415"/>
      <c r="F297" s="7"/>
      <c r="G297" s="7"/>
      <c r="H297" s="7"/>
      <c r="I297" s="7"/>
      <c r="J297" s="7"/>
      <c r="K297" s="7"/>
      <c r="L297" s="7"/>
      <c r="M297" s="7"/>
      <c r="N297" s="7"/>
      <c r="O297" s="7"/>
      <c r="P297" s="7"/>
      <c r="Q297" s="7"/>
      <c r="R297" s="7"/>
      <c r="S297" s="7"/>
      <c r="T297" s="7"/>
      <c r="U297" s="7"/>
      <c r="V297" s="7"/>
      <c r="W297" s="7"/>
      <c r="X297" s="7"/>
      <c r="Y297" s="7"/>
    </row>
    <row r="298" spans="1:25" ht="14.25" x14ac:dyDescent="0.2">
      <c r="A298" s="415"/>
      <c r="B298" s="419"/>
      <c r="C298" s="1128"/>
      <c r="D298" s="1128"/>
      <c r="E298" s="415"/>
      <c r="F298" s="7"/>
      <c r="G298" s="7"/>
      <c r="H298" s="7"/>
      <c r="I298" s="7"/>
      <c r="J298" s="7"/>
      <c r="K298" s="7"/>
      <c r="L298" s="7"/>
      <c r="M298" s="7"/>
      <c r="N298" s="7"/>
      <c r="O298" s="7"/>
      <c r="P298" s="7"/>
      <c r="Q298" s="7"/>
      <c r="R298" s="7"/>
      <c r="S298" s="7"/>
      <c r="T298" s="7"/>
      <c r="U298" s="7"/>
      <c r="V298" s="7"/>
      <c r="W298" s="7"/>
      <c r="X298" s="7"/>
      <c r="Y298" s="7"/>
    </row>
    <row r="299" spans="1:25" ht="14.25" x14ac:dyDescent="0.2">
      <c r="A299" s="415"/>
      <c r="B299" s="419"/>
      <c r="C299" s="1128"/>
      <c r="D299" s="1128"/>
      <c r="E299" s="415"/>
      <c r="F299" s="7"/>
      <c r="G299" s="7"/>
      <c r="H299" s="7"/>
      <c r="I299" s="7"/>
      <c r="J299" s="7"/>
      <c r="K299" s="7"/>
      <c r="L299" s="7"/>
      <c r="M299" s="7"/>
      <c r="N299" s="7"/>
      <c r="O299" s="7"/>
      <c r="P299" s="7"/>
      <c r="Q299" s="7"/>
      <c r="R299" s="7"/>
      <c r="S299" s="7"/>
      <c r="T299" s="7"/>
      <c r="U299" s="7"/>
      <c r="V299" s="7"/>
      <c r="W299" s="7"/>
      <c r="X299" s="7"/>
      <c r="Y299" s="7"/>
    </row>
    <row r="300" spans="1:25" ht="14.25" x14ac:dyDescent="0.2">
      <c r="A300" s="1127"/>
      <c r="B300" s="1127"/>
      <c r="C300" s="1128"/>
      <c r="D300" s="1128"/>
      <c r="E300" s="415"/>
      <c r="F300" s="7"/>
      <c r="G300" s="7"/>
      <c r="H300" s="7"/>
      <c r="I300" s="7"/>
      <c r="J300" s="7"/>
      <c r="K300" s="7"/>
      <c r="L300" s="7"/>
      <c r="M300" s="7"/>
      <c r="N300" s="7"/>
      <c r="O300" s="7"/>
      <c r="P300" s="7"/>
      <c r="Q300" s="7"/>
      <c r="R300" s="7"/>
      <c r="S300" s="7"/>
      <c r="T300" s="7"/>
      <c r="U300" s="7"/>
      <c r="V300" s="7"/>
      <c r="W300" s="7"/>
      <c r="X300" s="7"/>
      <c r="Y300" s="7"/>
    </row>
    <row r="301" spans="1:25" ht="14.25" x14ac:dyDescent="0.2">
      <c r="A301" s="1127"/>
      <c r="B301" s="1127"/>
      <c r="C301" s="1128"/>
      <c r="D301" s="1128"/>
      <c r="E301" s="415"/>
      <c r="F301" s="7"/>
      <c r="G301" s="7"/>
      <c r="H301" s="7"/>
      <c r="I301" s="7"/>
      <c r="J301" s="7"/>
      <c r="K301" s="7"/>
      <c r="L301" s="7"/>
      <c r="M301" s="7"/>
      <c r="N301" s="7"/>
      <c r="O301" s="7"/>
      <c r="P301" s="7"/>
      <c r="Q301" s="7"/>
      <c r="R301" s="7"/>
      <c r="S301" s="7"/>
      <c r="T301" s="7"/>
      <c r="U301" s="7"/>
      <c r="V301" s="7"/>
      <c r="W301" s="7"/>
      <c r="X301" s="7"/>
      <c r="Y301" s="7"/>
    </row>
    <row r="302" spans="1:25" ht="14.25" x14ac:dyDescent="0.2">
      <c r="A302" s="1127"/>
      <c r="B302" s="1127"/>
      <c r="C302" s="1128"/>
      <c r="D302" s="1128"/>
      <c r="E302" s="415"/>
      <c r="F302" s="7"/>
      <c r="G302" s="7"/>
      <c r="H302" s="7"/>
      <c r="I302" s="7"/>
      <c r="J302" s="7"/>
      <c r="K302" s="7"/>
      <c r="L302" s="7"/>
      <c r="M302" s="7"/>
      <c r="N302" s="7"/>
      <c r="O302" s="7"/>
      <c r="P302" s="7"/>
      <c r="Q302" s="7"/>
      <c r="R302" s="7"/>
      <c r="S302" s="7"/>
      <c r="T302" s="7"/>
      <c r="U302" s="7"/>
      <c r="V302" s="7"/>
      <c r="W302" s="7"/>
      <c r="X302" s="7"/>
      <c r="Y302" s="7"/>
    </row>
    <row r="303" spans="1:25" ht="14.25" x14ac:dyDescent="0.2">
      <c r="A303" s="1127"/>
      <c r="B303" s="1127"/>
      <c r="C303" s="1128"/>
      <c r="D303" s="1128"/>
      <c r="E303" s="415"/>
      <c r="F303" s="7"/>
      <c r="G303" s="7"/>
      <c r="H303" s="7"/>
      <c r="I303" s="7"/>
      <c r="J303" s="7"/>
      <c r="K303" s="7"/>
      <c r="L303" s="7"/>
      <c r="M303" s="7"/>
      <c r="N303" s="7"/>
      <c r="O303" s="7"/>
      <c r="P303" s="7"/>
      <c r="Q303" s="7"/>
      <c r="R303" s="7"/>
      <c r="S303" s="7"/>
      <c r="T303" s="7"/>
      <c r="U303" s="7"/>
      <c r="V303" s="7"/>
      <c r="W303" s="7"/>
      <c r="X303" s="7"/>
      <c r="Y303" s="7"/>
    </row>
    <row r="304" spans="1:25" ht="14.25" x14ac:dyDescent="0.2">
      <c r="A304" s="1127"/>
      <c r="B304" s="1127"/>
      <c r="C304" s="1128"/>
      <c r="D304" s="1128"/>
      <c r="E304" s="415"/>
      <c r="F304" s="7"/>
      <c r="G304" s="7"/>
      <c r="H304" s="7"/>
      <c r="I304" s="7"/>
      <c r="J304" s="7"/>
      <c r="K304" s="7"/>
      <c r="L304" s="7"/>
      <c r="M304" s="7"/>
      <c r="N304" s="7"/>
      <c r="O304" s="7"/>
      <c r="P304" s="7"/>
      <c r="Q304" s="7"/>
      <c r="R304" s="7"/>
      <c r="S304" s="7"/>
      <c r="T304" s="7"/>
      <c r="U304" s="7"/>
      <c r="V304" s="7"/>
      <c r="W304" s="7"/>
      <c r="X304" s="7"/>
      <c r="Y304" s="7"/>
    </row>
    <row r="305" spans="1:25" ht="14.25" x14ac:dyDescent="0.2">
      <c r="A305" s="1127"/>
      <c r="B305" s="1127"/>
      <c r="C305" s="1127"/>
      <c r="D305" s="1127"/>
      <c r="E305" s="415"/>
      <c r="F305" s="7"/>
      <c r="G305" s="7"/>
      <c r="H305" s="7"/>
      <c r="I305" s="7"/>
      <c r="J305" s="7"/>
      <c r="K305" s="7"/>
      <c r="L305" s="7"/>
      <c r="M305" s="7"/>
      <c r="N305" s="7"/>
      <c r="O305" s="7"/>
      <c r="P305" s="7"/>
      <c r="Q305" s="7"/>
      <c r="R305" s="7"/>
      <c r="S305" s="7"/>
      <c r="T305" s="7"/>
      <c r="U305" s="7"/>
      <c r="V305" s="7"/>
      <c r="W305" s="7"/>
      <c r="X305" s="7"/>
      <c r="Y305" s="7"/>
    </row>
    <row r="306" spans="1:25" ht="14.25" x14ac:dyDescent="0.2">
      <c r="A306" s="1127"/>
      <c r="B306" s="1127"/>
      <c r="C306" s="1127"/>
      <c r="D306" s="1127"/>
      <c r="E306" s="415"/>
      <c r="F306" s="7"/>
      <c r="G306" s="7"/>
      <c r="H306" s="7"/>
      <c r="I306" s="7"/>
      <c r="J306" s="7"/>
      <c r="K306" s="7"/>
      <c r="L306" s="7"/>
      <c r="M306" s="7"/>
      <c r="N306" s="7"/>
      <c r="O306" s="7"/>
      <c r="P306" s="7"/>
      <c r="Q306" s="7"/>
      <c r="R306" s="7"/>
      <c r="S306" s="7"/>
      <c r="T306" s="7"/>
      <c r="U306" s="7"/>
      <c r="V306" s="7"/>
      <c r="W306" s="7"/>
      <c r="X306" s="7"/>
      <c r="Y306" s="7"/>
    </row>
    <row r="307" spans="1:25" ht="14.25" x14ac:dyDescent="0.2">
      <c r="A307" s="1127"/>
      <c r="B307" s="1127"/>
      <c r="C307" s="1127"/>
      <c r="D307" s="1127"/>
      <c r="E307" s="415"/>
      <c r="F307" s="7"/>
      <c r="G307" s="7"/>
      <c r="H307" s="7"/>
      <c r="I307" s="7"/>
      <c r="J307" s="7"/>
      <c r="K307" s="7"/>
      <c r="L307" s="7"/>
      <c r="M307" s="7"/>
      <c r="N307" s="7"/>
      <c r="O307" s="7"/>
      <c r="P307" s="7"/>
      <c r="Q307" s="7"/>
      <c r="R307" s="7"/>
      <c r="S307" s="7"/>
      <c r="T307" s="7"/>
      <c r="U307" s="7"/>
      <c r="V307" s="7"/>
      <c r="W307" s="7"/>
      <c r="X307" s="7"/>
      <c r="Y307" s="7"/>
    </row>
    <row r="308" spans="1:25" ht="14.25" x14ac:dyDescent="0.2">
      <c r="A308" s="1127"/>
      <c r="B308" s="1127"/>
      <c r="C308" s="1127"/>
      <c r="D308" s="1127"/>
      <c r="E308" s="415"/>
      <c r="F308" s="7"/>
      <c r="G308" s="7"/>
      <c r="H308" s="7"/>
      <c r="I308" s="7"/>
      <c r="J308" s="7"/>
      <c r="K308" s="7"/>
      <c r="L308" s="7"/>
      <c r="M308" s="7"/>
      <c r="N308" s="7"/>
      <c r="O308" s="7"/>
      <c r="P308" s="7"/>
      <c r="Q308" s="7"/>
      <c r="R308" s="7"/>
      <c r="S308" s="7"/>
      <c r="T308" s="7"/>
      <c r="U308" s="7"/>
      <c r="V308" s="7"/>
      <c r="W308" s="7"/>
      <c r="X308" s="7"/>
      <c r="Y308" s="7"/>
    </row>
    <row r="309" spans="1:25" ht="14.25" x14ac:dyDescent="0.2">
      <c r="A309" s="1127"/>
      <c r="B309" s="1127"/>
      <c r="C309" s="1127"/>
      <c r="D309" s="1127"/>
      <c r="E309" s="415"/>
      <c r="F309" s="7"/>
      <c r="G309" s="7"/>
      <c r="H309" s="7"/>
      <c r="I309" s="7"/>
      <c r="J309" s="7"/>
      <c r="K309" s="7"/>
      <c r="L309" s="7"/>
      <c r="M309" s="7"/>
      <c r="N309" s="7"/>
      <c r="O309" s="7"/>
      <c r="P309" s="7"/>
      <c r="Q309" s="7"/>
      <c r="R309" s="7"/>
      <c r="S309" s="7"/>
      <c r="T309" s="7"/>
      <c r="U309" s="7"/>
      <c r="V309" s="7"/>
      <c r="W309" s="7"/>
      <c r="X309" s="7"/>
      <c r="Y309" s="7"/>
    </row>
    <row r="310" spans="1:25" ht="15" x14ac:dyDescent="0.25">
      <c r="A310" s="416"/>
      <c r="B310" s="416"/>
      <c r="C310" s="1129"/>
      <c r="D310" s="1129"/>
      <c r="E310" s="415"/>
      <c r="F310" s="7"/>
      <c r="G310" s="7"/>
      <c r="H310" s="7"/>
      <c r="I310" s="7"/>
      <c r="J310" s="7"/>
      <c r="K310" s="7"/>
      <c r="L310" s="7"/>
      <c r="M310" s="7"/>
      <c r="N310" s="7"/>
      <c r="O310" s="7"/>
      <c r="P310" s="7"/>
      <c r="Q310" s="7"/>
      <c r="R310" s="7"/>
      <c r="S310" s="7"/>
      <c r="T310" s="7"/>
      <c r="U310" s="7"/>
      <c r="V310" s="7"/>
      <c r="W310" s="7"/>
      <c r="X310" s="7"/>
      <c r="Y310" s="7"/>
    </row>
    <row r="311" spans="1:25" ht="15" x14ac:dyDescent="0.25">
      <c r="A311" s="1121"/>
      <c r="B311" s="1121"/>
      <c r="C311" s="1128"/>
      <c r="D311" s="1128"/>
      <c r="E311" s="415"/>
      <c r="F311" s="7"/>
      <c r="G311" s="7"/>
      <c r="H311" s="7"/>
      <c r="I311" s="7"/>
      <c r="J311" s="7"/>
      <c r="K311" s="7"/>
      <c r="L311" s="7"/>
      <c r="M311" s="7"/>
      <c r="N311" s="7"/>
      <c r="O311" s="7"/>
      <c r="P311" s="7"/>
      <c r="Q311" s="7"/>
      <c r="R311" s="7"/>
      <c r="S311" s="7"/>
      <c r="T311" s="7"/>
      <c r="U311" s="7"/>
      <c r="V311" s="7"/>
      <c r="W311" s="7"/>
      <c r="X311" s="7"/>
      <c r="Y311" s="7"/>
    </row>
    <row r="312" spans="1:25" ht="14.25" x14ac:dyDescent="0.2">
      <c r="A312" s="415"/>
      <c r="B312" s="415"/>
      <c r="C312" s="419"/>
      <c r="D312" s="419"/>
      <c r="E312" s="415"/>
      <c r="F312" s="7"/>
      <c r="G312" s="7"/>
      <c r="H312" s="7"/>
      <c r="I312" s="7"/>
      <c r="J312" s="7"/>
      <c r="K312" s="7"/>
      <c r="L312" s="7"/>
      <c r="M312" s="7"/>
      <c r="N312" s="7"/>
      <c r="O312" s="7"/>
      <c r="P312" s="7"/>
      <c r="Q312" s="7"/>
      <c r="R312" s="7"/>
      <c r="S312" s="7"/>
      <c r="T312" s="7"/>
      <c r="U312" s="7"/>
      <c r="V312" s="7"/>
      <c r="W312" s="7"/>
      <c r="X312" s="7"/>
      <c r="Y312" s="7"/>
    </row>
    <row r="313" spans="1:25" ht="15" x14ac:dyDescent="0.25">
      <c r="A313" s="1130"/>
      <c r="B313" s="1130"/>
      <c r="C313" s="1126"/>
      <c r="D313" s="1126"/>
      <c r="E313" s="415"/>
      <c r="F313" s="7"/>
      <c r="G313" s="7"/>
      <c r="H313" s="7"/>
      <c r="I313" s="7"/>
      <c r="J313" s="7"/>
      <c r="K313" s="7"/>
      <c r="L313" s="7"/>
      <c r="M313" s="7"/>
      <c r="N313" s="7"/>
      <c r="O313" s="7"/>
      <c r="P313" s="7"/>
      <c r="Q313" s="7"/>
      <c r="R313" s="7"/>
      <c r="S313" s="7"/>
      <c r="T313" s="7"/>
      <c r="U313" s="7"/>
      <c r="V313" s="7"/>
      <c r="W313" s="7"/>
      <c r="X313" s="7"/>
      <c r="Y313" s="7"/>
    </row>
    <row r="314" spans="1:25" ht="14.25" x14ac:dyDescent="0.2">
      <c r="A314" s="415"/>
      <c r="B314" s="415"/>
      <c r="C314" s="419"/>
      <c r="D314" s="419"/>
      <c r="E314" s="415"/>
      <c r="F314" s="7"/>
      <c r="G314" s="7"/>
      <c r="H314" s="7"/>
      <c r="I314" s="7"/>
      <c r="J314" s="7"/>
      <c r="K314" s="7"/>
      <c r="L314" s="7"/>
      <c r="M314" s="7"/>
      <c r="N314" s="7"/>
      <c r="O314" s="7"/>
      <c r="P314" s="7"/>
      <c r="Q314" s="7"/>
      <c r="R314" s="7"/>
      <c r="S314" s="7"/>
      <c r="T314" s="7"/>
      <c r="U314" s="7"/>
      <c r="V314" s="7"/>
      <c r="W314" s="7"/>
      <c r="X314" s="7"/>
      <c r="Y314" s="7"/>
    </row>
    <row r="315" spans="1:25" ht="15" x14ac:dyDescent="0.25">
      <c r="A315" s="1121"/>
      <c r="B315" s="1121"/>
      <c r="C315" s="1128"/>
      <c r="D315" s="1128"/>
      <c r="E315" s="415"/>
      <c r="F315" s="7"/>
      <c r="G315" s="7"/>
      <c r="H315" s="7"/>
      <c r="I315" s="7"/>
      <c r="J315" s="7"/>
      <c r="K315" s="7"/>
      <c r="L315" s="7"/>
      <c r="M315" s="7"/>
      <c r="N315" s="7"/>
      <c r="O315" s="7"/>
      <c r="P315" s="7"/>
      <c r="Q315" s="7"/>
      <c r="R315" s="7"/>
      <c r="S315" s="7"/>
      <c r="T315" s="7"/>
      <c r="U315" s="7"/>
      <c r="V315" s="7"/>
      <c r="W315" s="7"/>
      <c r="X315" s="7"/>
      <c r="Y315" s="7"/>
    </row>
    <row r="316" spans="1:25" ht="15" x14ac:dyDescent="0.25">
      <c r="A316" s="416"/>
      <c r="B316" s="415"/>
      <c r="C316" s="198"/>
      <c r="D316" s="198"/>
      <c r="E316" s="415"/>
      <c r="F316" s="7"/>
      <c r="G316" s="7"/>
      <c r="H316" s="7"/>
      <c r="I316" s="7"/>
      <c r="J316" s="7"/>
      <c r="K316" s="7"/>
      <c r="L316" s="7"/>
      <c r="M316" s="7"/>
      <c r="N316" s="7"/>
      <c r="O316" s="7"/>
      <c r="P316" s="7"/>
      <c r="Q316" s="7"/>
      <c r="R316" s="7"/>
      <c r="S316" s="7"/>
      <c r="T316" s="7"/>
      <c r="U316" s="7"/>
      <c r="V316" s="7"/>
      <c r="W316" s="7"/>
      <c r="X316" s="7"/>
      <c r="Y316" s="7"/>
    </row>
    <row r="317" spans="1:25" ht="15" x14ac:dyDescent="0.25">
      <c r="A317" s="1121"/>
      <c r="B317" s="1121"/>
      <c r="C317" s="1128"/>
      <c r="D317" s="1128"/>
      <c r="E317" s="415"/>
      <c r="F317" s="7"/>
      <c r="G317" s="7"/>
      <c r="H317" s="7"/>
      <c r="I317" s="7"/>
      <c r="J317" s="7"/>
      <c r="K317" s="7"/>
      <c r="L317" s="7"/>
      <c r="M317" s="7"/>
      <c r="N317" s="7"/>
      <c r="O317" s="7"/>
      <c r="P317" s="7"/>
      <c r="Q317" s="7"/>
      <c r="R317" s="7"/>
      <c r="S317" s="7"/>
      <c r="T317" s="7"/>
      <c r="U317" s="7"/>
      <c r="V317" s="7"/>
      <c r="W317" s="7"/>
      <c r="X317" s="7"/>
      <c r="Y317" s="7"/>
    </row>
    <row r="318" spans="1:25" ht="14.25" x14ac:dyDescent="0.2">
      <c r="A318" s="415"/>
      <c r="B318" s="198"/>
      <c r="C318" s="415"/>
      <c r="D318" s="198"/>
      <c r="E318" s="198"/>
      <c r="F318" s="7"/>
      <c r="G318" s="7"/>
      <c r="H318" s="7"/>
      <c r="I318" s="7"/>
      <c r="J318" s="7"/>
      <c r="K318" s="7"/>
      <c r="L318" s="7"/>
      <c r="M318" s="7"/>
      <c r="N318" s="7"/>
      <c r="O318" s="7"/>
      <c r="P318" s="7"/>
      <c r="Q318" s="7"/>
      <c r="R318" s="7"/>
      <c r="S318" s="7"/>
      <c r="T318" s="7"/>
      <c r="U318" s="7"/>
      <c r="V318" s="7"/>
      <c r="W318" s="7"/>
      <c r="X318" s="7"/>
      <c r="Y318" s="7"/>
    </row>
    <row r="319" spans="1:25" ht="15" x14ac:dyDescent="0.25">
      <c r="A319" s="1121"/>
      <c r="B319" s="1121"/>
      <c r="C319" s="1126"/>
      <c r="D319" s="1126"/>
      <c r="E319" s="415"/>
      <c r="F319" s="7"/>
      <c r="G319" s="7"/>
      <c r="H319" s="7"/>
      <c r="I319" s="7"/>
      <c r="J319" s="7"/>
      <c r="K319" s="7"/>
      <c r="L319" s="7"/>
      <c r="M319" s="7"/>
      <c r="N319" s="7"/>
      <c r="O319" s="7"/>
      <c r="P319" s="7"/>
      <c r="Q319" s="7"/>
      <c r="R319" s="7"/>
      <c r="S319" s="7"/>
      <c r="T319" s="7"/>
      <c r="U319" s="7"/>
      <c r="V319" s="7"/>
      <c r="W319" s="7"/>
      <c r="X319" s="7"/>
      <c r="Y319" s="7"/>
    </row>
    <row r="320" spans="1:25" ht="14.25" x14ac:dyDescent="0.2">
      <c r="A320" s="415"/>
      <c r="B320" s="415"/>
      <c r="C320" s="415"/>
      <c r="D320" s="415"/>
      <c r="E320" s="415"/>
      <c r="F320" s="7"/>
      <c r="G320" s="7"/>
      <c r="H320" s="7"/>
      <c r="I320" s="7"/>
      <c r="J320" s="7"/>
      <c r="K320" s="7"/>
      <c r="L320" s="7"/>
      <c r="M320" s="7"/>
      <c r="N320" s="7"/>
      <c r="O320" s="7"/>
      <c r="P320" s="7"/>
      <c r="Q320" s="7"/>
      <c r="R320" s="7"/>
      <c r="S320" s="7"/>
      <c r="T320" s="7"/>
      <c r="U320" s="7"/>
      <c r="V320" s="7"/>
      <c r="W320" s="7"/>
      <c r="X320" s="7"/>
      <c r="Y320" s="7"/>
    </row>
    <row r="321" spans="1:25" ht="14.25" x14ac:dyDescent="0.2">
      <c r="A321" s="1127"/>
      <c r="B321" s="1127"/>
      <c r="C321" s="1128"/>
      <c r="D321" s="1128"/>
      <c r="E321" s="415"/>
      <c r="F321" s="7"/>
      <c r="G321" s="7"/>
      <c r="H321" s="7"/>
      <c r="I321" s="7"/>
      <c r="J321" s="7"/>
      <c r="K321" s="7"/>
      <c r="L321" s="7"/>
      <c r="M321" s="7"/>
      <c r="N321" s="7"/>
      <c r="O321" s="7"/>
      <c r="P321" s="7"/>
      <c r="Q321" s="7"/>
      <c r="R321" s="7"/>
      <c r="S321" s="7"/>
      <c r="T321" s="7"/>
      <c r="U321" s="7"/>
      <c r="V321" s="7"/>
      <c r="W321" s="7"/>
      <c r="X321" s="7"/>
      <c r="Y321" s="7"/>
    </row>
    <row r="322" spans="1:25" ht="14.25" x14ac:dyDescent="0.2">
      <c r="A322" s="1127"/>
      <c r="B322" s="1127"/>
      <c r="C322" s="1128"/>
      <c r="D322" s="1128"/>
      <c r="E322" s="415"/>
      <c r="F322" s="7"/>
      <c r="G322" s="7"/>
      <c r="H322" s="7"/>
      <c r="I322" s="7"/>
      <c r="J322" s="7"/>
      <c r="K322" s="7"/>
      <c r="L322" s="7"/>
      <c r="M322" s="7"/>
      <c r="N322" s="7"/>
      <c r="O322" s="7"/>
      <c r="P322" s="7"/>
      <c r="Q322" s="7"/>
      <c r="R322" s="7"/>
      <c r="S322" s="7"/>
      <c r="T322" s="7"/>
      <c r="U322" s="7"/>
      <c r="V322" s="7"/>
      <c r="W322" s="7"/>
      <c r="X322" s="7"/>
      <c r="Y322" s="7"/>
    </row>
    <row r="323" spans="1:25" ht="15" x14ac:dyDescent="0.25">
      <c r="A323" s="416"/>
      <c r="B323" s="415"/>
      <c r="C323" s="414"/>
      <c r="D323" s="414"/>
      <c r="E323" s="415"/>
      <c r="F323" s="7"/>
      <c r="G323" s="7"/>
      <c r="H323" s="7"/>
      <c r="I323" s="7"/>
      <c r="J323" s="7"/>
      <c r="K323" s="7"/>
      <c r="L323" s="7"/>
      <c r="M323" s="7"/>
      <c r="N323" s="7"/>
      <c r="O323" s="7"/>
      <c r="P323" s="7"/>
      <c r="Q323" s="7"/>
      <c r="R323" s="7"/>
      <c r="S323" s="7"/>
      <c r="T323" s="7"/>
      <c r="U323" s="7"/>
      <c r="V323" s="7"/>
      <c r="W323" s="7"/>
      <c r="X323" s="7"/>
      <c r="Y323" s="7"/>
    </row>
    <row r="324" spans="1:25" ht="15" x14ac:dyDescent="0.25">
      <c r="A324" s="416"/>
      <c r="B324" s="415"/>
      <c r="C324" s="1128"/>
      <c r="D324" s="1128"/>
      <c r="E324" s="415"/>
      <c r="F324" s="7"/>
      <c r="G324" s="7"/>
      <c r="H324" s="7"/>
      <c r="I324" s="7"/>
      <c r="J324" s="7"/>
      <c r="K324" s="7"/>
      <c r="L324" s="7"/>
      <c r="M324" s="7"/>
      <c r="N324" s="7"/>
      <c r="O324" s="7"/>
      <c r="P324" s="7"/>
      <c r="Q324" s="7"/>
      <c r="R324" s="7"/>
      <c r="S324" s="7"/>
      <c r="T324" s="7"/>
      <c r="U324" s="7"/>
      <c r="V324" s="7"/>
      <c r="W324" s="7"/>
      <c r="X324" s="7"/>
      <c r="Y324" s="7"/>
    </row>
    <row r="325" spans="1:25" ht="14.25" x14ac:dyDescent="0.2">
      <c r="A325" s="415"/>
      <c r="B325" s="415"/>
      <c r="C325" s="415"/>
      <c r="D325" s="415"/>
      <c r="E325" s="415"/>
      <c r="F325" s="7"/>
      <c r="G325" s="7"/>
      <c r="H325" s="7"/>
      <c r="I325" s="7"/>
      <c r="J325" s="7"/>
      <c r="K325" s="7"/>
      <c r="L325" s="7"/>
      <c r="M325" s="7"/>
      <c r="N325" s="7"/>
      <c r="O325" s="7"/>
      <c r="P325" s="7"/>
      <c r="Q325" s="7"/>
      <c r="R325" s="7"/>
      <c r="S325" s="7"/>
      <c r="T325" s="7"/>
      <c r="U325" s="7"/>
      <c r="V325" s="7"/>
      <c r="W325" s="7"/>
      <c r="X325" s="7"/>
      <c r="Y325" s="7"/>
    </row>
    <row r="326" spans="1:25" ht="15" x14ac:dyDescent="0.25">
      <c r="A326" s="416"/>
      <c r="B326" s="420"/>
      <c r="C326" s="1128"/>
      <c r="D326" s="1128"/>
      <c r="E326" s="415"/>
      <c r="F326" s="7"/>
      <c r="G326" s="7"/>
      <c r="H326" s="7"/>
      <c r="I326" s="7"/>
      <c r="J326" s="7"/>
      <c r="K326" s="7"/>
      <c r="L326" s="7"/>
      <c r="M326" s="7"/>
      <c r="N326" s="7"/>
      <c r="O326" s="7"/>
      <c r="P326" s="7"/>
      <c r="Q326" s="7"/>
      <c r="R326" s="7"/>
      <c r="S326" s="7"/>
      <c r="T326" s="7"/>
      <c r="U326" s="7"/>
      <c r="V326" s="7"/>
      <c r="W326" s="7"/>
      <c r="X326" s="7"/>
      <c r="Y326" s="7"/>
    </row>
    <row r="327" spans="1:25" ht="14.25" x14ac:dyDescent="0.2">
      <c r="A327" s="415"/>
      <c r="B327" s="415"/>
      <c r="C327" s="415"/>
      <c r="D327" s="415"/>
      <c r="E327" s="415"/>
      <c r="F327" s="7"/>
      <c r="G327" s="7"/>
      <c r="H327" s="7"/>
      <c r="I327" s="7"/>
      <c r="J327" s="7"/>
      <c r="K327" s="7"/>
      <c r="L327" s="7"/>
      <c r="M327" s="7"/>
      <c r="N327" s="7"/>
      <c r="O327" s="7"/>
      <c r="P327" s="7"/>
      <c r="Q327" s="7"/>
      <c r="R327" s="7"/>
      <c r="S327" s="7"/>
      <c r="T327" s="7"/>
      <c r="U327" s="7"/>
      <c r="V327" s="7"/>
      <c r="W327" s="7"/>
      <c r="X327" s="7"/>
      <c r="Y327" s="7"/>
    </row>
    <row r="328" spans="1:25" ht="14.25" x14ac:dyDescent="0.2">
      <c r="A328" s="199"/>
      <c r="B328" s="1129"/>
      <c r="C328" s="1129"/>
      <c r="D328" s="419"/>
      <c r="E328" s="419"/>
      <c r="F328" s="7"/>
      <c r="G328" s="7"/>
      <c r="H328" s="7"/>
      <c r="I328" s="7"/>
      <c r="J328" s="7"/>
      <c r="K328" s="7"/>
      <c r="L328" s="7"/>
      <c r="M328" s="7"/>
      <c r="N328" s="7"/>
      <c r="O328" s="7"/>
      <c r="P328" s="7"/>
      <c r="Q328" s="7"/>
      <c r="R328" s="7"/>
      <c r="S328" s="7"/>
      <c r="T328" s="7"/>
      <c r="U328" s="7"/>
      <c r="V328" s="7"/>
      <c r="W328" s="7"/>
      <c r="X328" s="7"/>
      <c r="Y328" s="7"/>
    </row>
    <row r="329" spans="1:25" ht="14.25" x14ac:dyDescent="0.2">
      <c r="A329" s="199"/>
      <c r="B329" s="1128"/>
      <c r="C329" s="1128"/>
      <c r="D329" s="200"/>
      <c r="E329" s="414"/>
      <c r="F329" s="7"/>
      <c r="G329" s="7"/>
      <c r="H329" s="7"/>
      <c r="I329" s="7"/>
      <c r="J329" s="7"/>
      <c r="K329" s="7"/>
      <c r="L329" s="7"/>
      <c r="M329" s="7"/>
      <c r="N329" s="7"/>
      <c r="O329" s="7"/>
      <c r="P329" s="7"/>
      <c r="Q329" s="7"/>
      <c r="R329" s="7"/>
      <c r="S329" s="7"/>
      <c r="T329" s="7"/>
      <c r="U329" s="7"/>
      <c r="V329" s="7"/>
      <c r="W329" s="7"/>
      <c r="X329" s="7"/>
      <c r="Y329" s="7"/>
    </row>
    <row r="330" spans="1:25" ht="14.25" x14ac:dyDescent="0.2">
      <c r="A330" s="199"/>
      <c r="B330" s="1128"/>
      <c r="C330" s="1128"/>
      <c r="D330" s="200"/>
      <c r="E330" s="414"/>
      <c r="F330" s="7"/>
      <c r="G330" s="7"/>
      <c r="H330" s="7"/>
      <c r="I330" s="7"/>
      <c r="J330" s="7"/>
      <c r="K330" s="7"/>
      <c r="L330" s="7"/>
      <c r="M330" s="7"/>
      <c r="N330" s="7"/>
      <c r="O330" s="7"/>
      <c r="P330" s="7"/>
      <c r="Q330" s="7"/>
      <c r="R330" s="7"/>
      <c r="S330" s="7"/>
      <c r="T330" s="7"/>
      <c r="U330" s="7"/>
      <c r="V330" s="7"/>
      <c r="W330" s="7"/>
      <c r="X330" s="7"/>
      <c r="Y330" s="7"/>
    </row>
    <row r="331" spans="1:25" ht="14.25" x14ac:dyDescent="0.2">
      <c r="A331" s="199"/>
      <c r="B331" s="1128"/>
      <c r="C331" s="1128"/>
      <c r="D331" s="200"/>
      <c r="E331" s="414"/>
      <c r="F331" s="7"/>
      <c r="G331" s="7"/>
      <c r="H331" s="7"/>
      <c r="I331" s="7"/>
      <c r="J331" s="7"/>
      <c r="K331" s="7"/>
      <c r="L331" s="7"/>
      <c r="M331" s="7"/>
      <c r="N331" s="7"/>
      <c r="O331" s="7"/>
      <c r="P331" s="7"/>
      <c r="Q331" s="7"/>
      <c r="R331" s="7"/>
      <c r="S331" s="7"/>
      <c r="T331" s="7"/>
      <c r="U331" s="7"/>
      <c r="V331" s="7"/>
      <c r="W331" s="7"/>
      <c r="X331" s="7"/>
      <c r="Y331" s="7"/>
    </row>
    <row r="332" spans="1:25" ht="14.25" x14ac:dyDescent="0.2">
      <c r="A332" s="199"/>
      <c r="B332" s="1129"/>
      <c r="C332" s="1129"/>
      <c r="D332" s="414"/>
      <c r="E332" s="414"/>
      <c r="F332" s="7"/>
      <c r="G332" s="7"/>
      <c r="H332" s="7"/>
      <c r="I332" s="7"/>
      <c r="J332" s="7"/>
      <c r="K332" s="7"/>
      <c r="L332" s="7"/>
      <c r="M332" s="7"/>
      <c r="N332" s="7"/>
      <c r="O332" s="7"/>
      <c r="P332" s="7"/>
      <c r="Q332" s="7"/>
      <c r="R332" s="7"/>
      <c r="S332" s="7"/>
      <c r="T332" s="7"/>
      <c r="U332" s="7"/>
      <c r="V332" s="7"/>
      <c r="W332" s="7"/>
      <c r="X332" s="7"/>
      <c r="Y332" s="7"/>
    </row>
    <row r="333" spans="1:25" ht="14.25" x14ac:dyDescent="0.2">
      <c r="A333" s="199"/>
      <c r="B333" s="1128"/>
      <c r="C333" s="1128"/>
      <c r="D333" s="415"/>
      <c r="E333" s="415"/>
      <c r="F333" s="7"/>
      <c r="G333" s="7"/>
      <c r="H333" s="7"/>
      <c r="I333" s="7"/>
      <c r="J333" s="7"/>
      <c r="K333" s="7"/>
      <c r="L333" s="7"/>
      <c r="M333" s="7"/>
      <c r="N333" s="7"/>
      <c r="O333" s="7"/>
      <c r="P333" s="7"/>
      <c r="Q333" s="7"/>
      <c r="R333" s="7"/>
      <c r="S333" s="7"/>
      <c r="T333" s="7"/>
      <c r="U333" s="7"/>
      <c r="V333" s="7"/>
      <c r="W333" s="7"/>
      <c r="X333" s="7"/>
      <c r="Y333" s="7"/>
    </row>
    <row r="334" spans="1:25" ht="14.25" x14ac:dyDescent="0.2">
      <c r="A334" s="415"/>
      <c r="B334" s="415"/>
      <c r="C334" s="415"/>
      <c r="D334" s="201"/>
      <c r="E334" s="201"/>
      <c r="F334" s="7"/>
      <c r="G334" s="7"/>
      <c r="H334" s="7"/>
      <c r="I334" s="7"/>
      <c r="J334" s="7"/>
      <c r="K334" s="7"/>
      <c r="L334" s="7"/>
      <c r="M334" s="7"/>
      <c r="N334" s="7"/>
      <c r="O334" s="7"/>
      <c r="P334" s="7"/>
      <c r="Q334" s="7"/>
      <c r="R334" s="7"/>
      <c r="S334" s="7"/>
      <c r="T334" s="7"/>
      <c r="U334" s="7"/>
      <c r="V334" s="7"/>
      <c r="W334" s="7"/>
      <c r="X334" s="7"/>
      <c r="Y334" s="7"/>
    </row>
    <row r="335" spans="1:25" ht="14.25" x14ac:dyDescent="0.2">
      <c r="A335" s="1127"/>
      <c r="B335" s="1127"/>
      <c r="C335" s="1127"/>
      <c r="D335" s="200"/>
      <c r="E335" s="414"/>
      <c r="F335" s="7"/>
      <c r="G335" s="7"/>
      <c r="H335" s="7"/>
      <c r="I335" s="7"/>
      <c r="J335" s="7"/>
      <c r="K335" s="7"/>
      <c r="L335" s="7"/>
      <c r="M335" s="7"/>
      <c r="N335" s="7"/>
      <c r="O335" s="7"/>
      <c r="P335" s="7"/>
      <c r="Q335" s="7"/>
      <c r="R335" s="7"/>
      <c r="S335" s="7"/>
      <c r="T335" s="7"/>
      <c r="U335" s="7"/>
      <c r="V335" s="7"/>
      <c r="W335" s="7"/>
      <c r="X335" s="7"/>
      <c r="Y335" s="7"/>
    </row>
    <row r="336" spans="1:25" ht="14.25" x14ac:dyDescent="0.2">
      <c r="A336" s="415"/>
      <c r="B336" s="415"/>
      <c r="C336" s="415"/>
      <c r="D336" s="415"/>
      <c r="E336" s="415"/>
      <c r="F336" s="7"/>
      <c r="G336" s="7"/>
      <c r="H336" s="7"/>
      <c r="I336" s="7"/>
      <c r="J336" s="7"/>
      <c r="K336" s="7"/>
      <c r="L336" s="7"/>
      <c r="M336" s="7"/>
      <c r="N336" s="7"/>
      <c r="O336" s="7"/>
      <c r="P336" s="7"/>
      <c r="Q336" s="7"/>
      <c r="R336" s="7"/>
      <c r="S336" s="7"/>
      <c r="T336" s="7"/>
      <c r="U336" s="7"/>
      <c r="V336" s="7"/>
      <c r="W336" s="7"/>
      <c r="X336" s="7"/>
      <c r="Y336" s="7"/>
    </row>
    <row r="337" spans="1:25" ht="14.25" x14ac:dyDescent="0.2">
      <c r="A337" s="415"/>
      <c r="B337" s="1128"/>
      <c r="C337" s="1128"/>
      <c r="D337" s="415"/>
      <c r="E337" s="415"/>
      <c r="F337" s="7"/>
      <c r="G337" s="7"/>
      <c r="H337" s="7"/>
      <c r="I337" s="7"/>
      <c r="J337" s="7"/>
      <c r="K337" s="7"/>
      <c r="L337" s="7"/>
      <c r="M337" s="7"/>
      <c r="N337" s="7"/>
      <c r="O337" s="7"/>
      <c r="P337" s="7"/>
      <c r="Q337" s="7"/>
      <c r="R337" s="7"/>
      <c r="S337" s="7"/>
      <c r="T337" s="7"/>
      <c r="U337" s="7"/>
      <c r="V337" s="7"/>
      <c r="W337" s="7"/>
      <c r="X337" s="7"/>
      <c r="Y337" s="7"/>
    </row>
    <row r="338" spans="1:25" ht="14.25" x14ac:dyDescent="0.2">
      <c r="A338" s="415"/>
      <c r="B338" s="415"/>
      <c r="C338" s="415"/>
      <c r="D338" s="415"/>
      <c r="E338" s="415"/>
      <c r="F338" s="7"/>
      <c r="G338" s="7"/>
      <c r="H338" s="7"/>
      <c r="I338" s="7"/>
      <c r="J338" s="7"/>
      <c r="K338" s="7"/>
      <c r="L338" s="7"/>
      <c r="M338" s="7"/>
      <c r="N338" s="7"/>
      <c r="O338" s="7"/>
      <c r="P338" s="7"/>
      <c r="Q338" s="7"/>
      <c r="R338" s="7"/>
      <c r="S338" s="7"/>
      <c r="T338" s="7"/>
      <c r="U338" s="7"/>
      <c r="V338" s="7"/>
      <c r="W338" s="7"/>
      <c r="X338" s="7"/>
      <c r="Y338" s="7"/>
    </row>
    <row r="339" spans="1:25" ht="14.25" x14ac:dyDescent="0.2">
      <c r="A339" s="1127"/>
      <c r="B339" s="1127"/>
      <c r="C339" s="1127"/>
      <c r="D339" s="419"/>
      <c r="E339" s="414"/>
      <c r="F339" s="7"/>
      <c r="G339" s="7"/>
      <c r="H339" s="7"/>
      <c r="I339" s="7"/>
      <c r="J339" s="7"/>
      <c r="K339" s="7"/>
      <c r="L339" s="7"/>
      <c r="M339" s="7"/>
      <c r="N339" s="7"/>
      <c r="O339" s="7"/>
      <c r="P339" s="7"/>
      <c r="Q339" s="7"/>
      <c r="R339" s="7"/>
      <c r="S339" s="7"/>
      <c r="T339" s="7"/>
      <c r="U339" s="7"/>
      <c r="V339" s="7"/>
      <c r="W339" s="7"/>
      <c r="X339" s="7"/>
      <c r="Y339" s="7"/>
    </row>
    <row r="340" spans="1:25" ht="14.25" x14ac:dyDescent="0.2">
      <c r="A340" s="415"/>
      <c r="B340" s="415"/>
      <c r="C340" s="415"/>
      <c r="D340" s="415"/>
      <c r="E340" s="415"/>
      <c r="F340" s="7"/>
      <c r="G340" s="7"/>
      <c r="H340" s="7"/>
      <c r="I340" s="7"/>
      <c r="J340" s="7"/>
      <c r="K340" s="7"/>
      <c r="L340" s="7"/>
      <c r="M340" s="7"/>
      <c r="N340" s="7"/>
      <c r="O340" s="7"/>
      <c r="P340" s="7"/>
      <c r="Q340" s="7"/>
      <c r="R340" s="7"/>
      <c r="S340" s="7"/>
      <c r="T340" s="7"/>
      <c r="U340" s="7"/>
      <c r="V340" s="7"/>
      <c r="W340" s="7"/>
      <c r="X340" s="7"/>
      <c r="Y340" s="7"/>
    </row>
    <row r="341" spans="1:25" ht="15" x14ac:dyDescent="0.25">
      <c r="A341" s="1121"/>
      <c r="B341" s="1121"/>
      <c r="C341" s="1121"/>
      <c r="D341" s="419"/>
      <c r="E341" s="194"/>
      <c r="F341" s="7"/>
      <c r="G341" s="7"/>
      <c r="H341" s="7"/>
      <c r="I341" s="7"/>
      <c r="J341" s="7"/>
      <c r="K341" s="7"/>
      <c r="L341" s="7"/>
      <c r="M341" s="7"/>
      <c r="N341" s="7"/>
      <c r="O341" s="7"/>
      <c r="P341" s="7"/>
      <c r="Q341" s="7"/>
      <c r="R341" s="7"/>
      <c r="S341" s="7"/>
      <c r="T341" s="7"/>
      <c r="U341" s="7"/>
      <c r="V341" s="7"/>
      <c r="W341" s="7"/>
      <c r="X341" s="7"/>
      <c r="Y341" s="7"/>
    </row>
    <row r="342" spans="1:25" ht="14.25" x14ac:dyDescent="0.2">
      <c r="A342" s="415"/>
      <c r="B342" s="415"/>
      <c r="C342" s="415"/>
      <c r="D342" s="415"/>
      <c r="E342" s="415"/>
      <c r="F342" s="7"/>
      <c r="G342" s="7"/>
      <c r="H342" s="7"/>
      <c r="I342" s="7"/>
      <c r="J342" s="7"/>
      <c r="K342" s="7"/>
      <c r="L342" s="7"/>
      <c r="M342" s="7"/>
      <c r="N342" s="7"/>
      <c r="O342" s="7"/>
      <c r="P342" s="7"/>
      <c r="Q342" s="7"/>
      <c r="R342" s="7"/>
      <c r="S342" s="7"/>
      <c r="T342" s="7"/>
      <c r="U342" s="7"/>
      <c r="V342" s="7"/>
      <c r="W342" s="7"/>
      <c r="X342" s="7"/>
      <c r="Y342" s="7"/>
    </row>
    <row r="343" spans="1:25" ht="14.25" x14ac:dyDescent="0.2">
      <c r="A343" s="415"/>
      <c r="B343" s="415"/>
      <c r="C343" s="415"/>
      <c r="D343" s="415"/>
      <c r="E343" s="415"/>
      <c r="F343" s="7"/>
      <c r="G343" s="7"/>
      <c r="H343" s="7"/>
      <c r="I343" s="7"/>
      <c r="J343" s="7"/>
      <c r="K343" s="7"/>
      <c r="L343" s="7"/>
      <c r="M343" s="7"/>
      <c r="N343" s="7"/>
      <c r="O343" s="7"/>
      <c r="P343" s="7"/>
      <c r="Q343" s="7"/>
      <c r="R343" s="7"/>
      <c r="S343" s="7"/>
      <c r="T343" s="7"/>
      <c r="U343" s="7"/>
      <c r="V343" s="7"/>
      <c r="W343" s="7"/>
      <c r="X343" s="7"/>
      <c r="Y343" s="7"/>
    </row>
    <row r="344" spans="1:25" ht="14.25" x14ac:dyDescent="0.2">
      <c r="A344" s="415"/>
      <c r="B344" s="415"/>
      <c r="C344" s="415"/>
      <c r="D344" s="415"/>
      <c r="E344" s="415"/>
      <c r="F344" s="7"/>
      <c r="G344" s="7"/>
      <c r="H344" s="7"/>
      <c r="I344" s="7"/>
      <c r="J344" s="7"/>
      <c r="K344" s="7"/>
      <c r="L344" s="7"/>
      <c r="M344" s="7"/>
      <c r="N344" s="7"/>
      <c r="O344" s="7"/>
      <c r="P344" s="7"/>
      <c r="Q344" s="7"/>
      <c r="R344" s="7"/>
      <c r="S344" s="7"/>
      <c r="T344" s="7"/>
      <c r="U344" s="7"/>
      <c r="V344" s="7"/>
      <c r="W344" s="7"/>
      <c r="X344" s="7"/>
      <c r="Y344" s="7"/>
    </row>
    <row r="345" spans="1:25" ht="14.25" x14ac:dyDescent="0.2">
      <c r="A345" s="415"/>
      <c r="B345" s="415"/>
      <c r="C345" s="415"/>
      <c r="D345" s="415"/>
      <c r="E345" s="415"/>
      <c r="F345" s="7"/>
      <c r="G345" s="7"/>
      <c r="H345" s="7"/>
      <c r="I345" s="7"/>
      <c r="J345" s="7"/>
      <c r="K345" s="7"/>
      <c r="L345" s="7"/>
      <c r="M345" s="7"/>
      <c r="N345" s="7"/>
      <c r="O345" s="7"/>
      <c r="P345" s="7"/>
      <c r="Q345" s="7"/>
      <c r="R345" s="7"/>
      <c r="S345" s="7"/>
      <c r="T345" s="7"/>
      <c r="U345" s="7"/>
      <c r="V345" s="7"/>
      <c r="W345" s="7"/>
      <c r="X345" s="7"/>
      <c r="Y345" s="7"/>
    </row>
    <row r="346" spans="1:25" ht="14.25" x14ac:dyDescent="0.2">
      <c r="A346" s="415"/>
      <c r="B346" s="415"/>
      <c r="C346" s="415"/>
      <c r="D346" s="415"/>
      <c r="E346" s="415"/>
      <c r="F346" s="7"/>
      <c r="G346" s="7"/>
      <c r="H346" s="7"/>
      <c r="I346" s="7"/>
      <c r="J346" s="7"/>
      <c r="K346" s="7"/>
      <c r="L346" s="7"/>
      <c r="M346" s="7"/>
      <c r="N346" s="7"/>
      <c r="O346" s="7"/>
      <c r="P346" s="7"/>
      <c r="Q346" s="7"/>
      <c r="R346" s="7"/>
      <c r="S346" s="7"/>
      <c r="T346" s="7"/>
      <c r="U346" s="7"/>
      <c r="V346" s="7"/>
      <c r="W346" s="7"/>
      <c r="X346" s="7"/>
      <c r="Y346" s="7"/>
    </row>
    <row r="347" spans="1:25" ht="14.25" x14ac:dyDescent="0.2">
      <c r="A347" s="415"/>
      <c r="B347" s="415"/>
      <c r="C347" s="415"/>
      <c r="D347" s="415"/>
      <c r="E347" s="415"/>
      <c r="F347" s="7"/>
      <c r="G347" s="7"/>
      <c r="H347" s="7"/>
      <c r="I347" s="7"/>
      <c r="J347" s="7"/>
      <c r="K347" s="7"/>
      <c r="L347" s="7"/>
      <c r="M347" s="7"/>
      <c r="N347" s="7"/>
      <c r="O347" s="7"/>
      <c r="P347" s="7"/>
      <c r="Q347" s="7"/>
      <c r="R347" s="7"/>
      <c r="S347" s="7"/>
      <c r="T347" s="7"/>
      <c r="U347" s="7"/>
      <c r="V347" s="7"/>
      <c r="W347" s="7"/>
      <c r="X347" s="7"/>
      <c r="Y347" s="7"/>
    </row>
    <row r="348" spans="1:25" ht="14.25" x14ac:dyDescent="0.2">
      <c r="A348" s="202"/>
      <c r="B348" s="202"/>
      <c r="C348" s="202"/>
      <c r="D348" s="202"/>
      <c r="E348" s="202"/>
      <c r="F348" s="7"/>
      <c r="G348" s="7"/>
      <c r="H348" s="7"/>
      <c r="I348" s="7"/>
      <c r="J348" s="7"/>
      <c r="K348" s="7"/>
      <c r="L348" s="7"/>
      <c r="M348" s="7"/>
      <c r="N348" s="7"/>
      <c r="O348" s="7"/>
      <c r="P348" s="7"/>
      <c r="Q348" s="7"/>
      <c r="R348" s="7"/>
      <c r="S348" s="7"/>
      <c r="T348" s="7"/>
      <c r="U348" s="7"/>
      <c r="V348" s="7"/>
      <c r="W348" s="7"/>
      <c r="X348" s="7"/>
      <c r="Y348" s="7"/>
    </row>
    <row r="349" spans="1:25" ht="14.25" x14ac:dyDescent="0.2">
      <c r="A349" s="202"/>
      <c r="B349" s="202"/>
      <c r="C349" s="202"/>
      <c r="D349" s="202"/>
      <c r="E349" s="202"/>
      <c r="F349" s="7"/>
      <c r="G349" s="7"/>
      <c r="H349" s="7"/>
      <c r="I349" s="7"/>
      <c r="J349" s="7"/>
      <c r="K349" s="7"/>
      <c r="L349" s="7"/>
      <c r="M349" s="7"/>
      <c r="N349" s="7"/>
      <c r="O349" s="7"/>
      <c r="P349" s="7"/>
      <c r="Q349" s="7"/>
      <c r="R349" s="7"/>
      <c r="S349" s="7"/>
      <c r="T349" s="7"/>
      <c r="U349" s="7"/>
      <c r="V349" s="7"/>
      <c r="W349" s="7"/>
      <c r="X349" s="7"/>
      <c r="Y349" s="7"/>
    </row>
    <row r="350" spans="1:25" ht="14.25" x14ac:dyDescent="0.2">
      <c r="A350" s="202"/>
      <c r="B350" s="202"/>
      <c r="C350" s="202"/>
      <c r="D350" s="202"/>
      <c r="E350" s="202"/>
      <c r="F350" s="7"/>
      <c r="G350" s="7"/>
      <c r="H350" s="7"/>
      <c r="I350" s="7"/>
      <c r="J350" s="7"/>
      <c r="K350" s="7"/>
      <c r="L350" s="7"/>
      <c r="M350" s="7"/>
      <c r="N350" s="7"/>
      <c r="O350" s="7"/>
      <c r="P350" s="7"/>
      <c r="Q350" s="7"/>
      <c r="R350" s="7"/>
      <c r="S350" s="7"/>
      <c r="T350" s="7"/>
      <c r="U350" s="7"/>
      <c r="V350" s="7"/>
      <c r="W350" s="7"/>
      <c r="X350" s="7"/>
      <c r="Y350" s="7"/>
    </row>
    <row r="351" spans="1:25" ht="14.25" x14ac:dyDescent="0.2">
      <c r="A351" s="202"/>
      <c r="B351" s="202"/>
      <c r="C351" s="202"/>
      <c r="D351" s="202"/>
      <c r="E351" s="202"/>
      <c r="F351" s="7"/>
      <c r="G351" s="7"/>
      <c r="H351" s="7"/>
      <c r="I351" s="7"/>
      <c r="J351" s="7"/>
      <c r="K351" s="7"/>
      <c r="L351" s="7"/>
      <c r="M351" s="7"/>
      <c r="N351" s="7"/>
      <c r="O351" s="7"/>
      <c r="P351" s="7"/>
      <c r="Q351" s="7"/>
      <c r="R351" s="7"/>
      <c r="S351" s="7"/>
      <c r="T351" s="7"/>
      <c r="U351" s="7"/>
      <c r="V351" s="7"/>
      <c r="W351" s="7"/>
      <c r="X351" s="7"/>
      <c r="Y351" s="7"/>
    </row>
    <row r="352" spans="1:25" ht="15" x14ac:dyDescent="0.25">
      <c r="A352" s="1126"/>
      <c r="B352" s="1126"/>
      <c r="C352" s="1126"/>
      <c r="D352" s="1126"/>
      <c r="E352" s="415"/>
      <c r="F352" s="7"/>
      <c r="G352" s="7"/>
      <c r="H352" s="7"/>
      <c r="I352" s="7"/>
      <c r="J352" s="7"/>
      <c r="K352" s="7"/>
      <c r="L352" s="7"/>
      <c r="M352" s="7"/>
      <c r="N352" s="7"/>
      <c r="O352" s="7"/>
      <c r="P352" s="7"/>
      <c r="Q352" s="7"/>
      <c r="R352" s="7"/>
      <c r="S352" s="7"/>
      <c r="T352" s="7"/>
      <c r="U352" s="7"/>
      <c r="V352" s="7"/>
      <c r="W352" s="7"/>
      <c r="X352" s="7"/>
      <c r="Y352" s="7"/>
    </row>
    <row r="353" spans="1:25" ht="14.25" x14ac:dyDescent="0.2">
      <c r="A353" s="415"/>
      <c r="B353" s="415"/>
      <c r="C353" s="415"/>
      <c r="D353" s="415"/>
      <c r="E353" s="415"/>
      <c r="F353" s="7"/>
      <c r="G353" s="7"/>
      <c r="H353" s="7"/>
      <c r="I353" s="7"/>
      <c r="J353" s="7"/>
      <c r="K353" s="7"/>
      <c r="L353" s="7"/>
      <c r="M353" s="7"/>
      <c r="N353" s="7"/>
      <c r="O353" s="7"/>
      <c r="P353" s="7"/>
      <c r="Q353" s="7"/>
      <c r="R353" s="7"/>
      <c r="S353" s="7"/>
      <c r="T353" s="7"/>
      <c r="U353" s="7"/>
      <c r="V353" s="7"/>
      <c r="W353" s="7"/>
      <c r="X353" s="7"/>
      <c r="Y353" s="7"/>
    </row>
    <row r="354" spans="1:25" ht="14.25" x14ac:dyDescent="0.2">
      <c r="A354" s="415"/>
      <c r="B354" s="415"/>
      <c r="C354" s="415"/>
      <c r="D354" s="415"/>
      <c r="E354" s="415"/>
      <c r="F354" s="7"/>
      <c r="G354" s="7"/>
      <c r="H354" s="7"/>
      <c r="I354" s="7"/>
      <c r="J354" s="7"/>
      <c r="K354" s="7"/>
      <c r="L354" s="7"/>
      <c r="M354" s="7"/>
      <c r="N354" s="7"/>
      <c r="O354" s="7"/>
      <c r="P354" s="7"/>
      <c r="Q354" s="7"/>
      <c r="R354" s="7"/>
      <c r="S354" s="7"/>
      <c r="T354" s="7"/>
      <c r="U354" s="7"/>
      <c r="V354" s="7"/>
      <c r="W354" s="7"/>
      <c r="X354" s="7"/>
      <c r="Y354" s="7"/>
    </row>
    <row r="355" spans="1:25" ht="14.25" x14ac:dyDescent="0.2">
      <c r="A355" s="415"/>
      <c r="B355" s="415"/>
      <c r="C355" s="415"/>
      <c r="D355" s="415"/>
      <c r="E355" s="415"/>
      <c r="F355" s="7"/>
      <c r="G355" s="7"/>
      <c r="H355" s="7"/>
      <c r="I355" s="7"/>
      <c r="J355" s="7"/>
      <c r="K355" s="7"/>
      <c r="L355" s="7"/>
      <c r="M355" s="7"/>
      <c r="N355" s="7"/>
      <c r="O355" s="7"/>
      <c r="P355" s="7"/>
      <c r="Q355" s="7"/>
      <c r="R355" s="7"/>
      <c r="S355" s="7"/>
      <c r="T355" s="7"/>
      <c r="U355" s="7"/>
      <c r="V355" s="7"/>
      <c r="W355" s="7"/>
      <c r="X355" s="7"/>
      <c r="Y355" s="7"/>
    </row>
    <row r="356" spans="1:25" ht="14.25" x14ac:dyDescent="0.2">
      <c r="A356" s="415"/>
      <c r="B356" s="415"/>
      <c r="C356" s="415"/>
      <c r="D356" s="415"/>
      <c r="E356" s="415"/>
      <c r="F356" s="7"/>
      <c r="G356" s="7"/>
      <c r="H356" s="7"/>
      <c r="I356" s="7"/>
      <c r="J356" s="7"/>
      <c r="K356" s="7"/>
      <c r="L356" s="7"/>
      <c r="M356" s="7"/>
      <c r="N356" s="7"/>
      <c r="O356" s="7"/>
      <c r="P356" s="7"/>
      <c r="Q356" s="7"/>
      <c r="R356" s="7"/>
      <c r="S356" s="7"/>
      <c r="T356" s="7"/>
      <c r="U356" s="7"/>
      <c r="V356" s="7"/>
      <c r="W356" s="7"/>
      <c r="X356" s="7"/>
      <c r="Y356" s="7"/>
    </row>
    <row r="357" spans="1:25" ht="15" x14ac:dyDescent="0.25">
      <c r="A357" s="1121"/>
      <c r="B357" s="1121"/>
      <c r="C357" s="415"/>
      <c r="D357" s="415"/>
      <c r="E357" s="415"/>
      <c r="F357" s="7"/>
      <c r="G357" s="7"/>
      <c r="H357" s="7"/>
      <c r="I357" s="7"/>
      <c r="J357" s="7"/>
      <c r="K357" s="7"/>
      <c r="L357" s="7"/>
      <c r="M357" s="7"/>
      <c r="N357" s="7"/>
      <c r="O357" s="7"/>
      <c r="P357" s="7"/>
      <c r="Q357" s="7"/>
      <c r="R357" s="7"/>
      <c r="S357" s="7"/>
      <c r="T357" s="7"/>
      <c r="U357" s="7"/>
      <c r="V357" s="7"/>
      <c r="W357" s="7"/>
      <c r="X357" s="7"/>
      <c r="Y357" s="7"/>
    </row>
    <row r="358" spans="1:25" ht="15" x14ac:dyDescent="0.25">
      <c r="A358" s="415"/>
      <c r="B358" s="417"/>
      <c r="C358" s="415"/>
      <c r="D358" s="415"/>
      <c r="E358" s="415"/>
      <c r="F358" s="7"/>
      <c r="G358" s="7"/>
      <c r="H358" s="7"/>
      <c r="I358" s="7"/>
      <c r="J358" s="7"/>
      <c r="K358" s="7"/>
      <c r="L358" s="7"/>
      <c r="M358" s="7"/>
      <c r="N358" s="7"/>
      <c r="O358" s="7"/>
      <c r="P358" s="7"/>
      <c r="Q358" s="7"/>
      <c r="R358" s="7"/>
      <c r="S358" s="7"/>
      <c r="T358" s="7"/>
      <c r="U358" s="7"/>
      <c r="V358" s="7"/>
      <c r="W358" s="7"/>
      <c r="X358" s="7"/>
      <c r="Y358" s="7"/>
    </row>
    <row r="359" spans="1:25" ht="15" x14ac:dyDescent="0.25">
      <c r="A359" s="415"/>
      <c r="B359" s="418"/>
      <c r="C359" s="204"/>
      <c r="D359" s="204"/>
      <c r="E359" s="415"/>
      <c r="F359" s="7"/>
      <c r="G359" s="7"/>
      <c r="H359" s="7"/>
      <c r="I359" s="7"/>
      <c r="J359" s="7"/>
      <c r="K359" s="7"/>
      <c r="L359" s="7"/>
      <c r="M359" s="7"/>
      <c r="N359" s="7"/>
      <c r="O359" s="7"/>
      <c r="P359" s="7"/>
      <c r="Q359" s="7"/>
      <c r="R359" s="7"/>
      <c r="S359" s="7"/>
      <c r="T359" s="7"/>
      <c r="U359" s="7"/>
      <c r="V359" s="7"/>
      <c r="W359" s="7"/>
      <c r="X359" s="7"/>
      <c r="Y359" s="7"/>
    </row>
    <row r="360" spans="1:25" ht="14.25" x14ac:dyDescent="0.2">
      <c r="A360" s="415"/>
      <c r="B360" s="204"/>
      <c r="C360" s="204"/>
      <c r="D360" s="204"/>
      <c r="E360" s="415"/>
      <c r="F360" s="7"/>
      <c r="G360" s="7"/>
      <c r="H360" s="7"/>
      <c r="I360" s="7"/>
      <c r="J360" s="7"/>
      <c r="K360" s="7"/>
      <c r="L360" s="7"/>
      <c r="M360" s="7"/>
      <c r="N360" s="7"/>
      <c r="O360" s="7"/>
      <c r="P360" s="7"/>
      <c r="Q360" s="7"/>
      <c r="R360" s="7"/>
      <c r="S360" s="7"/>
      <c r="T360" s="7"/>
      <c r="U360" s="7"/>
      <c r="V360" s="7"/>
      <c r="W360" s="7"/>
      <c r="X360" s="7"/>
      <c r="Y360" s="7"/>
    </row>
    <row r="361" spans="1:25" ht="14.25" x14ac:dyDescent="0.2">
      <c r="A361" s="1121"/>
      <c r="B361" s="1131"/>
      <c r="C361" s="1131"/>
      <c r="D361" s="1131"/>
      <c r="E361" s="415"/>
      <c r="F361" s="7"/>
      <c r="G361" s="7"/>
      <c r="H361" s="7"/>
      <c r="I361" s="7"/>
      <c r="J361" s="7"/>
      <c r="K361" s="7"/>
      <c r="L361" s="7"/>
      <c r="M361" s="7"/>
      <c r="N361" s="7"/>
      <c r="O361" s="7"/>
      <c r="P361" s="7"/>
      <c r="Q361" s="7"/>
      <c r="R361" s="7"/>
      <c r="S361" s="7"/>
      <c r="T361" s="7"/>
      <c r="U361" s="7"/>
      <c r="V361" s="7"/>
      <c r="W361" s="7"/>
      <c r="X361" s="7"/>
      <c r="Y361" s="7"/>
    </row>
    <row r="362" spans="1:25" ht="14.25" x14ac:dyDescent="0.2">
      <c r="A362" s="1121"/>
      <c r="B362" s="1121"/>
      <c r="C362" s="1121"/>
      <c r="D362" s="1121"/>
      <c r="E362" s="415"/>
      <c r="F362" s="7"/>
      <c r="G362" s="7"/>
      <c r="H362" s="7"/>
      <c r="I362" s="7"/>
      <c r="J362" s="7"/>
      <c r="K362" s="7"/>
      <c r="L362" s="7"/>
      <c r="M362" s="7"/>
      <c r="N362" s="7"/>
      <c r="O362" s="7"/>
      <c r="P362" s="7"/>
      <c r="Q362" s="7"/>
      <c r="R362" s="7"/>
      <c r="S362" s="7"/>
      <c r="T362" s="7"/>
      <c r="U362" s="7"/>
      <c r="V362" s="7"/>
      <c r="W362" s="7"/>
      <c r="X362" s="7"/>
      <c r="Y362" s="7"/>
    </row>
    <row r="363" spans="1:25" ht="14.25" x14ac:dyDescent="0.2">
      <c r="A363" s="415"/>
      <c r="B363" s="419"/>
      <c r="C363" s="414"/>
      <c r="D363" s="414"/>
      <c r="E363" s="415"/>
      <c r="F363" s="7"/>
      <c r="G363" s="7"/>
      <c r="H363" s="7"/>
      <c r="I363" s="7"/>
      <c r="J363" s="7"/>
      <c r="K363" s="7"/>
      <c r="L363" s="7"/>
      <c r="M363" s="7"/>
      <c r="N363" s="7"/>
      <c r="O363" s="7"/>
      <c r="P363" s="7"/>
      <c r="Q363" s="7"/>
      <c r="R363" s="7"/>
      <c r="S363" s="7"/>
      <c r="T363" s="7"/>
      <c r="U363" s="7"/>
      <c r="V363" s="7"/>
      <c r="W363" s="7"/>
      <c r="X363" s="7"/>
      <c r="Y363" s="7"/>
    </row>
    <row r="364" spans="1:25" ht="14.25" x14ac:dyDescent="0.2">
      <c r="A364" s="415"/>
      <c r="B364" s="419"/>
      <c r="C364" s="414"/>
      <c r="D364" s="414"/>
      <c r="E364" s="415"/>
      <c r="F364" s="7"/>
      <c r="G364" s="7"/>
      <c r="H364" s="7"/>
      <c r="I364" s="7"/>
      <c r="J364" s="7"/>
      <c r="K364" s="7"/>
      <c r="L364" s="7"/>
      <c r="M364" s="7"/>
      <c r="N364" s="7"/>
      <c r="O364" s="7"/>
      <c r="P364" s="7"/>
      <c r="Q364" s="7"/>
      <c r="R364" s="7"/>
      <c r="S364" s="7"/>
      <c r="T364" s="7"/>
      <c r="U364" s="7"/>
      <c r="V364" s="7"/>
      <c r="W364" s="7"/>
      <c r="X364" s="7"/>
      <c r="Y364" s="7"/>
    </row>
    <row r="365" spans="1:25" ht="14.25" x14ac:dyDescent="0.2">
      <c r="A365" s="415"/>
      <c r="B365" s="419"/>
      <c r="C365" s="414"/>
      <c r="D365" s="414"/>
      <c r="E365" s="415"/>
      <c r="F365" s="7"/>
      <c r="G365" s="7"/>
      <c r="H365" s="7"/>
      <c r="I365" s="7"/>
      <c r="J365" s="7"/>
      <c r="K365" s="7"/>
      <c r="L365" s="7"/>
      <c r="M365" s="7"/>
      <c r="N365" s="7"/>
      <c r="O365" s="7"/>
      <c r="P365" s="7"/>
      <c r="Q365" s="7"/>
      <c r="R365" s="7"/>
      <c r="S365" s="7"/>
      <c r="T365" s="7"/>
      <c r="U365" s="7"/>
      <c r="V365" s="7"/>
      <c r="W365" s="7"/>
      <c r="X365" s="7"/>
      <c r="Y365" s="7"/>
    </row>
    <row r="366" spans="1:25" ht="14.25" x14ac:dyDescent="0.2">
      <c r="A366" s="415"/>
      <c r="B366" s="419"/>
      <c r="C366" s="414"/>
      <c r="D366" s="414"/>
      <c r="E366" s="415"/>
      <c r="F366" s="7"/>
      <c r="G366" s="7"/>
      <c r="H366" s="7"/>
      <c r="I366" s="7"/>
      <c r="J366" s="7"/>
      <c r="K366" s="7"/>
      <c r="L366" s="7"/>
      <c r="M366" s="7"/>
      <c r="N366" s="7"/>
      <c r="O366" s="7"/>
      <c r="P366" s="7"/>
      <c r="Q366" s="7"/>
      <c r="R366" s="7"/>
      <c r="S366" s="7"/>
      <c r="T366" s="7"/>
      <c r="U366" s="7"/>
      <c r="V366" s="7"/>
      <c r="W366" s="7"/>
      <c r="X366" s="7"/>
      <c r="Y366" s="7"/>
    </row>
    <row r="367" spans="1:25" ht="14.25" x14ac:dyDescent="0.2">
      <c r="A367" s="415"/>
      <c r="B367" s="419"/>
      <c r="C367" s="414"/>
      <c r="D367" s="414"/>
      <c r="E367" s="415"/>
      <c r="F367" s="7"/>
      <c r="G367" s="7"/>
      <c r="H367" s="7"/>
      <c r="I367" s="7"/>
      <c r="J367" s="7"/>
      <c r="K367" s="7"/>
      <c r="L367" s="7"/>
      <c r="M367" s="7"/>
      <c r="N367" s="7"/>
      <c r="O367" s="7"/>
      <c r="P367" s="7"/>
      <c r="Q367" s="7"/>
      <c r="R367" s="7"/>
      <c r="S367" s="7"/>
      <c r="T367" s="7"/>
      <c r="U367" s="7"/>
      <c r="V367" s="7"/>
      <c r="W367" s="7"/>
      <c r="X367" s="7"/>
      <c r="Y367" s="7"/>
    </row>
    <row r="368" spans="1:25" ht="14.25" x14ac:dyDescent="0.2">
      <c r="A368" s="415"/>
      <c r="B368" s="419"/>
      <c r="C368" s="414"/>
      <c r="D368" s="414"/>
      <c r="E368" s="415"/>
      <c r="F368" s="7"/>
      <c r="G368" s="7"/>
      <c r="H368" s="7"/>
      <c r="I368" s="7"/>
      <c r="J368" s="7"/>
      <c r="K368" s="7"/>
      <c r="L368" s="7"/>
      <c r="M368" s="7"/>
      <c r="N368" s="7"/>
      <c r="O368" s="7"/>
      <c r="P368" s="7"/>
      <c r="Q368" s="7"/>
      <c r="R368" s="7"/>
      <c r="S368" s="7"/>
      <c r="T368" s="7"/>
      <c r="U368" s="7"/>
      <c r="V368" s="7"/>
      <c r="W368" s="7"/>
      <c r="X368" s="7"/>
      <c r="Y368" s="7"/>
    </row>
    <row r="369" spans="1:25" ht="15" x14ac:dyDescent="0.25">
      <c r="A369" s="415"/>
      <c r="B369" s="416"/>
      <c r="C369" s="416"/>
      <c r="D369" s="414"/>
      <c r="E369" s="415"/>
      <c r="F369" s="7"/>
      <c r="G369" s="7"/>
      <c r="H369" s="7"/>
      <c r="I369" s="7"/>
      <c r="J369" s="7"/>
      <c r="K369" s="7"/>
      <c r="L369" s="7"/>
      <c r="M369" s="7"/>
      <c r="N369" s="7"/>
      <c r="O369" s="7"/>
      <c r="P369" s="7"/>
      <c r="Q369" s="7"/>
      <c r="R369" s="7"/>
      <c r="S369" s="7"/>
      <c r="T369" s="7"/>
      <c r="U369" s="7"/>
      <c r="V369" s="7"/>
      <c r="W369" s="7"/>
      <c r="X369" s="7"/>
      <c r="Y369" s="7"/>
    </row>
    <row r="370" spans="1:25" ht="15" x14ac:dyDescent="0.25">
      <c r="A370" s="1121"/>
      <c r="B370" s="1121"/>
      <c r="C370" s="1121"/>
      <c r="D370" s="194"/>
      <c r="E370" s="415"/>
      <c r="F370" s="7"/>
      <c r="G370" s="7"/>
      <c r="H370" s="7"/>
      <c r="I370" s="7"/>
      <c r="J370" s="7"/>
      <c r="K370" s="7"/>
      <c r="L370" s="7"/>
      <c r="M370" s="7"/>
      <c r="N370" s="7"/>
      <c r="O370" s="7"/>
      <c r="P370" s="7"/>
      <c r="Q370" s="7"/>
      <c r="R370" s="7"/>
      <c r="S370" s="7"/>
      <c r="T370" s="7"/>
      <c r="U370" s="7"/>
      <c r="V370" s="7"/>
      <c r="W370" s="7"/>
      <c r="X370" s="7"/>
      <c r="Y370" s="7"/>
    </row>
    <row r="371" spans="1:25" ht="14.25" x14ac:dyDescent="0.2">
      <c r="A371" s="1122"/>
      <c r="B371" s="1122"/>
      <c r="C371" s="1122"/>
      <c r="D371" s="1122"/>
      <c r="E371" s="415"/>
      <c r="F371" s="7"/>
      <c r="G371" s="7"/>
      <c r="H371" s="7"/>
      <c r="I371" s="7"/>
      <c r="J371" s="7"/>
      <c r="K371" s="7"/>
      <c r="L371" s="7"/>
      <c r="M371" s="7"/>
      <c r="N371" s="7"/>
      <c r="O371" s="7"/>
      <c r="P371" s="7"/>
      <c r="Q371" s="7"/>
      <c r="R371" s="7"/>
      <c r="S371" s="7"/>
      <c r="T371" s="7"/>
      <c r="U371" s="7"/>
      <c r="V371" s="7"/>
      <c r="W371" s="7"/>
      <c r="X371" s="7"/>
      <c r="Y371" s="7"/>
    </row>
    <row r="372" spans="1:25" ht="15" x14ac:dyDescent="0.25">
      <c r="A372" s="416"/>
      <c r="B372" s="420"/>
      <c r="C372" s="420"/>
      <c r="D372" s="194"/>
      <c r="E372" s="415"/>
      <c r="F372" s="7"/>
      <c r="G372" s="7"/>
      <c r="H372" s="7"/>
      <c r="I372" s="7"/>
      <c r="J372" s="7"/>
      <c r="K372" s="7"/>
      <c r="L372" s="7"/>
      <c r="M372" s="7"/>
      <c r="N372" s="7"/>
      <c r="O372" s="7"/>
      <c r="P372" s="7"/>
      <c r="Q372" s="7"/>
      <c r="R372" s="7"/>
      <c r="S372" s="7"/>
      <c r="T372" s="7"/>
      <c r="U372" s="7"/>
      <c r="V372" s="7"/>
      <c r="W372" s="7"/>
      <c r="X372" s="7"/>
      <c r="Y372" s="7"/>
    </row>
    <row r="373" spans="1:25" ht="14.25" x14ac:dyDescent="0.2">
      <c r="A373" s="415"/>
      <c r="B373" s="415"/>
      <c r="C373" s="415"/>
      <c r="D373" s="415"/>
      <c r="E373" s="415"/>
      <c r="F373" s="7"/>
      <c r="G373" s="7"/>
      <c r="H373" s="7"/>
      <c r="I373" s="7"/>
      <c r="J373" s="7"/>
      <c r="K373" s="7"/>
      <c r="L373" s="7"/>
      <c r="M373" s="7"/>
      <c r="N373" s="7"/>
      <c r="O373" s="7"/>
      <c r="P373" s="7"/>
      <c r="Q373" s="7"/>
      <c r="R373" s="7"/>
      <c r="S373" s="7"/>
      <c r="T373" s="7"/>
      <c r="U373" s="7"/>
      <c r="V373" s="7"/>
      <c r="W373" s="7"/>
      <c r="X373" s="7"/>
      <c r="Y373" s="7"/>
    </row>
    <row r="374" spans="1:25" ht="14.25" x14ac:dyDescent="0.2">
      <c r="A374" s="415"/>
      <c r="B374" s="415"/>
      <c r="C374" s="415"/>
      <c r="D374" s="415"/>
      <c r="E374" s="415"/>
      <c r="F374" s="7"/>
      <c r="G374" s="7"/>
      <c r="H374" s="7"/>
      <c r="I374" s="7"/>
      <c r="J374" s="7"/>
      <c r="K374" s="7"/>
      <c r="L374" s="7"/>
      <c r="M374" s="7"/>
      <c r="N374" s="7"/>
      <c r="O374" s="7"/>
      <c r="P374" s="7"/>
      <c r="Q374" s="7"/>
      <c r="R374" s="7"/>
      <c r="S374" s="7"/>
      <c r="T374" s="7"/>
      <c r="U374" s="7"/>
      <c r="V374" s="7"/>
      <c r="W374" s="7"/>
      <c r="X374" s="7"/>
      <c r="Y374" s="7"/>
    </row>
    <row r="375" spans="1:25" ht="15" x14ac:dyDescent="0.25">
      <c r="A375" s="416"/>
      <c r="B375" s="417"/>
      <c r="C375" s="417"/>
      <c r="D375" s="417"/>
      <c r="E375" s="415"/>
      <c r="F375" s="7"/>
      <c r="G375" s="7"/>
      <c r="H375" s="7"/>
      <c r="I375" s="7"/>
      <c r="J375" s="7"/>
      <c r="K375" s="7"/>
      <c r="L375" s="7"/>
      <c r="M375" s="7"/>
      <c r="N375" s="7"/>
      <c r="O375" s="7"/>
      <c r="P375" s="7"/>
      <c r="Q375" s="7"/>
      <c r="R375" s="7"/>
      <c r="S375" s="7"/>
      <c r="T375" s="7"/>
      <c r="U375" s="7"/>
      <c r="V375" s="7"/>
      <c r="W375" s="7"/>
      <c r="X375" s="7"/>
      <c r="Y375" s="7"/>
    </row>
    <row r="376" spans="1:25" ht="15" x14ac:dyDescent="0.2">
      <c r="A376" s="1123"/>
      <c r="B376" s="1124"/>
      <c r="C376" s="1125"/>
      <c r="D376" s="1125"/>
      <c r="E376" s="424"/>
      <c r="F376" s="7"/>
      <c r="G376" s="7"/>
      <c r="H376" s="7"/>
      <c r="I376" s="7"/>
      <c r="J376" s="7"/>
      <c r="K376" s="7"/>
      <c r="L376" s="7"/>
      <c r="M376" s="7"/>
      <c r="N376" s="7"/>
      <c r="O376" s="7"/>
      <c r="P376" s="7"/>
      <c r="Q376" s="7"/>
      <c r="R376" s="7"/>
      <c r="S376" s="7"/>
      <c r="T376" s="7"/>
      <c r="U376" s="7"/>
      <c r="V376" s="7"/>
      <c r="W376" s="7"/>
      <c r="X376" s="7"/>
      <c r="Y376" s="7"/>
    </row>
    <row r="377" spans="1:25" ht="15" x14ac:dyDescent="0.2">
      <c r="A377" s="1123"/>
      <c r="B377" s="1123"/>
      <c r="C377" s="1123"/>
      <c r="D377" s="1123"/>
      <c r="E377" s="424"/>
      <c r="F377" s="7"/>
      <c r="G377" s="7"/>
      <c r="H377" s="7"/>
      <c r="I377" s="7"/>
      <c r="J377" s="7"/>
      <c r="K377" s="7"/>
      <c r="L377" s="7"/>
      <c r="M377" s="7"/>
      <c r="N377" s="7"/>
      <c r="O377" s="7"/>
      <c r="P377" s="7"/>
      <c r="Q377" s="7"/>
      <c r="R377" s="7"/>
      <c r="S377" s="7"/>
      <c r="T377" s="7"/>
      <c r="U377" s="7"/>
      <c r="V377" s="7"/>
      <c r="W377" s="7"/>
      <c r="X377" s="7"/>
      <c r="Y377" s="7"/>
    </row>
    <row r="378" spans="1:25" ht="15" x14ac:dyDescent="0.25">
      <c r="A378" s="1121"/>
      <c r="B378" s="1121"/>
      <c r="C378" s="1121"/>
      <c r="D378" s="194"/>
      <c r="E378" s="415"/>
      <c r="F378" s="7"/>
      <c r="G378" s="7"/>
      <c r="H378" s="7"/>
      <c r="I378" s="7"/>
      <c r="J378" s="7"/>
      <c r="K378" s="7"/>
      <c r="L378" s="7"/>
      <c r="M378" s="7"/>
      <c r="N378" s="7"/>
      <c r="O378" s="7"/>
      <c r="P378" s="7"/>
      <c r="Q378" s="7"/>
      <c r="R378" s="7"/>
      <c r="S378" s="7"/>
      <c r="T378" s="7"/>
      <c r="U378" s="7"/>
      <c r="V378" s="7"/>
      <c r="W378" s="7"/>
      <c r="X378" s="7"/>
      <c r="Y378" s="7"/>
    </row>
    <row r="379" spans="1:25" ht="14.25" x14ac:dyDescent="0.2">
      <c r="A379" s="1122"/>
      <c r="B379" s="1122"/>
      <c r="C379" s="1122"/>
      <c r="D379" s="1122"/>
      <c r="E379" s="415"/>
      <c r="F379" s="7"/>
      <c r="G379" s="7"/>
      <c r="H379" s="7"/>
      <c r="I379" s="7"/>
      <c r="J379" s="7"/>
      <c r="K379" s="7"/>
      <c r="L379" s="7"/>
      <c r="M379" s="7"/>
      <c r="N379" s="7"/>
      <c r="O379" s="7"/>
      <c r="P379" s="7"/>
      <c r="Q379" s="7"/>
      <c r="R379" s="7"/>
      <c r="S379" s="7"/>
      <c r="T379" s="7"/>
      <c r="U379" s="7"/>
      <c r="V379" s="7"/>
      <c r="W379" s="7"/>
      <c r="X379" s="7"/>
      <c r="Y379" s="7"/>
    </row>
    <row r="380" spans="1:25" ht="15" x14ac:dyDescent="0.25">
      <c r="A380" s="1121"/>
      <c r="B380" s="1121"/>
      <c r="C380" s="1121"/>
      <c r="D380" s="194"/>
      <c r="E380" s="415"/>
      <c r="F380" s="7"/>
      <c r="G380" s="7"/>
      <c r="H380" s="7"/>
      <c r="I380" s="7"/>
      <c r="J380" s="7"/>
      <c r="K380" s="7"/>
      <c r="L380" s="7"/>
      <c r="M380" s="7"/>
      <c r="N380" s="7"/>
      <c r="O380" s="7"/>
      <c r="P380" s="7"/>
      <c r="Q380" s="7"/>
      <c r="R380" s="7"/>
      <c r="S380" s="7"/>
      <c r="T380" s="7"/>
      <c r="U380" s="7"/>
      <c r="V380" s="7"/>
      <c r="W380" s="7"/>
      <c r="X380" s="7"/>
      <c r="Y380" s="7"/>
    </row>
    <row r="381" spans="1:25" ht="14.25" x14ac:dyDescent="0.2">
      <c r="A381" s="415"/>
      <c r="B381" s="415"/>
      <c r="C381" s="415"/>
      <c r="D381" s="415"/>
      <c r="E381" s="415"/>
      <c r="F381" s="7"/>
      <c r="G381" s="7"/>
      <c r="H381" s="7"/>
      <c r="I381" s="7"/>
      <c r="J381" s="7"/>
      <c r="K381" s="7"/>
      <c r="L381" s="7"/>
      <c r="M381" s="7"/>
      <c r="N381" s="7"/>
      <c r="O381" s="7"/>
      <c r="P381" s="7"/>
      <c r="Q381" s="7"/>
      <c r="R381" s="7"/>
      <c r="S381" s="7"/>
      <c r="T381" s="7"/>
      <c r="U381" s="7"/>
      <c r="V381" s="7"/>
      <c r="W381" s="7"/>
      <c r="X381" s="7"/>
      <c r="Y381" s="7"/>
    </row>
    <row r="382" spans="1:25" ht="14.25" x14ac:dyDescent="0.2">
      <c r="A382" s="415"/>
      <c r="B382" s="415"/>
      <c r="C382" s="415"/>
      <c r="D382" s="415"/>
      <c r="E382" s="415"/>
      <c r="F382" s="7"/>
      <c r="G382" s="7"/>
      <c r="H382" s="7"/>
      <c r="I382" s="7"/>
      <c r="J382" s="7"/>
      <c r="K382" s="7"/>
      <c r="L382" s="7"/>
      <c r="M382" s="7"/>
      <c r="N382" s="7"/>
      <c r="O382" s="7"/>
      <c r="P382" s="7"/>
      <c r="Q382" s="7"/>
      <c r="R382" s="7"/>
      <c r="S382" s="7"/>
      <c r="T382" s="7"/>
      <c r="U382" s="7"/>
      <c r="V382" s="7"/>
      <c r="W382" s="7"/>
      <c r="X382" s="7"/>
      <c r="Y382" s="7"/>
    </row>
    <row r="383" spans="1:25" ht="15" x14ac:dyDescent="0.25">
      <c r="A383" s="1121"/>
      <c r="B383" s="1121"/>
      <c r="C383" s="1126"/>
      <c r="D383" s="1126"/>
      <c r="E383" s="415"/>
      <c r="F383" s="7"/>
      <c r="G383" s="7"/>
      <c r="H383" s="7"/>
      <c r="I383" s="7"/>
      <c r="J383" s="7"/>
      <c r="K383" s="7"/>
      <c r="L383" s="7"/>
      <c r="M383" s="7"/>
      <c r="N383" s="7"/>
      <c r="O383" s="7"/>
      <c r="P383" s="7"/>
      <c r="Q383" s="7"/>
      <c r="R383" s="7"/>
      <c r="S383" s="7"/>
      <c r="T383" s="7"/>
      <c r="U383" s="7"/>
      <c r="V383" s="7"/>
      <c r="W383" s="7"/>
      <c r="X383" s="7"/>
      <c r="Y383" s="7"/>
    </row>
    <row r="384" spans="1:25" ht="14.25" x14ac:dyDescent="0.2">
      <c r="A384" s="415"/>
      <c r="B384" s="415"/>
      <c r="C384" s="415"/>
      <c r="D384" s="415"/>
      <c r="E384" s="415"/>
      <c r="F384" s="7"/>
      <c r="G384" s="7"/>
      <c r="H384" s="7"/>
      <c r="I384" s="7"/>
      <c r="J384" s="7"/>
      <c r="K384" s="7"/>
      <c r="L384" s="7"/>
      <c r="M384" s="7"/>
      <c r="N384" s="7"/>
      <c r="O384" s="7"/>
      <c r="P384" s="7"/>
      <c r="Q384" s="7"/>
      <c r="R384" s="7"/>
      <c r="S384" s="7"/>
      <c r="T384" s="7"/>
      <c r="U384" s="7"/>
      <c r="V384" s="7"/>
      <c r="W384" s="7"/>
      <c r="X384" s="7"/>
      <c r="Y384" s="7"/>
    </row>
    <row r="385" spans="1:25" ht="14.25" x14ac:dyDescent="0.2">
      <c r="A385" s="1127"/>
      <c r="B385" s="1127"/>
      <c r="C385" s="1128"/>
      <c r="D385" s="1128"/>
      <c r="E385" s="415"/>
      <c r="F385" s="7"/>
      <c r="G385" s="7"/>
      <c r="H385" s="7"/>
      <c r="I385" s="7"/>
      <c r="J385" s="7"/>
      <c r="K385" s="7"/>
      <c r="L385" s="7"/>
      <c r="M385" s="7"/>
      <c r="N385" s="7"/>
      <c r="O385" s="7"/>
      <c r="P385" s="7"/>
      <c r="Q385" s="7"/>
      <c r="R385" s="7"/>
      <c r="S385" s="7"/>
      <c r="T385" s="7"/>
      <c r="U385" s="7"/>
      <c r="V385" s="7"/>
      <c r="W385" s="7"/>
      <c r="X385" s="7"/>
      <c r="Y385" s="7"/>
    </row>
    <row r="386" spans="1:25" ht="14.25" x14ac:dyDescent="0.2">
      <c r="A386" s="1127"/>
      <c r="B386" s="1127"/>
      <c r="C386" s="1128"/>
      <c r="D386" s="1128"/>
      <c r="E386" s="415"/>
      <c r="F386" s="7"/>
      <c r="G386" s="7"/>
      <c r="H386" s="7"/>
      <c r="I386" s="7"/>
      <c r="J386" s="7"/>
      <c r="K386" s="7"/>
      <c r="L386" s="7"/>
      <c r="M386" s="7"/>
      <c r="N386" s="7"/>
      <c r="O386" s="7"/>
      <c r="P386" s="7"/>
      <c r="Q386" s="7"/>
      <c r="R386" s="7"/>
      <c r="S386" s="7"/>
      <c r="T386" s="7"/>
      <c r="U386" s="7"/>
      <c r="V386" s="7"/>
      <c r="W386" s="7"/>
      <c r="X386" s="7"/>
      <c r="Y386" s="7"/>
    </row>
    <row r="387" spans="1:25" ht="14.25" x14ac:dyDescent="0.2">
      <c r="A387" s="415"/>
      <c r="B387" s="419"/>
      <c r="C387" s="1128"/>
      <c r="D387" s="1128"/>
      <c r="E387" s="415"/>
      <c r="F387" s="7"/>
      <c r="G387" s="7"/>
      <c r="H387" s="7"/>
      <c r="I387" s="7"/>
      <c r="J387" s="7"/>
      <c r="K387" s="7"/>
      <c r="L387" s="7"/>
      <c r="M387" s="7"/>
      <c r="N387" s="7"/>
      <c r="O387" s="7"/>
      <c r="P387" s="7"/>
      <c r="Q387" s="7"/>
      <c r="R387" s="7"/>
      <c r="S387" s="7"/>
      <c r="T387" s="7"/>
      <c r="U387" s="7"/>
      <c r="V387" s="7"/>
      <c r="W387" s="7"/>
      <c r="X387" s="7"/>
      <c r="Y387" s="7"/>
    </row>
    <row r="388" spans="1:25" ht="14.25" x14ac:dyDescent="0.2">
      <c r="A388" s="415"/>
      <c r="B388" s="419"/>
      <c r="C388" s="1128"/>
      <c r="D388" s="1128"/>
      <c r="E388" s="415"/>
      <c r="F388" s="7"/>
      <c r="G388" s="7"/>
      <c r="H388" s="7"/>
      <c r="I388" s="7"/>
      <c r="J388" s="7"/>
      <c r="K388" s="7"/>
      <c r="L388" s="7"/>
      <c r="M388" s="7"/>
      <c r="N388" s="7"/>
      <c r="O388" s="7"/>
      <c r="P388" s="7"/>
      <c r="Q388" s="7"/>
      <c r="R388" s="7"/>
      <c r="S388" s="7"/>
      <c r="T388" s="7"/>
      <c r="U388" s="7"/>
      <c r="V388" s="7"/>
      <c r="W388" s="7"/>
      <c r="X388" s="7"/>
      <c r="Y388" s="7"/>
    </row>
    <row r="389" spans="1:25" ht="14.25" x14ac:dyDescent="0.2">
      <c r="A389" s="1127"/>
      <c r="B389" s="1127"/>
      <c r="C389" s="1128"/>
      <c r="D389" s="1128"/>
      <c r="E389" s="415"/>
      <c r="F389" s="7"/>
      <c r="G389" s="7"/>
      <c r="H389" s="7"/>
      <c r="I389" s="7"/>
      <c r="J389" s="7"/>
      <c r="K389" s="7"/>
      <c r="L389" s="7"/>
      <c r="M389" s="7"/>
      <c r="N389" s="7"/>
      <c r="O389" s="7"/>
      <c r="P389" s="7"/>
      <c r="Q389" s="7"/>
      <c r="R389" s="7"/>
      <c r="S389" s="7"/>
      <c r="T389" s="7"/>
      <c r="U389" s="7"/>
      <c r="V389" s="7"/>
      <c r="W389" s="7"/>
      <c r="X389" s="7"/>
      <c r="Y389" s="7"/>
    </row>
    <row r="390" spans="1:25" ht="14.25" x14ac:dyDescent="0.2">
      <c r="A390" s="1127"/>
      <c r="B390" s="1127"/>
      <c r="C390" s="1128"/>
      <c r="D390" s="1128"/>
      <c r="E390" s="415"/>
      <c r="F390" s="7"/>
      <c r="G390" s="7"/>
      <c r="H390" s="7"/>
      <c r="I390" s="7"/>
      <c r="J390" s="7"/>
      <c r="K390" s="7"/>
      <c r="L390" s="7"/>
      <c r="M390" s="7"/>
      <c r="N390" s="7"/>
      <c r="O390" s="7"/>
      <c r="P390" s="7"/>
      <c r="Q390" s="7"/>
      <c r="R390" s="7"/>
      <c r="S390" s="7"/>
      <c r="T390" s="7"/>
      <c r="U390" s="7"/>
      <c r="V390" s="7"/>
      <c r="W390" s="7"/>
      <c r="X390" s="7"/>
      <c r="Y390" s="7"/>
    </row>
    <row r="391" spans="1:25" ht="14.25" x14ac:dyDescent="0.2">
      <c r="A391" s="1127"/>
      <c r="B391" s="1127"/>
      <c r="C391" s="1128"/>
      <c r="D391" s="1128"/>
      <c r="E391" s="415"/>
      <c r="F391" s="7"/>
      <c r="G391" s="7"/>
      <c r="H391" s="7"/>
      <c r="I391" s="7"/>
      <c r="J391" s="7"/>
      <c r="K391" s="7"/>
      <c r="L391" s="7"/>
      <c r="M391" s="7"/>
      <c r="N391" s="7"/>
      <c r="O391" s="7"/>
      <c r="P391" s="7"/>
      <c r="Q391" s="7"/>
      <c r="R391" s="7"/>
      <c r="S391" s="7"/>
      <c r="T391" s="7"/>
      <c r="U391" s="7"/>
      <c r="V391" s="7"/>
      <c r="W391" s="7"/>
      <c r="X391" s="7"/>
      <c r="Y391" s="7"/>
    </row>
    <row r="392" spans="1:25" ht="14.25" x14ac:dyDescent="0.2">
      <c r="A392" s="1127"/>
      <c r="B392" s="1127"/>
      <c r="C392" s="1128"/>
      <c r="D392" s="1128"/>
      <c r="E392" s="415"/>
      <c r="F392" s="7"/>
      <c r="G392" s="7"/>
      <c r="H392" s="7"/>
      <c r="I392" s="7"/>
      <c r="J392" s="7"/>
      <c r="K392" s="7"/>
      <c r="L392" s="7"/>
      <c r="M392" s="7"/>
      <c r="N392" s="7"/>
      <c r="O392" s="7"/>
      <c r="P392" s="7"/>
      <c r="Q392" s="7"/>
      <c r="R392" s="7"/>
      <c r="S392" s="7"/>
      <c r="T392" s="7"/>
      <c r="U392" s="7"/>
      <c r="V392" s="7"/>
      <c r="W392" s="7"/>
      <c r="X392" s="7"/>
      <c r="Y392" s="7"/>
    </row>
    <row r="393" spans="1:25" ht="14.25" x14ac:dyDescent="0.2">
      <c r="A393" s="1127"/>
      <c r="B393" s="1127"/>
      <c r="C393" s="1128"/>
      <c r="D393" s="1128"/>
      <c r="E393" s="415"/>
      <c r="F393" s="7"/>
      <c r="G393" s="7"/>
      <c r="H393" s="7"/>
      <c r="I393" s="7"/>
      <c r="J393" s="7"/>
      <c r="K393" s="7"/>
      <c r="L393" s="7"/>
      <c r="M393" s="7"/>
      <c r="N393" s="7"/>
      <c r="O393" s="7"/>
      <c r="P393" s="7"/>
      <c r="Q393" s="7"/>
      <c r="R393" s="7"/>
      <c r="S393" s="7"/>
      <c r="T393" s="7"/>
      <c r="U393" s="7"/>
      <c r="V393" s="7"/>
      <c r="W393" s="7"/>
      <c r="X393" s="7"/>
      <c r="Y393" s="7"/>
    </row>
    <row r="394" spans="1:25" ht="14.25" x14ac:dyDescent="0.2">
      <c r="A394" s="1127"/>
      <c r="B394" s="1127"/>
      <c r="C394" s="1127"/>
      <c r="D394" s="1127"/>
      <c r="E394" s="415"/>
      <c r="F394" s="7"/>
      <c r="G394" s="7"/>
      <c r="H394" s="7"/>
      <c r="I394" s="7"/>
      <c r="J394" s="7"/>
      <c r="K394" s="7"/>
      <c r="L394" s="7"/>
      <c r="M394" s="7"/>
      <c r="N394" s="7"/>
      <c r="O394" s="7"/>
      <c r="P394" s="7"/>
      <c r="Q394" s="7"/>
      <c r="R394" s="7"/>
      <c r="S394" s="7"/>
      <c r="T394" s="7"/>
      <c r="U394" s="7"/>
      <c r="V394" s="7"/>
      <c r="W394" s="7"/>
      <c r="X394" s="7"/>
      <c r="Y394" s="7"/>
    </row>
    <row r="395" spans="1:25" ht="14.25" x14ac:dyDescent="0.2">
      <c r="A395" s="1127"/>
      <c r="B395" s="1127"/>
      <c r="C395" s="1127"/>
      <c r="D395" s="1127"/>
      <c r="E395" s="415"/>
      <c r="F395" s="7"/>
      <c r="G395" s="7"/>
      <c r="H395" s="7"/>
      <c r="I395" s="7"/>
      <c r="J395" s="7"/>
      <c r="K395" s="7"/>
      <c r="L395" s="7"/>
      <c r="M395" s="7"/>
      <c r="N395" s="7"/>
      <c r="O395" s="7"/>
      <c r="P395" s="7"/>
      <c r="Q395" s="7"/>
      <c r="R395" s="7"/>
      <c r="S395" s="7"/>
      <c r="T395" s="7"/>
      <c r="U395" s="7"/>
      <c r="V395" s="7"/>
      <c r="W395" s="7"/>
      <c r="X395" s="7"/>
      <c r="Y395" s="7"/>
    </row>
    <row r="396" spans="1:25" ht="14.25" x14ac:dyDescent="0.2">
      <c r="A396" s="1127"/>
      <c r="B396" s="1127"/>
      <c r="C396" s="1127"/>
      <c r="D396" s="1127"/>
      <c r="E396" s="415"/>
      <c r="F396" s="7"/>
      <c r="G396" s="7"/>
      <c r="H396" s="7"/>
      <c r="I396" s="7"/>
      <c r="J396" s="7"/>
      <c r="K396" s="7"/>
      <c r="L396" s="7"/>
      <c r="M396" s="7"/>
      <c r="N396" s="7"/>
      <c r="O396" s="7"/>
      <c r="P396" s="7"/>
      <c r="Q396" s="7"/>
      <c r="R396" s="7"/>
      <c r="S396" s="7"/>
      <c r="T396" s="7"/>
      <c r="U396" s="7"/>
      <c r="V396" s="7"/>
      <c r="W396" s="7"/>
      <c r="X396" s="7"/>
      <c r="Y396" s="7"/>
    </row>
    <row r="397" spans="1:25" ht="14.25" x14ac:dyDescent="0.2">
      <c r="A397" s="1127"/>
      <c r="B397" s="1127"/>
      <c r="C397" s="1127"/>
      <c r="D397" s="1127"/>
      <c r="E397" s="415"/>
      <c r="F397" s="7"/>
      <c r="G397" s="7"/>
      <c r="H397" s="7"/>
      <c r="I397" s="7"/>
      <c r="J397" s="7"/>
      <c r="K397" s="7"/>
      <c r="L397" s="7"/>
      <c r="M397" s="7"/>
      <c r="N397" s="7"/>
      <c r="O397" s="7"/>
      <c r="P397" s="7"/>
      <c r="Q397" s="7"/>
      <c r="R397" s="7"/>
      <c r="S397" s="7"/>
      <c r="T397" s="7"/>
      <c r="U397" s="7"/>
      <c r="V397" s="7"/>
      <c r="W397" s="7"/>
      <c r="X397" s="7"/>
      <c r="Y397" s="7"/>
    </row>
    <row r="398" spans="1:25" ht="14.25" x14ac:dyDescent="0.2">
      <c r="A398" s="1127"/>
      <c r="B398" s="1127"/>
      <c r="C398" s="1127"/>
      <c r="D398" s="1127"/>
      <c r="E398" s="415"/>
      <c r="F398" s="7"/>
      <c r="G398" s="7"/>
      <c r="H398" s="7"/>
      <c r="I398" s="7"/>
      <c r="J398" s="7"/>
      <c r="K398" s="7"/>
      <c r="L398" s="7"/>
      <c r="M398" s="7"/>
      <c r="N398" s="7"/>
      <c r="O398" s="7"/>
      <c r="P398" s="7"/>
      <c r="Q398" s="7"/>
      <c r="R398" s="7"/>
      <c r="S398" s="7"/>
      <c r="T398" s="7"/>
      <c r="U398" s="7"/>
      <c r="V398" s="7"/>
      <c r="W398" s="7"/>
      <c r="X398" s="7"/>
      <c r="Y398" s="7"/>
    </row>
    <row r="399" spans="1:25" ht="15" x14ac:dyDescent="0.25">
      <c r="A399" s="416"/>
      <c r="B399" s="416"/>
      <c r="C399" s="1129"/>
      <c r="D399" s="1129"/>
      <c r="E399" s="415"/>
      <c r="F399" s="7"/>
      <c r="G399" s="7"/>
      <c r="H399" s="7"/>
      <c r="I399" s="7"/>
      <c r="J399" s="7"/>
      <c r="K399" s="7"/>
      <c r="L399" s="7"/>
      <c r="M399" s="7"/>
      <c r="N399" s="7"/>
      <c r="O399" s="7"/>
      <c r="P399" s="7"/>
      <c r="Q399" s="7"/>
      <c r="R399" s="7"/>
      <c r="S399" s="7"/>
      <c r="T399" s="7"/>
      <c r="U399" s="7"/>
      <c r="V399" s="7"/>
      <c r="W399" s="7"/>
      <c r="X399" s="7"/>
      <c r="Y399" s="7"/>
    </row>
    <row r="400" spans="1:25" ht="15" x14ac:dyDescent="0.25">
      <c r="A400" s="1121"/>
      <c r="B400" s="1121"/>
      <c r="C400" s="1128"/>
      <c r="D400" s="1128"/>
      <c r="E400" s="415"/>
      <c r="F400" s="7"/>
      <c r="G400" s="7"/>
      <c r="H400" s="7"/>
      <c r="I400" s="7"/>
      <c r="J400" s="7"/>
      <c r="K400" s="7"/>
      <c r="L400" s="7"/>
      <c r="M400" s="7"/>
      <c r="N400" s="7"/>
      <c r="O400" s="7"/>
      <c r="P400" s="7"/>
      <c r="Q400" s="7"/>
      <c r="R400" s="7"/>
      <c r="S400" s="7"/>
      <c r="T400" s="7"/>
      <c r="U400" s="7"/>
      <c r="V400" s="7"/>
      <c r="W400" s="7"/>
      <c r="X400" s="7"/>
      <c r="Y400" s="7"/>
    </row>
    <row r="401" spans="1:25" ht="14.25" x14ac:dyDescent="0.2">
      <c r="A401" s="415"/>
      <c r="B401" s="415"/>
      <c r="C401" s="419"/>
      <c r="D401" s="419"/>
      <c r="E401" s="415"/>
      <c r="F401" s="7"/>
      <c r="G401" s="7"/>
      <c r="H401" s="7"/>
      <c r="I401" s="7"/>
      <c r="J401" s="7"/>
      <c r="K401" s="7"/>
      <c r="L401" s="7"/>
      <c r="M401" s="7"/>
      <c r="N401" s="7"/>
      <c r="O401" s="7"/>
      <c r="P401" s="7"/>
      <c r="Q401" s="7"/>
      <c r="R401" s="7"/>
      <c r="S401" s="7"/>
      <c r="T401" s="7"/>
      <c r="U401" s="7"/>
      <c r="V401" s="7"/>
      <c r="W401" s="7"/>
      <c r="X401" s="7"/>
      <c r="Y401" s="7"/>
    </row>
    <row r="402" spans="1:25" ht="15" x14ac:dyDescent="0.25">
      <c r="A402" s="1130"/>
      <c r="B402" s="1130"/>
      <c r="C402" s="1126"/>
      <c r="D402" s="1126"/>
      <c r="E402" s="415"/>
      <c r="F402" s="7"/>
      <c r="G402" s="7"/>
      <c r="H402" s="7"/>
      <c r="I402" s="7"/>
      <c r="J402" s="7"/>
      <c r="K402" s="7"/>
      <c r="L402" s="7"/>
      <c r="M402" s="7"/>
      <c r="N402" s="7"/>
      <c r="O402" s="7"/>
      <c r="P402" s="7"/>
      <c r="Q402" s="7"/>
      <c r="R402" s="7"/>
      <c r="S402" s="7"/>
      <c r="T402" s="7"/>
      <c r="U402" s="7"/>
      <c r="V402" s="7"/>
      <c r="W402" s="7"/>
      <c r="X402" s="7"/>
      <c r="Y402" s="7"/>
    </row>
    <row r="403" spans="1:25" ht="14.25" x14ac:dyDescent="0.2">
      <c r="A403" s="415"/>
      <c r="B403" s="415"/>
      <c r="C403" s="419"/>
      <c r="D403" s="419"/>
      <c r="E403" s="415"/>
      <c r="F403" s="7"/>
      <c r="G403" s="7"/>
      <c r="H403" s="7"/>
      <c r="I403" s="7"/>
      <c r="J403" s="7"/>
      <c r="K403" s="7"/>
      <c r="L403" s="7"/>
      <c r="M403" s="7"/>
      <c r="N403" s="7"/>
      <c r="O403" s="7"/>
      <c r="P403" s="7"/>
      <c r="Q403" s="7"/>
      <c r="R403" s="7"/>
      <c r="S403" s="7"/>
      <c r="T403" s="7"/>
      <c r="U403" s="7"/>
      <c r="V403" s="7"/>
      <c r="W403" s="7"/>
      <c r="X403" s="7"/>
      <c r="Y403" s="7"/>
    </row>
    <row r="404" spans="1:25" ht="15" x14ac:dyDescent="0.25">
      <c r="A404" s="1121"/>
      <c r="B404" s="1121"/>
      <c r="C404" s="1128"/>
      <c r="D404" s="1128"/>
      <c r="E404" s="415"/>
      <c r="F404" s="7"/>
      <c r="G404" s="7"/>
      <c r="H404" s="7"/>
      <c r="I404" s="7"/>
      <c r="J404" s="7"/>
      <c r="K404" s="7"/>
      <c r="L404" s="7"/>
      <c r="M404" s="7"/>
      <c r="N404" s="7"/>
      <c r="O404" s="7"/>
      <c r="P404" s="7"/>
      <c r="Q404" s="7"/>
      <c r="R404" s="7"/>
      <c r="S404" s="7"/>
      <c r="T404" s="7"/>
      <c r="U404" s="7"/>
      <c r="V404" s="7"/>
      <c r="W404" s="7"/>
      <c r="X404" s="7"/>
      <c r="Y404" s="7"/>
    </row>
    <row r="405" spans="1:25" ht="15" x14ac:dyDescent="0.25">
      <c r="A405" s="416"/>
      <c r="B405" s="415"/>
      <c r="C405" s="198"/>
      <c r="D405" s="198"/>
      <c r="E405" s="415"/>
      <c r="F405" s="7"/>
      <c r="G405" s="7"/>
      <c r="H405" s="7"/>
      <c r="I405" s="7"/>
      <c r="J405" s="7"/>
      <c r="K405" s="7"/>
      <c r="L405" s="7"/>
      <c r="M405" s="7"/>
      <c r="N405" s="7"/>
      <c r="O405" s="7"/>
      <c r="P405" s="7"/>
      <c r="Q405" s="7"/>
      <c r="R405" s="7"/>
      <c r="S405" s="7"/>
      <c r="T405" s="7"/>
      <c r="U405" s="7"/>
      <c r="V405" s="7"/>
      <c r="W405" s="7"/>
      <c r="X405" s="7"/>
      <c r="Y405" s="7"/>
    </row>
    <row r="406" spans="1:25" ht="15" x14ac:dyDescent="0.25">
      <c r="A406" s="1121"/>
      <c r="B406" s="1121"/>
      <c r="C406" s="1128"/>
      <c r="D406" s="1128"/>
      <c r="E406" s="415"/>
      <c r="F406" s="7"/>
      <c r="G406" s="7"/>
      <c r="H406" s="7"/>
      <c r="I406" s="7"/>
      <c r="J406" s="7"/>
      <c r="K406" s="7"/>
      <c r="L406" s="7"/>
      <c r="M406" s="7"/>
      <c r="N406" s="7"/>
      <c r="O406" s="7"/>
      <c r="P406" s="7"/>
      <c r="Q406" s="7"/>
      <c r="R406" s="7"/>
      <c r="S406" s="7"/>
      <c r="T406" s="7"/>
      <c r="U406" s="7"/>
      <c r="V406" s="7"/>
      <c r="W406" s="7"/>
      <c r="X406" s="7"/>
      <c r="Y406" s="7"/>
    </row>
    <row r="407" spans="1:25" ht="14.25" x14ac:dyDescent="0.2">
      <c r="A407" s="415"/>
      <c r="B407" s="198"/>
      <c r="C407" s="415"/>
      <c r="D407" s="198"/>
      <c r="E407" s="198"/>
      <c r="F407" s="7"/>
      <c r="G407" s="7"/>
      <c r="H407" s="7"/>
      <c r="I407" s="7"/>
      <c r="J407" s="7"/>
      <c r="K407" s="7"/>
      <c r="L407" s="7"/>
      <c r="M407" s="7"/>
      <c r="N407" s="7"/>
      <c r="O407" s="7"/>
      <c r="P407" s="7"/>
      <c r="Q407" s="7"/>
      <c r="R407" s="7"/>
      <c r="S407" s="7"/>
      <c r="T407" s="7"/>
      <c r="U407" s="7"/>
      <c r="V407" s="7"/>
      <c r="W407" s="7"/>
      <c r="X407" s="7"/>
      <c r="Y407" s="7"/>
    </row>
    <row r="408" spans="1:25" ht="15" x14ac:dyDescent="0.25">
      <c r="A408" s="1121"/>
      <c r="B408" s="1121"/>
      <c r="C408" s="1126"/>
      <c r="D408" s="1126"/>
      <c r="E408" s="415"/>
      <c r="F408" s="7"/>
      <c r="G408" s="7"/>
      <c r="H408" s="7"/>
      <c r="I408" s="7"/>
      <c r="J408" s="7"/>
      <c r="K408" s="7"/>
      <c r="L408" s="7"/>
      <c r="M408" s="7"/>
      <c r="N408" s="7"/>
      <c r="O408" s="7"/>
      <c r="P408" s="7"/>
      <c r="Q408" s="7"/>
      <c r="R408" s="7"/>
      <c r="S408" s="7"/>
      <c r="T408" s="7"/>
      <c r="U408" s="7"/>
      <c r="V408" s="7"/>
      <c r="W408" s="7"/>
      <c r="X408" s="7"/>
      <c r="Y408" s="7"/>
    </row>
    <row r="409" spans="1:25" ht="14.25" x14ac:dyDescent="0.2">
      <c r="A409" s="415"/>
      <c r="B409" s="415"/>
      <c r="C409" s="415"/>
      <c r="D409" s="415"/>
      <c r="E409" s="415"/>
      <c r="F409" s="7"/>
      <c r="G409" s="7"/>
      <c r="H409" s="7"/>
      <c r="I409" s="7"/>
      <c r="J409" s="7"/>
      <c r="K409" s="7"/>
      <c r="L409" s="7"/>
      <c r="M409" s="7"/>
      <c r="N409" s="7"/>
      <c r="O409" s="7"/>
      <c r="P409" s="7"/>
      <c r="Q409" s="7"/>
      <c r="R409" s="7"/>
      <c r="S409" s="7"/>
      <c r="T409" s="7"/>
      <c r="U409" s="7"/>
      <c r="V409" s="7"/>
      <c r="W409" s="7"/>
      <c r="X409" s="7"/>
      <c r="Y409" s="7"/>
    </row>
    <row r="410" spans="1:25" ht="14.25" x14ac:dyDescent="0.2">
      <c r="A410" s="1127"/>
      <c r="B410" s="1127"/>
      <c r="C410" s="1128"/>
      <c r="D410" s="1128"/>
      <c r="E410" s="415"/>
      <c r="F410" s="7"/>
      <c r="G410" s="7"/>
      <c r="H410" s="7"/>
      <c r="I410" s="7"/>
      <c r="J410" s="7"/>
      <c r="K410" s="7"/>
      <c r="L410" s="7"/>
      <c r="M410" s="7"/>
      <c r="N410" s="7"/>
      <c r="O410" s="7"/>
      <c r="P410" s="7"/>
      <c r="Q410" s="7"/>
      <c r="R410" s="7"/>
      <c r="S410" s="7"/>
      <c r="T410" s="7"/>
      <c r="U410" s="7"/>
      <c r="V410" s="7"/>
      <c r="W410" s="7"/>
      <c r="X410" s="7"/>
      <c r="Y410" s="7"/>
    </row>
    <row r="411" spans="1:25" ht="14.25" x14ac:dyDescent="0.2">
      <c r="A411" s="1127"/>
      <c r="B411" s="1127"/>
      <c r="C411" s="1128"/>
      <c r="D411" s="1128"/>
      <c r="E411" s="415"/>
      <c r="F411" s="7"/>
      <c r="G411" s="7"/>
      <c r="H411" s="7"/>
      <c r="I411" s="7"/>
      <c r="J411" s="7"/>
      <c r="K411" s="7"/>
      <c r="L411" s="7"/>
      <c r="M411" s="7"/>
      <c r="N411" s="7"/>
      <c r="O411" s="7"/>
      <c r="P411" s="7"/>
      <c r="Q411" s="7"/>
      <c r="R411" s="7"/>
      <c r="S411" s="7"/>
      <c r="T411" s="7"/>
      <c r="U411" s="7"/>
      <c r="V411" s="7"/>
      <c r="W411" s="7"/>
      <c r="X411" s="7"/>
      <c r="Y411" s="7"/>
    </row>
    <row r="412" spans="1:25" ht="15" x14ac:dyDescent="0.25">
      <c r="A412" s="416"/>
      <c r="B412" s="415"/>
      <c r="C412" s="414"/>
      <c r="D412" s="414"/>
      <c r="E412" s="415"/>
      <c r="F412" s="7"/>
      <c r="G412" s="7"/>
      <c r="H412" s="7"/>
      <c r="I412" s="7"/>
      <c r="J412" s="7"/>
      <c r="K412" s="7"/>
      <c r="L412" s="7"/>
      <c r="M412" s="7"/>
      <c r="N412" s="7"/>
      <c r="O412" s="7"/>
      <c r="P412" s="7"/>
      <c r="Q412" s="7"/>
      <c r="R412" s="7"/>
      <c r="S412" s="7"/>
      <c r="T412" s="7"/>
      <c r="U412" s="7"/>
      <c r="V412" s="7"/>
      <c r="W412" s="7"/>
      <c r="X412" s="7"/>
      <c r="Y412" s="7"/>
    </row>
    <row r="413" spans="1:25" ht="15" x14ac:dyDescent="0.25">
      <c r="A413" s="416"/>
      <c r="B413" s="415"/>
      <c r="C413" s="1128"/>
      <c r="D413" s="1128"/>
      <c r="E413" s="415"/>
      <c r="F413" s="7"/>
      <c r="G413" s="7"/>
      <c r="H413" s="7"/>
      <c r="I413" s="7"/>
      <c r="J413" s="7"/>
      <c r="K413" s="7"/>
      <c r="L413" s="7"/>
      <c r="M413" s="7"/>
      <c r="N413" s="7"/>
      <c r="O413" s="7"/>
      <c r="P413" s="7"/>
      <c r="Q413" s="7"/>
      <c r="R413" s="7"/>
      <c r="S413" s="7"/>
      <c r="T413" s="7"/>
      <c r="U413" s="7"/>
      <c r="V413" s="7"/>
      <c r="W413" s="7"/>
      <c r="X413" s="7"/>
      <c r="Y413" s="7"/>
    </row>
    <row r="414" spans="1:25" ht="14.25" x14ac:dyDescent="0.2">
      <c r="A414" s="415"/>
      <c r="B414" s="415"/>
      <c r="C414" s="415"/>
      <c r="D414" s="415"/>
      <c r="E414" s="415"/>
      <c r="F414" s="7"/>
      <c r="G414" s="7"/>
      <c r="H414" s="7"/>
      <c r="I414" s="7"/>
      <c r="J414" s="7"/>
      <c r="K414" s="7"/>
      <c r="L414" s="7"/>
      <c r="M414" s="7"/>
      <c r="N414" s="7"/>
      <c r="O414" s="7"/>
      <c r="P414" s="7"/>
      <c r="Q414" s="7"/>
      <c r="R414" s="7"/>
      <c r="S414" s="7"/>
      <c r="T414" s="7"/>
      <c r="U414" s="7"/>
      <c r="V414" s="7"/>
      <c r="W414" s="7"/>
      <c r="X414" s="7"/>
      <c r="Y414" s="7"/>
    </row>
    <row r="415" spans="1:25" ht="15" x14ac:dyDescent="0.25">
      <c r="A415" s="416"/>
      <c r="B415" s="420"/>
      <c r="C415" s="1128"/>
      <c r="D415" s="1128"/>
      <c r="E415" s="415"/>
      <c r="F415" s="7"/>
      <c r="G415" s="7"/>
      <c r="H415" s="7"/>
      <c r="I415" s="7"/>
      <c r="J415" s="7"/>
      <c r="K415" s="7"/>
      <c r="L415" s="7"/>
      <c r="M415" s="7"/>
      <c r="N415" s="7"/>
      <c r="O415" s="7"/>
      <c r="P415" s="7"/>
      <c r="Q415" s="7"/>
      <c r="R415" s="7"/>
      <c r="S415" s="7"/>
      <c r="T415" s="7"/>
      <c r="U415" s="7"/>
      <c r="V415" s="7"/>
      <c r="W415" s="7"/>
      <c r="X415" s="7"/>
      <c r="Y415" s="7"/>
    </row>
    <row r="416" spans="1:25" ht="14.25" x14ac:dyDescent="0.2">
      <c r="A416" s="415"/>
      <c r="B416" s="415"/>
      <c r="C416" s="415"/>
      <c r="D416" s="415"/>
      <c r="E416" s="415"/>
      <c r="F416" s="7"/>
      <c r="G416" s="7"/>
      <c r="H416" s="7"/>
      <c r="I416" s="7"/>
      <c r="J416" s="7"/>
      <c r="K416" s="7"/>
      <c r="L416" s="7"/>
      <c r="M416" s="7"/>
      <c r="N416" s="7"/>
      <c r="O416" s="7"/>
      <c r="P416" s="7"/>
      <c r="Q416" s="7"/>
      <c r="R416" s="7"/>
      <c r="S416" s="7"/>
      <c r="T416" s="7"/>
      <c r="U416" s="7"/>
      <c r="V416" s="7"/>
      <c r="W416" s="7"/>
      <c r="X416" s="7"/>
      <c r="Y416" s="7"/>
    </row>
    <row r="417" spans="1:25" ht="14.25" x14ac:dyDescent="0.2">
      <c r="A417" s="199"/>
      <c r="B417" s="1129"/>
      <c r="C417" s="1129"/>
      <c r="D417" s="419"/>
      <c r="E417" s="419"/>
      <c r="F417" s="7"/>
      <c r="G417" s="7"/>
      <c r="H417" s="7"/>
      <c r="I417" s="7"/>
      <c r="J417" s="7"/>
      <c r="K417" s="7"/>
      <c r="L417" s="7"/>
      <c r="M417" s="7"/>
      <c r="N417" s="7"/>
      <c r="O417" s="7"/>
      <c r="P417" s="7"/>
      <c r="Q417" s="7"/>
      <c r="R417" s="7"/>
      <c r="S417" s="7"/>
      <c r="T417" s="7"/>
      <c r="U417" s="7"/>
      <c r="V417" s="7"/>
      <c r="W417" s="7"/>
      <c r="X417" s="7"/>
      <c r="Y417" s="7"/>
    </row>
    <row r="418" spans="1:25" ht="14.25" x14ac:dyDescent="0.2">
      <c r="A418" s="199"/>
      <c r="B418" s="1128"/>
      <c r="C418" s="1128"/>
      <c r="D418" s="200"/>
      <c r="E418" s="414"/>
      <c r="F418" s="7"/>
      <c r="G418" s="7"/>
      <c r="H418" s="7"/>
      <c r="I418" s="7"/>
      <c r="J418" s="7"/>
      <c r="K418" s="7"/>
      <c r="L418" s="7"/>
      <c r="M418" s="7"/>
      <c r="N418" s="7"/>
      <c r="O418" s="7"/>
      <c r="P418" s="7"/>
      <c r="Q418" s="7"/>
      <c r="R418" s="7"/>
      <c r="S418" s="7"/>
      <c r="T418" s="7"/>
      <c r="U418" s="7"/>
      <c r="V418" s="7"/>
      <c r="W418" s="7"/>
      <c r="X418" s="7"/>
      <c r="Y418" s="7"/>
    </row>
    <row r="419" spans="1:25" ht="14.25" x14ac:dyDescent="0.2">
      <c r="A419" s="199"/>
      <c r="B419" s="1128"/>
      <c r="C419" s="1128"/>
      <c r="D419" s="200"/>
      <c r="E419" s="414"/>
      <c r="F419" s="7"/>
      <c r="G419" s="7"/>
      <c r="H419" s="7"/>
      <c r="I419" s="7"/>
      <c r="J419" s="7"/>
      <c r="K419" s="7"/>
      <c r="L419" s="7"/>
      <c r="M419" s="7"/>
      <c r="N419" s="7"/>
      <c r="O419" s="7"/>
      <c r="P419" s="7"/>
      <c r="Q419" s="7"/>
      <c r="R419" s="7"/>
      <c r="S419" s="7"/>
      <c r="T419" s="7"/>
      <c r="U419" s="7"/>
      <c r="V419" s="7"/>
      <c r="W419" s="7"/>
      <c r="X419" s="7"/>
      <c r="Y419" s="7"/>
    </row>
    <row r="420" spans="1:25" ht="14.25" x14ac:dyDescent="0.2">
      <c r="A420" s="199"/>
      <c r="B420" s="1128"/>
      <c r="C420" s="1128"/>
      <c r="D420" s="200"/>
      <c r="E420" s="414"/>
      <c r="F420" s="7"/>
      <c r="G420" s="7"/>
      <c r="H420" s="7"/>
      <c r="I420" s="7"/>
      <c r="J420" s="7"/>
      <c r="K420" s="7"/>
      <c r="L420" s="7"/>
      <c r="M420" s="7"/>
      <c r="N420" s="7"/>
      <c r="O420" s="7"/>
      <c r="P420" s="7"/>
      <c r="Q420" s="7"/>
      <c r="R420" s="7"/>
      <c r="S420" s="7"/>
      <c r="T420" s="7"/>
      <c r="U420" s="7"/>
      <c r="V420" s="7"/>
      <c r="W420" s="7"/>
      <c r="X420" s="7"/>
      <c r="Y420" s="7"/>
    </row>
    <row r="421" spans="1:25" ht="14.25" x14ac:dyDescent="0.2">
      <c r="A421" s="199"/>
      <c r="B421" s="1129"/>
      <c r="C421" s="1129"/>
      <c r="D421" s="414"/>
      <c r="E421" s="414"/>
      <c r="F421" s="7"/>
      <c r="G421" s="7"/>
      <c r="H421" s="7"/>
      <c r="I421" s="7"/>
      <c r="J421" s="7"/>
      <c r="K421" s="7"/>
      <c r="L421" s="7"/>
      <c r="M421" s="7"/>
      <c r="N421" s="7"/>
      <c r="O421" s="7"/>
      <c r="P421" s="7"/>
      <c r="Q421" s="7"/>
      <c r="R421" s="7"/>
      <c r="S421" s="7"/>
      <c r="T421" s="7"/>
      <c r="U421" s="7"/>
      <c r="V421" s="7"/>
      <c r="W421" s="7"/>
      <c r="X421" s="7"/>
      <c r="Y421" s="7"/>
    </row>
    <row r="422" spans="1:25" ht="14.25" x14ac:dyDescent="0.2">
      <c r="A422" s="199"/>
      <c r="B422" s="1128"/>
      <c r="C422" s="1128"/>
      <c r="D422" s="415"/>
      <c r="E422" s="415"/>
      <c r="F422" s="7"/>
      <c r="G422" s="7"/>
      <c r="H422" s="7"/>
      <c r="I422" s="7"/>
      <c r="J422" s="7"/>
      <c r="K422" s="7"/>
      <c r="L422" s="7"/>
      <c r="M422" s="7"/>
      <c r="N422" s="7"/>
      <c r="O422" s="7"/>
      <c r="P422" s="7"/>
      <c r="Q422" s="7"/>
      <c r="R422" s="7"/>
      <c r="S422" s="7"/>
      <c r="T422" s="7"/>
      <c r="U422" s="7"/>
      <c r="V422" s="7"/>
      <c r="W422" s="7"/>
      <c r="X422" s="7"/>
      <c r="Y422" s="7"/>
    </row>
    <row r="423" spans="1:25" ht="14.25" x14ac:dyDescent="0.2">
      <c r="A423" s="415"/>
      <c r="B423" s="415"/>
      <c r="C423" s="415"/>
      <c r="D423" s="201"/>
      <c r="E423" s="201"/>
      <c r="F423" s="7"/>
      <c r="G423" s="7"/>
      <c r="H423" s="7"/>
      <c r="I423" s="7"/>
      <c r="J423" s="7"/>
      <c r="K423" s="7"/>
      <c r="L423" s="7"/>
      <c r="M423" s="7"/>
      <c r="N423" s="7"/>
      <c r="O423" s="7"/>
      <c r="P423" s="7"/>
      <c r="Q423" s="7"/>
      <c r="R423" s="7"/>
      <c r="S423" s="7"/>
      <c r="T423" s="7"/>
      <c r="U423" s="7"/>
      <c r="V423" s="7"/>
      <c r="W423" s="7"/>
      <c r="X423" s="7"/>
      <c r="Y423" s="7"/>
    </row>
    <row r="424" spans="1:25" ht="14.25" x14ac:dyDescent="0.2">
      <c r="A424" s="1127"/>
      <c r="B424" s="1127"/>
      <c r="C424" s="1127"/>
      <c r="D424" s="200"/>
      <c r="E424" s="414"/>
      <c r="F424" s="7"/>
      <c r="G424" s="7"/>
      <c r="H424" s="7"/>
      <c r="I424" s="7"/>
      <c r="J424" s="7"/>
      <c r="K424" s="7"/>
      <c r="L424" s="7"/>
      <c r="M424" s="7"/>
      <c r="N424" s="7"/>
      <c r="O424" s="7"/>
      <c r="P424" s="7"/>
      <c r="Q424" s="7"/>
      <c r="R424" s="7"/>
      <c r="S424" s="7"/>
      <c r="T424" s="7"/>
      <c r="U424" s="7"/>
      <c r="V424" s="7"/>
      <c r="W424" s="7"/>
      <c r="X424" s="7"/>
      <c r="Y424" s="7"/>
    </row>
    <row r="425" spans="1:25" ht="14.25" x14ac:dyDescent="0.2">
      <c r="A425" s="415"/>
      <c r="B425" s="415"/>
      <c r="C425" s="415"/>
      <c r="D425" s="415"/>
      <c r="E425" s="415"/>
      <c r="F425" s="7"/>
      <c r="G425" s="7"/>
      <c r="H425" s="7"/>
      <c r="I425" s="7"/>
      <c r="J425" s="7"/>
      <c r="K425" s="7"/>
      <c r="L425" s="7"/>
      <c r="M425" s="7"/>
      <c r="N425" s="7"/>
      <c r="O425" s="7"/>
      <c r="P425" s="7"/>
      <c r="Q425" s="7"/>
      <c r="R425" s="7"/>
      <c r="S425" s="7"/>
      <c r="T425" s="7"/>
      <c r="U425" s="7"/>
      <c r="V425" s="7"/>
      <c r="W425" s="7"/>
      <c r="X425" s="7"/>
      <c r="Y425" s="7"/>
    </row>
    <row r="426" spans="1:25" ht="14.25" x14ac:dyDescent="0.2">
      <c r="A426" s="415"/>
      <c r="B426" s="1128"/>
      <c r="C426" s="1128"/>
      <c r="D426" s="415"/>
      <c r="E426" s="415"/>
      <c r="F426" s="7"/>
      <c r="G426" s="7"/>
      <c r="H426" s="7"/>
      <c r="I426" s="7"/>
      <c r="J426" s="7"/>
      <c r="K426" s="7"/>
      <c r="L426" s="7"/>
      <c r="M426" s="7"/>
      <c r="N426" s="7"/>
      <c r="O426" s="7"/>
      <c r="P426" s="7"/>
      <c r="Q426" s="7"/>
      <c r="R426" s="7"/>
      <c r="S426" s="7"/>
      <c r="T426" s="7"/>
      <c r="U426" s="7"/>
      <c r="V426" s="7"/>
      <c r="W426" s="7"/>
      <c r="X426" s="7"/>
      <c r="Y426" s="7"/>
    </row>
    <row r="427" spans="1:25" ht="14.25" x14ac:dyDescent="0.2">
      <c r="A427" s="415"/>
      <c r="B427" s="415"/>
      <c r="C427" s="415"/>
      <c r="D427" s="415"/>
      <c r="E427" s="415"/>
      <c r="F427" s="7"/>
      <c r="G427" s="7"/>
      <c r="H427" s="7"/>
      <c r="I427" s="7"/>
      <c r="J427" s="7"/>
      <c r="K427" s="7"/>
      <c r="L427" s="7"/>
      <c r="M427" s="7"/>
      <c r="N427" s="7"/>
      <c r="O427" s="7"/>
      <c r="P427" s="7"/>
      <c r="Q427" s="7"/>
      <c r="R427" s="7"/>
      <c r="S427" s="7"/>
      <c r="T427" s="7"/>
      <c r="U427" s="7"/>
      <c r="V427" s="7"/>
      <c r="W427" s="7"/>
      <c r="X427" s="7"/>
      <c r="Y427" s="7"/>
    </row>
    <row r="428" spans="1:25" ht="14.25" x14ac:dyDescent="0.2">
      <c r="A428" s="1127"/>
      <c r="B428" s="1127"/>
      <c r="C428" s="1127"/>
      <c r="D428" s="419"/>
      <c r="E428" s="414"/>
      <c r="F428" s="7"/>
      <c r="G428" s="7"/>
      <c r="H428" s="7"/>
      <c r="I428" s="7"/>
      <c r="J428" s="7"/>
      <c r="K428" s="7"/>
      <c r="L428" s="7"/>
      <c r="M428" s="7"/>
      <c r="N428" s="7"/>
      <c r="O428" s="7"/>
      <c r="P428" s="7"/>
      <c r="Q428" s="7"/>
      <c r="R428" s="7"/>
      <c r="S428" s="7"/>
      <c r="T428" s="7"/>
      <c r="U428" s="7"/>
      <c r="V428" s="7"/>
      <c r="W428" s="7"/>
      <c r="X428" s="7"/>
      <c r="Y428" s="7"/>
    </row>
    <row r="429" spans="1:25" ht="14.25" x14ac:dyDescent="0.2">
      <c r="A429" s="415"/>
      <c r="B429" s="415"/>
      <c r="C429" s="415"/>
      <c r="D429" s="415"/>
      <c r="E429" s="415"/>
      <c r="F429" s="7"/>
      <c r="G429" s="7"/>
      <c r="H429" s="7"/>
      <c r="I429" s="7"/>
      <c r="J429" s="7"/>
      <c r="K429" s="7"/>
      <c r="L429" s="7"/>
      <c r="M429" s="7"/>
      <c r="N429" s="7"/>
      <c r="O429" s="7"/>
      <c r="P429" s="7"/>
      <c r="Q429" s="7"/>
      <c r="R429" s="7"/>
      <c r="S429" s="7"/>
      <c r="T429" s="7"/>
      <c r="U429" s="7"/>
      <c r="V429" s="7"/>
      <c r="W429" s="7"/>
      <c r="X429" s="7"/>
      <c r="Y429" s="7"/>
    </row>
    <row r="430" spans="1:25" ht="15" x14ac:dyDescent="0.25">
      <c r="A430" s="1121"/>
      <c r="B430" s="1121"/>
      <c r="C430" s="1121"/>
      <c r="D430" s="419"/>
      <c r="E430" s="194"/>
      <c r="F430" s="7"/>
      <c r="G430" s="7"/>
      <c r="H430" s="7"/>
      <c r="I430" s="7"/>
      <c r="J430" s="7"/>
      <c r="K430" s="7"/>
      <c r="L430" s="7"/>
      <c r="M430" s="7"/>
      <c r="N430" s="7"/>
      <c r="O430" s="7"/>
      <c r="P430" s="7"/>
      <c r="Q430" s="7"/>
      <c r="R430" s="7"/>
      <c r="S430" s="7"/>
      <c r="T430" s="7"/>
      <c r="U430" s="7"/>
      <c r="V430" s="7"/>
      <c r="W430" s="7"/>
      <c r="X430" s="7"/>
      <c r="Y430" s="7"/>
    </row>
    <row r="431" spans="1:25" ht="14.25" x14ac:dyDescent="0.2">
      <c r="A431" s="415"/>
      <c r="B431" s="415"/>
      <c r="C431" s="415"/>
      <c r="D431" s="415"/>
      <c r="E431" s="415"/>
      <c r="F431" s="7"/>
      <c r="G431" s="7"/>
      <c r="H431" s="7"/>
      <c r="I431" s="7"/>
      <c r="J431" s="7"/>
      <c r="K431" s="7"/>
      <c r="L431" s="7"/>
      <c r="M431" s="7"/>
      <c r="N431" s="7"/>
      <c r="O431" s="7"/>
      <c r="P431" s="7"/>
      <c r="Q431" s="7"/>
      <c r="R431" s="7"/>
      <c r="S431" s="7"/>
      <c r="T431" s="7"/>
      <c r="U431" s="7"/>
      <c r="V431" s="7"/>
      <c r="W431" s="7"/>
      <c r="X431" s="7"/>
      <c r="Y431" s="7"/>
    </row>
    <row r="432" spans="1:25" ht="14.25" x14ac:dyDescent="0.2">
      <c r="A432" s="415"/>
      <c r="B432" s="415"/>
      <c r="C432" s="415"/>
      <c r="D432" s="415"/>
      <c r="E432" s="415"/>
      <c r="F432" s="7"/>
      <c r="G432" s="7"/>
      <c r="H432" s="7"/>
      <c r="I432" s="7"/>
      <c r="J432" s="7"/>
      <c r="K432" s="7"/>
      <c r="L432" s="7"/>
      <c r="M432" s="7"/>
      <c r="N432" s="7"/>
      <c r="O432" s="7"/>
      <c r="P432" s="7"/>
      <c r="Q432" s="7"/>
      <c r="R432" s="7"/>
      <c r="S432" s="7"/>
      <c r="T432" s="7"/>
      <c r="U432" s="7"/>
      <c r="V432" s="7"/>
      <c r="W432" s="7"/>
      <c r="X432" s="7"/>
      <c r="Y432" s="7"/>
    </row>
    <row r="433" spans="1:25" ht="14.25" x14ac:dyDescent="0.2">
      <c r="A433" s="415"/>
      <c r="B433" s="415"/>
      <c r="C433" s="415"/>
      <c r="D433" s="415"/>
      <c r="E433" s="415"/>
      <c r="F433" s="7"/>
      <c r="G433" s="7"/>
      <c r="H433" s="7"/>
      <c r="I433" s="7"/>
      <c r="J433" s="7"/>
      <c r="K433" s="7"/>
      <c r="L433" s="7"/>
      <c r="M433" s="7"/>
      <c r="N433" s="7"/>
      <c r="O433" s="7"/>
      <c r="P433" s="7"/>
      <c r="Q433" s="7"/>
      <c r="R433" s="7"/>
      <c r="S433" s="7"/>
      <c r="T433" s="7"/>
      <c r="U433" s="7"/>
      <c r="V433" s="7"/>
      <c r="W433" s="7"/>
      <c r="X433" s="7"/>
      <c r="Y433" s="7"/>
    </row>
    <row r="434" spans="1:25" ht="14.25" x14ac:dyDescent="0.2">
      <c r="A434" s="415"/>
      <c r="B434" s="415"/>
      <c r="C434" s="415"/>
      <c r="D434" s="415"/>
      <c r="E434" s="415"/>
      <c r="F434" s="7"/>
      <c r="G434" s="7"/>
      <c r="H434" s="7"/>
      <c r="I434" s="7"/>
      <c r="J434" s="7"/>
      <c r="K434" s="7"/>
      <c r="L434" s="7"/>
      <c r="M434" s="7"/>
      <c r="N434" s="7"/>
      <c r="O434" s="7"/>
      <c r="P434" s="7"/>
      <c r="Q434" s="7"/>
      <c r="R434" s="7"/>
      <c r="S434" s="7"/>
      <c r="T434" s="7"/>
      <c r="U434" s="7"/>
      <c r="V434" s="7"/>
      <c r="W434" s="7"/>
      <c r="X434" s="7"/>
      <c r="Y434" s="7"/>
    </row>
    <row r="435" spans="1:25" ht="14.25" x14ac:dyDescent="0.2">
      <c r="A435" s="415"/>
      <c r="B435" s="415"/>
      <c r="C435" s="415"/>
      <c r="D435" s="415"/>
      <c r="E435" s="415"/>
      <c r="F435" s="7"/>
      <c r="G435" s="7"/>
      <c r="H435" s="7"/>
      <c r="I435" s="7"/>
      <c r="J435" s="7"/>
      <c r="K435" s="7"/>
      <c r="L435" s="7"/>
      <c r="M435" s="7"/>
      <c r="N435" s="7"/>
      <c r="O435" s="7"/>
      <c r="P435" s="7"/>
      <c r="Q435" s="7"/>
      <c r="R435" s="7"/>
      <c r="S435" s="7"/>
      <c r="T435" s="7"/>
      <c r="U435" s="7"/>
      <c r="V435" s="7"/>
      <c r="W435" s="7"/>
      <c r="X435" s="7"/>
      <c r="Y435" s="7"/>
    </row>
    <row r="436" spans="1:25" ht="14.25" x14ac:dyDescent="0.2">
      <c r="A436" s="415"/>
      <c r="B436" s="415"/>
      <c r="C436" s="415"/>
      <c r="D436" s="415"/>
      <c r="E436" s="415"/>
      <c r="F436" s="7"/>
      <c r="G436" s="7"/>
      <c r="H436" s="7"/>
      <c r="I436" s="7"/>
      <c r="J436" s="7"/>
      <c r="K436" s="7"/>
      <c r="L436" s="7"/>
      <c r="M436" s="7"/>
      <c r="N436" s="7"/>
      <c r="O436" s="7"/>
      <c r="P436" s="7"/>
      <c r="Q436" s="7"/>
      <c r="R436" s="7"/>
      <c r="S436" s="7"/>
      <c r="T436" s="7"/>
      <c r="U436" s="7"/>
      <c r="V436" s="7"/>
      <c r="W436" s="7"/>
      <c r="X436" s="7"/>
      <c r="Y436" s="7"/>
    </row>
    <row r="437" spans="1:25" ht="14.25" x14ac:dyDescent="0.2">
      <c r="A437" s="202"/>
      <c r="B437" s="202"/>
      <c r="C437" s="202"/>
      <c r="D437" s="202"/>
      <c r="E437" s="202"/>
      <c r="F437" s="7"/>
      <c r="G437" s="7"/>
      <c r="H437" s="7"/>
      <c r="I437" s="7"/>
      <c r="J437" s="7"/>
      <c r="K437" s="7"/>
      <c r="L437" s="7"/>
      <c r="M437" s="7"/>
      <c r="N437" s="7"/>
      <c r="O437" s="7"/>
      <c r="P437" s="7"/>
      <c r="Q437" s="7"/>
      <c r="R437" s="7"/>
      <c r="S437" s="7"/>
      <c r="T437" s="7"/>
      <c r="U437" s="7"/>
      <c r="V437" s="7"/>
      <c r="W437" s="7"/>
      <c r="X437" s="7"/>
      <c r="Y437" s="7"/>
    </row>
    <row r="438" spans="1:25" ht="14.25" x14ac:dyDescent="0.2">
      <c r="A438" s="202"/>
      <c r="B438" s="202"/>
      <c r="C438" s="202"/>
      <c r="D438" s="202"/>
      <c r="E438" s="202"/>
      <c r="F438" s="7"/>
      <c r="G438" s="7"/>
      <c r="H438" s="7"/>
      <c r="I438" s="7"/>
      <c r="J438" s="7"/>
      <c r="K438" s="7"/>
      <c r="L438" s="7"/>
      <c r="M438" s="7"/>
      <c r="N438" s="7"/>
      <c r="O438" s="7"/>
      <c r="P438" s="7"/>
      <c r="Q438" s="7"/>
      <c r="R438" s="7"/>
      <c r="S438" s="7"/>
      <c r="T438" s="7"/>
      <c r="U438" s="7"/>
      <c r="V438" s="7"/>
      <c r="W438" s="7"/>
      <c r="X438" s="7"/>
      <c r="Y438" s="7"/>
    </row>
    <row r="439" spans="1:25" ht="14.25" x14ac:dyDescent="0.2">
      <c r="A439" s="202"/>
      <c r="B439" s="202"/>
      <c r="C439" s="202"/>
      <c r="D439" s="202"/>
      <c r="E439" s="202"/>
      <c r="F439" s="7"/>
      <c r="G439" s="7"/>
      <c r="H439" s="7"/>
      <c r="I439" s="7"/>
      <c r="J439" s="7"/>
      <c r="K439" s="7"/>
      <c r="L439" s="7"/>
      <c r="M439" s="7"/>
      <c r="N439" s="7"/>
      <c r="O439" s="7"/>
      <c r="P439" s="7"/>
      <c r="Q439" s="7"/>
      <c r="R439" s="7"/>
      <c r="S439" s="7"/>
      <c r="T439" s="7"/>
      <c r="U439" s="7"/>
      <c r="V439" s="7"/>
      <c r="W439" s="7"/>
      <c r="X439" s="7"/>
      <c r="Y439" s="7"/>
    </row>
    <row r="440" spans="1:25" ht="14.25" x14ac:dyDescent="0.2">
      <c r="A440" s="202"/>
      <c r="B440" s="202"/>
      <c r="C440" s="202"/>
      <c r="D440" s="202"/>
      <c r="E440" s="202"/>
      <c r="F440" s="7"/>
      <c r="G440" s="7"/>
      <c r="H440" s="7"/>
      <c r="I440" s="7"/>
      <c r="J440" s="7"/>
      <c r="K440" s="7"/>
      <c r="L440" s="7"/>
      <c r="M440" s="7"/>
      <c r="N440" s="7"/>
      <c r="O440" s="7"/>
      <c r="P440" s="7"/>
      <c r="Q440" s="7"/>
      <c r="R440" s="7"/>
      <c r="S440" s="7"/>
      <c r="T440" s="7"/>
      <c r="U440" s="7"/>
      <c r="V440" s="7"/>
      <c r="W440" s="7"/>
      <c r="X440" s="7"/>
      <c r="Y440" s="7"/>
    </row>
    <row r="441" spans="1:25" ht="15" x14ac:dyDescent="0.25">
      <c r="A441" s="1126"/>
      <c r="B441" s="1126"/>
      <c r="C441" s="1126"/>
      <c r="D441" s="1126"/>
      <c r="E441" s="415"/>
      <c r="F441" s="7"/>
      <c r="G441" s="7"/>
      <c r="H441" s="7"/>
      <c r="I441" s="7"/>
      <c r="J441" s="7"/>
      <c r="K441" s="7"/>
      <c r="L441" s="7"/>
      <c r="M441" s="7"/>
      <c r="N441" s="7"/>
      <c r="O441" s="7"/>
      <c r="P441" s="7"/>
      <c r="Q441" s="7"/>
      <c r="R441" s="7"/>
      <c r="S441" s="7"/>
      <c r="T441" s="7"/>
      <c r="U441" s="7"/>
      <c r="V441" s="7"/>
      <c r="W441" s="7"/>
      <c r="X441" s="7"/>
      <c r="Y441" s="7"/>
    </row>
    <row r="442" spans="1:25" ht="14.25" x14ac:dyDescent="0.2">
      <c r="A442" s="415"/>
      <c r="B442" s="415"/>
      <c r="C442" s="415"/>
      <c r="D442" s="415"/>
      <c r="E442" s="415"/>
      <c r="F442" s="7"/>
      <c r="G442" s="7"/>
      <c r="H442" s="7"/>
      <c r="I442" s="7"/>
      <c r="J442" s="7"/>
      <c r="K442" s="7"/>
      <c r="L442" s="7"/>
      <c r="M442" s="7"/>
      <c r="N442" s="7"/>
      <c r="O442" s="7"/>
      <c r="P442" s="7"/>
      <c r="Q442" s="7"/>
      <c r="R442" s="7"/>
      <c r="S442" s="7"/>
      <c r="T442" s="7"/>
      <c r="U442" s="7"/>
      <c r="V442" s="7"/>
      <c r="W442" s="7"/>
      <c r="X442" s="7"/>
      <c r="Y442" s="7"/>
    </row>
    <row r="443" spans="1:25" ht="14.25" x14ac:dyDescent="0.2">
      <c r="A443" s="415"/>
      <c r="B443" s="415"/>
      <c r="C443" s="415"/>
      <c r="D443" s="415"/>
      <c r="E443" s="415"/>
      <c r="F443" s="7"/>
      <c r="G443" s="7"/>
      <c r="H443" s="7"/>
      <c r="I443" s="7"/>
      <c r="J443" s="7"/>
      <c r="K443" s="7"/>
      <c r="L443" s="7"/>
      <c r="M443" s="7"/>
      <c r="N443" s="7"/>
      <c r="O443" s="7"/>
      <c r="P443" s="7"/>
      <c r="Q443" s="7"/>
      <c r="R443" s="7"/>
      <c r="S443" s="7"/>
      <c r="T443" s="7"/>
      <c r="U443" s="7"/>
      <c r="V443" s="7"/>
      <c r="W443" s="7"/>
      <c r="X443" s="7"/>
      <c r="Y443" s="7"/>
    </row>
    <row r="444" spans="1:25" ht="14.25" x14ac:dyDescent="0.2">
      <c r="A444" s="415"/>
      <c r="B444" s="415"/>
      <c r="C444" s="415"/>
      <c r="D444" s="415"/>
      <c r="E444" s="415"/>
      <c r="F444" s="7"/>
      <c r="G444" s="7"/>
      <c r="H444" s="7"/>
      <c r="I444" s="7"/>
      <c r="J444" s="7"/>
      <c r="K444" s="7"/>
      <c r="L444" s="7"/>
      <c r="M444" s="7"/>
      <c r="N444" s="7"/>
      <c r="O444" s="7"/>
      <c r="P444" s="7"/>
      <c r="Q444" s="7"/>
      <c r="R444" s="7"/>
      <c r="S444" s="7"/>
      <c r="T444" s="7"/>
      <c r="U444" s="7"/>
      <c r="V444" s="7"/>
      <c r="W444" s="7"/>
      <c r="X444" s="7"/>
      <c r="Y444" s="7"/>
    </row>
    <row r="445" spans="1:25" ht="14.25" x14ac:dyDescent="0.2">
      <c r="A445" s="415"/>
      <c r="B445" s="415"/>
      <c r="C445" s="415"/>
      <c r="D445" s="415"/>
      <c r="E445" s="415"/>
      <c r="F445" s="7"/>
      <c r="G445" s="7"/>
      <c r="H445" s="7"/>
      <c r="I445" s="7"/>
      <c r="J445" s="7"/>
      <c r="K445" s="7"/>
      <c r="L445" s="7"/>
      <c r="M445" s="7"/>
      <c r="N445" s="7"/>
      <c r="O445" s="7"/>
      <c r="P445" s="7"/>
      <c r="Q445" s="7"/>
      <c r="R445" s="7"/>
      <c r="S445" s="7"/>
      <c r="T445" s="7"/>
      <c r="U445" s="7"/>
      <c r="V445" s="7"/>
      <c r="W445" s="7"/>
      <c r="X445" s="7"/>
      <c r="Y445" s="7"/>
    </row>
    <row r="446" spans="1:25" ht="15" x14ac:dyDescent="0.25">
      <c r="A446" s="1121"/>
      <c r="B446" s="1121"/>
      <c r="C446" s="415"/>
      <c r="D446" s="415"/>
      <c r="E446" s="415"/>
      <c r="F446" s="7"/>
      <c r="G446" s="7"/>
      <c r="H446" s="7"/>
      <c r="I446" s="7"/>
      <c r="J446" s="7"/>
      <c r="K446" s="7"/>
      <c r="L446" s="7"/>
      <c r="M446" s="7"/>
      <c r="N446" s="7"/>
      <c r="O446" s="7"/>
      <c r="P446" s="7"/>
      <c r="Q446" s="7"/>
      <c r="R446" s="7"/>
      <c r="S446" s="7"/>
      <c r="T446" s="7"/>
      <c r="U446" s="7"/>
      <c r="V446" s="7"/>
      <c r="W446" s="7"/>
      <c r="X446" s="7"/>
      <c r="Y446" s="7"/>
    </row>
    <row r="447" spans="1:25" ht="15" x14ac:dyDescent="0.25">
      <c r="A447" s="415"/>
      <c r="B447" s="417"/>
      <c r="C447" s="415"/>
      <c r="D447" s="415"/>
      <c r="E447" s="415"/>
      <c r="F447" s="7"/>
      <c r="G447" s="7"/>
      <c r="H447" s="7"/>
      <c r="I447" s="7"/>
      <c r="J447" s="7"/>
      <c r="K447" s="7"/>
      <c r="L447" s="7"/>
      <c r="M447" s="7"/>
      <c r="N447" s="7"/>
      <c r="O447" s="7"/>
      <c r="P447" s="7"/>
      <c r="Q447" s="7"/>
      <c r="R447" s="7"/>
      <c r="S447" s="7"/>
      <c r="T447" s="7"/>
      <c r="U447" s="7"/>
      <c r="V447" s="7"/>
      <c r="W447" s="7"/>
      <c r="X447" s="7"/>
      <c r="Y447" s="7"/>
    </row>
    <row r="448" spans="1:25" ht="15" x14ac:dyDescent="0.25">
      <c r="A448" s="415"/>
      <c r="B448" s="418"/>
      <c r="C448" s="204"/>
      <c r="D448" s="204"/>
      <c r="E448" s="415"/>
      <c r="F448" s="7"/>
      <c r="G448" s="7"/>
      <c r="H448" s="7"/>
      <c r="I448" s="7"/>
      <c r="J448" s="7"/>
      <c r="K448" s="7"/>
      <c r="L448" s="7"/>
      <c r="M448" s="7"/>
      <c r="N448" s="7"/>
      <c r="O448" s="7"/>
      <c r="P448" s="7"/>
      <c r="Q448" s="7"/>
      <c r="R448" s="7"/>
      <c r="S448" s="7"/>
      <c r="T448" s="7"/>
      <c r="U448" s="7"/>
      <c r="V448" s="7"/>
      <c r="W448" s="7"/>
      <c r="X448" s="7"/>
      <c r="Y448" s="7"/>
    </row>
    <row r="449" spans="1:25" ht="14.25" x14ac:dyDescent="0.2">
      <c r="A449" s="415"/>
      <c r="B449" s="204"/>
      <c r="C449" s="204"/>
      <c r="D449" s="204"/>
      <c r="E449" s="415"/>
      <c r="F449" s="7"/>
      <c r="G449" s="7"/>
      <c r="H449" s="7"/>
      <c r="I449" s="7"/>
      <c r="J449" s="7"/>
      <c r="K449" s="7"/>
      <c r="L449" s="7"/>
      <c r="M449" s="7"/>
      <c r="N449" s="7"/>
      <c r="O449" s="7"/>
      <c r="P449" s="7"/>
      <c r="Q449" s="7"/>
      <c r="R449" s="7"/>
      <c r="S449" s="7"/>
      <c r="T449" s="7"/>
      <c r="U449" s="7"/>
      <c r="V449" s="7"/>
      <c r="W449" s="7"/>
      <c r="X449" s="7"/>
      <c r="Y449" s="7"/>
    </row>
    <row r="450" spans="1:25" ht="14.25" x14ac:dyDescent="0.2">
      <c r="A450" s="1121"/>
      <c r="B450" s="1131"/>
      <c r="C450" s="1131"/>
      <c r="D450" s="1131"/>
      <c r="E450" s="415"/>
      <c r="F450" s="7"/>
      <c r="G450" s="7"/>
      <c r="H450" s="7"/>
      <c r="I450" s="7"/>
      <c r="J450" s="7"/>
      <c r="K450" s="7"/>
      <c r="L450" s="7"/>
      <c r="M450" s="7"/>
      <c r="N450" s="7"/>
      <c r="O450" s="7"/>
      <c r="P450" s="7"/>
      <c r="Q450" s="7"/>
      <c r="R450" s="7"/>
      <c r="S450" s="7"/>
      <c r="T450" s="7"/>
      <c r="U450" s="7"/>
      <c r="V450" s="7"/>
      <c r="W450" s="7"/>
      <c r="X450" s="7"/>
      <c r="Y450" s="7"/>
    </row>
    <row r="451" spans="1:25" ht="14.25" x14ac:dyDescent="0.2">
      <c r="A451" s="1121"/>
      <c r="B451" s="1121"/>
      <c r="C451" s="1121"/>
      <c r="D451" s="1121"/>
      <c r="E451" s="415"/>
      <c r="F451" s="7"/>
      <c r="G451" s="7"/>
      <c r="H451" s="7"/>
      <c r="I451" s="7"/>
      <c r="J451" s="7"/>
      <c r="K451" s="7"/>
      <c r="L451" s="7"/>
      <c r="M451" s="7"/>
      <c r="N451" s="7"/>
      <c r="O451" s="7"/>
      <c r="P451" s="7"/>
      <c r="Q451" s="7"/>
      <c r="R451" s="7"/>
      <c r="S451" s="7"/>
      <c r="T451" s="7"/>
      <c r="U451" s="7"/>
      <c r="V451" s="7"/>
      <c r="W451" s="7"/>
      <c r="X451" s="7"/>
      <c r="Y451" s="7"/>
    </row>
    <row r="452" spans="1:25" x14ac:dyDescent="0.2">
      <c r="A452" s="18"/>
      <c r="B452" s="405"/>
      <c r="C452" s="408"/>
      <c r="D452" s="408"/>
      <c r="E452" s="409"/>
      <c r="F452" s="7"/>
      <c r="G452" s="7"/>
      <c r="H452" s="7"/>
      <c r="I452" s="7"/>
      <c r="J452" s="7"/>
      <c r="K452" s="7"/>
      <c r="L452" s="7"/>
      <c r="M452" s="7"/>
      <c r="N452" s="7"/>
      <c r="O452" s="7"/>
      <c r="P452" s="7"/>
      <c r="Q452" s="7"/>
      <c r="R452" s="7"/>
      <c r="S452" s="7"/>
      <c r="T452" s="7"/>
      <c r="U452" s="7"/>
      <c r="V452" s="7"/>
      <c r="W452" s="7"/>
      <c r="X452" s="7"/>
      <c r="Y452" s="7"/>
    </row>
    <row r="453" spans="1:25" x14ac:dyDescent="0.2">
      <c r="A453" s="409"/>
      <c r="B453" s="405"/>
      <c r="C453" s="408"/>
      <c r="D453" s="408"/>
      <c r="E453" s="409"/>
      <c r="F453" s="7"/>
      <c r="G453" s="7"/>
      <c r="H453" s="7"/>
      <c r="I453" s="7"/>
      <c r="J453" s="7"/>
      <c r="K453" s="7"/>
      <c r="L453" s="7"/>
      <c r="M453" s="7"/>
      <c r="N453" s="7"/>
      <c r="O453" s="7"/>
      <c r="P453" s="7"/>
      <c r="Q453" s="7"/>
      <c r="R453" s="7"/>
      <c r="S453" s="7"/>
      <c r="T453" s="7"/>
      <c r="U453" s="7"/>
      <c r="V453" s="7"/>
      <c r="W453" s="7"/>
      <c r="X453" s="7"/>
      <c r="Y453" s="7"/>
    </row>
    <row r="454" spans="1:25" x14ac:dyDescent="0.2">
      <c r="A454" s="18"/>
      <c r="B454" s="405"/>
      <c r="C454" s="408"/>
      <c r="D454" s="408"/>
      <c r="E454" s="409"/>
      <c r="F454" s="7"/>
      <c r="G454" s="7"/>
      <c r="H454" s="7"/>
      <c r="I454" s="7"/>
      <c r="J454" s="7"/>
      <c r="K454" s="7"/>
      <c r="L454" s="7"/>
      <c r="M454" s="7"/>
      <c r="N454" s="7"/>
      <c r="O454" s="7"/>
      <c r="P454" s="7"/>
      <c r="Q454" s="7"/>
      <c r="R454" s="7"/>
      <c r="S454" s="7"/>
      <c r="T454" s="7"/>
      <c r="U454" s="7"/>
      <c r="V454" s="7"/>
      <c r="W454" s="7"/>
      <c r="X454" s="7"/>
      <c r="Y454" s="7"/>
    </row>
    <row r="455" spans="1:25" x14ac:dyDescent="0.2">
      <c r="A455" s="18"/>
      <c r="B455" s="405"/>
      <c r="C455" s="408"/>
      <c r="D455" s="408"/>
      <c r="E455" s="409"/>
      <c r="F455" s="7"/>
      <c r="G455" s="7"/>
      <c r="H455" s="7"/>
      <c r="I455" s="7"/>
      <c r="J455" s="7"/>
      <c r="K455" s="7"/>
      <c r="L455" s="7"/>
      <c r="M455" s="7"/>
      <c r="N455" s="7"/>
      <c r="O455" s="7"/>
      <c r="P455" s="7"/>
      <c r="Q455" s="7"/>
      <c r="R455" s="7"/>
      <c r="S455" s="7"/>
      <c r="T455" s="7"/>
      <c r="U455" s="7"/>
      <c r="V455" s="7"/>
      <c r="W455" s="7"/>
      <c r="X455" s="7"/>
      <c r="Y455" s="7"/>
    </row>
    <row r="456" spans="1:25" x14ac:dyDescent="0.2">
      <c r="A456" s="409"/>
      <c r="B456" s="405"/>
      <c r="C456" s="408"/>
      <c r="D456" s="408"/>
      <c r="E456" s="409"/>
      <c r="F456" s="7"/>
      <c r="G456" s="7"/>
      <c r="H456" s="7"/>
      <c r="I456" s="7"/>
      <c r="J456" s="7"/>
      <c r="K456" s="7"/>
      <c r="L456" s="7"/>
      <c r="M456" s="7"/>
      <c r="N456" s="7"/>
      <c r="O456" s="7"/>
      <c r="P456" s="7"/>
      <c r="Q456" s="7"/>
      <c r="R456" s="7"/>
      <c r="S456" s="7"/>
      <c r="T456" s="7"/>
      <c r="U456" s="7"/>
      <c r="V456" s="7"/>
      <c r="W456" s="7"/>
      <c r="X456" s="7"/>
      <c r="Y456" s="7"/>
    </row>
    <row r="457" spans="1:25" x14ac:dyDescent="0.2">
      <c r="A457" s="409"/>
      <c r="B457" s="405"/>
      <c r="C457" s="408"/>
      <c r="D457" s="408"/>
      <c r="E457" s="409"/>
      <c r="F457" s="7"/>
      <c r="G457" s="7"/>
      <c r="H457" s="7"/>
      <c r="I457" s="7"/>
      <c r="J457" s="7"/>
      <c r="K457" s="7"/>
      <c r="L457" s="7"/>
      <c r="M457" s="7"/>
      <c r="N457" s="7"/>
      <c r="O457" s="7"/>
      <c r="P457" s="7"/>
      <c r="Q457" s="7"/>
      <c r="R457" s="7"/>
      <c r="S457" s="7"/>
      <c r="T457" s="7"/>
      <c r="U457" s="7"/>
      <c r="V457" s="7"/>
      <c r="W457" s="7"/>
      <c r="X457" s="7"/>
      <c r="Y457" s="7"/>
    </row>
    <row r="458" spans="1:25" x14ac:dyDescent="0.2">
      <c r="A458" s="409"/>
      <c r="B458" s="410"/>
      <c r="C458" s="410"/>
      <c r="D458" s="408"/>
      <c r="E458" s="409"/>
      <c r="F458" s="7"/>
      <c r="G458" s="7"/>
      <c r="H458" s="7"/>
      <c r="I458" s="7"/>
      <c r="J458" s="7"/>
      <c r="K458" s="7"/>
      <c r="L458" s="7"/>
      <c r="M458" s="7"/>
      <c r="N458" s="7"/>
      <c r="O458" s="7"/>
      <c r="P458" s="7"/>
      <c r="Q458" s="7"/>
      <c r="R458" s="7"/>
      <c r="S458" s="7"/>
      <c r="T458" s="7"/>
      <c r="U458" s="7"/>
      <c r="V458" s="7"/>
      <c r="W458" s="7"/>
      <c r="X458" s="7"/>
      <c r="Y458" s="7"/>
    </row>
    <row r="459" spans="1:25" x14ac:dyDescent="0.2">
      <c r="A459" s="1132"/>
      <c r="B459" s="1132"/>
      <c r="C459" s="1132"/>
      <c r="D459" s="20"/>
      <c r="E459" s="409"/>
      <c r="F459" s="7"/>
      <c r="G459" s="7"/>
      <c r="H459" s="7"/>
      <c r="I459" s="7"/>
      <c r="J459" s="7"/>
      <c r="K459" s="7"/>
      <c r="L459" s="7"/>
      <c r="M459" s="7"/>
      <c r="N459" s="7"/>
      <c r="O459" s="7"/>
      <c r="P459" s="7"/>
      <c r="Q459" s="7"/>
      <c r="R459" s="7"/>
      <c r="S459" s="7"/>
      <c r="T459" s="7"/>
      <c r="U459" s="7"/>
      <c r="V459" s="7"/>
      <c r="W459" s="7"/>
      <c r="X459" s="7"/>
      <c r="Y459" s="7"/>
    </row>
    <row r="460" spans="1:25" x14ac:dyDescent="0.2">
      <c r="A460" s="1133"/>
      <c r="B460" s="1133"/>
      <c r="C460" s="1133"/>
      <c r="D460" s="1133"/>
      <c r="E460" s="409"/>
      <c r="F460" s="7"/>
      <c r="G460" s="7"/>
      <c r="H460" s="7"/>
      <c r="I460" s="7"/>
      <c r="J460" s="7"/>
      <c r="K460" s="7"/>
      <c r="L460" s="7"/>
      <c r="M460" s="7"/>
      <c r="N460" s="7"/>
      <c r="O460" s="7"/>
      <c r="P460" s="7"/>
      <c r="Q460" s="7"/>
      <c r="R460" s="7"/>
      <c r="S460" s="7"/>
      <c r="T460" s="7"/>
      <c r="U460" s="7"/>
      <c r="V460" s="7"/>
      <c r="W460" s="7"/>
      <c r="X460" s="7"/>
      <c r="Y460" s="7"/>
    </row>
    <row r="461" spans="1:25" x14ac:dyDescent="0.2">
      <c r="A461" s="410"/>
      <c r="B461" s="413"/>
      <c r="C461" s="413"/>
      <c r="D461" s="20"/>
      <c r="E461" s="409"/>
      <c r="F461" s="7"/>
      <c r="G461" s="7"/>
      <c r="H461" s="7"/>
      <c r="I461" s="7"/>
      <c r="J461" s="7"/>
      <c r="K461" s="7"/>
      <c r="L461" s="7"/>
      <c r="M461" s="7"/>
      <c r="N461" s="7"/>
      <c r="O461" s="7"/>
      <c r="P461" s="7"/>
      <c r="Q461" s="7"/>
      <c r="R461" s="7"/>
      <c r="S461" s="7"/>
      <c r="T461" s="7"/>
      <c r="U461" s="7"/>
      <c r="V461" s="7"/>
      <c r="W461" s="7"/>
      <c r="X461" s="7"/>
      <c r="Y461" s="7"/>
    </row>
    <row r="462" spans="1:25" x14ac:dyDescent="0.2">
      <c r="A462" s="409"/>
      <c r="B462" s="409"/>
      <c r="C462" s="409"/>
      <c r="D462" s="409"/>
      <c r="E462" s="409"/>
      <c r="F462" s="7"/>
      <c r="G462" s="7"/>
      <c r="H462" s="7"/>
      <c r="I462" s="7"/>
      <c r="J462" s="7"/>
      <c r="K462" s="7"/>
      <c r="L462" s="7"/>
      <c r="M462" s="7"/>
      <c r="N462" s="7"/>
      <c r="O462" s="7"/>
      <c r="P462" s="7"/>
      <c r="Q462" s="7"/>
      <c r="R462" s="7"/>
      <c r="S462" s="7"/>
      <c r="T462" s="7"/>
      <c r="U462" s="7"/>
      <c r="V462" s="7"/>
      <c r="W462" s="7"/>
      <c r="X462" s="7"/>
      <c r="Y462" s="7"/>
    </row>
    <row r="463" spans="1:25" x14ac:dyDescent="0.2">
      <c r="A463" s="409"/>
      <c r="B463" s="409"/>
      <c r="C463" s="409"/>
      <c r="D463" s="409"/>
      <c r="E463" s="409"/>
      <c r="F463" s="7"/>
      <c r="G463" s="7"/>
      <c r="H463" s="7"/>
      <c r="I463" s="7"/>
      <c r="J463" s="7"/>
      <c r="K463" s="7"/>
      <c r="L463" s="7"/>
      <c r="M463" s="7"/>
      <c r="N463" s="7"/>
      <c r="O463" s="7"/>
      <c r="P463" s="7"/>
      <c r="Q463" s="7"/>
      <c r="R463" s="7"/>
      <c r="S463" s="7"/>
      <c r="T463" s="7"/>
      <c r="U463" s="7"/>
      <c r="V463" s="7"/>
      <c r="W463" s="7"/>
      <c r="X463" s="7"/>
      <c r="Y463" s="7"/>
    </row>
    <row r="464" spans="1:25" x14ac:dyDescent="0.2">
      <c r="A464" s="410"/>
      <c r="B464" s="411"/>
      <c r="C464" s="411"/>
      <c r="D464" s="411"/>
      <c r="E464" s="409"/>
      <c r="F464" s="7"/>
      <c r="G464" s="7"/>
      <c r="H464" s="7"/>
      <c r="I464" s="7"/>
      <c r="J464" s="7"/>
      <c r="K464" s="7"/>
      <c r="L464" s="7"/>
      <c r="M464" s="7"/>
      <c r="N464" s="7"/>
      <c r="O464" s="7"/>
      <c r="P464" s="7"/>
      <c r="Q464" s="7"/>
      <c r="R464" s="7"/>
      <c r="S464" s="7"/>
      <c r="T464" s="7"/>
      <c r="U464" s="7"/>
      <c r="V464" s="7"/>
      <c r="W464" s="7"/>
      <c r="X464" s="7"/>
      <c r="Y464" s="7"/>
    </row>
    <row r="465" spans="1:25" x14ac:dyDescent="0.2">
      <c r="A465" s="1134"/>
      <c r="B465" s="1135"/>
      <c r="C465" s="1136"/>
      <c r="D465" s="1136"/>
      <c r="E465" s="22"/>
      <c r="F465" s="7"/>
      <c r="G465" s="7"/>
      <c r="H465" s="7"/>
      <c r="I465" s="7"/>
      <c r="J465" s="7"/>
      <c r="K465" s="7"/>
      <c r="L465" s="7"/>
      <c r="M465" s="7"/>
      <c r="N465" s="7"/>
      <c r="O465" s="7"/>
      <c r="P465" s="7"/>
      <c r="Q465" s="7"/>
      <c r="R465" s="7"/>
      <c r="S465" s="7"/>
      <c r="T465" s="7"/>
      <c r="U465" s="7"/>
      <c r="V465" s="7"/>
      <c r="W465" s="7"/>
      <c r="X465" s="7"/>
      <c r="Y465" s="7"/>
    </row>
    <row r="466" spans="1:25" x14ac:dyDescent="0.2">
      <c r="A466" s="1134"/>
      <c r="B466" s="1134"/>
      <c r="C466" s="1134"/>
      <c r="D466" s="1134"/>
      <c r="E466" s="22"/>
      <c r="F466" s="7"/>
      <c r="G466" s="7"/>
      <c r="H466" s="7"/>
      <c r="I466" s="7"/>
      <c r="J466" s="7"/>
      <c r="K466" s="7"/>
      <c r="L466" s="7"/>
      <c r="M466" s="7"/>
      <c r="N466" s="7"/>
      <c r="O466" s="7"/>
      <c r="P466" s="7"/>
      <c r="Q466" s="7"/>
      <c r="R466" s="7"/>
      <c r="S466" s="7"/>
      <c r="T466" s="7"/>
      <c r="U466" s="7"/>
      <c r="V466" s="7"/>
      <c r="W466" s="7"/>
      <c r="X466" s="7"/>
      <c r="Y466" s="7"/>
    </row>
    <row r="467" spans="1:25" x14ac:dyDescent="0.2">
      <c r="A467" s="1132"/>
      <c r="B467" s="1132"/>
      <c r="C467" s="1132"/>
      <c r="D467" s="20"/>
      <c r="E467" s="409"/>
      <c r="F467" s="7"/>
      <c r="G467" s="7"/>
      <c r="H467" s="7"/>
      <c r="I467" s="7"/>
      <c r="J467" s="7"/>
      <c r="K467" s="7"/>
      <c r="L467" s="7"/>
      <c r="M467" s="7"/>
      <c r="N467" s="7"/>
      <c r="O467" s="7"/>
      <c r="P467" s="7"/>
      <c r="Q467" s="7"/>
      <c r="R467" s="7"/>
      <c r="S467" s="7"/>
      <c r="T467" s="7"/>
      <c r="U467" s="7"/>
      <c r="V467" s="7"/>
      <c r="W467" s="7"/>
      <c r="X467" s="7"/>
      <c r="Y467" s="7"/>
    </row>
    <row r="468" spans="1:25" x14ac:dyDescent="0.2">
      <c r="A468" s="1133"/>
      <c r="B468" s="1133"/>
      <c r="C468" s="1133"/>
      <c r="D468" s="1133"/>
      <c r="E468" s="409"/>
      <c r="F468" s="7"/>
      <c r="G468" s="7"/>
      <c r="H468" s="7"/>
      <c r="I468" s="7"/>
      <c r="J468" s="7"/>
      <c r="K468" s="7"/>
      <c r="L468" s="7"/>
      <c r="M468" s="7"/>
      <c r="N468" s="7"/>
      <c r="O468" s="7"/>
      <c r="P468" s="7"/>
      <c r="Q468" s="7"/>
      <c r="R468" s="7"/>
      <c r="S468" s="7"/>
      <c r="T468" s="7"/>
      <c r="U468" s="7"/>
      <c r="V468" s="7"/>
      <c r="W468" s="7"/>
      <c r="X468" s="7"/>
      <c r="Y468" s="7"/>
    </row>
    <row r="469" spans="1:25" x14ac:dyDescent="0.2">
      <c r="A469" s="1132"/>
      <c r="B469" s="1132"/>
      <c r="C469" s="1132"/>
      <c r="D469" s="20"/>
      <c r="E469" s="409"/>
      <c r="F469" s="7"/>
      <c r="G469" s="7"/>
      <c r="H469" s="7"/>
      <c r="I469" s="7"/>
      <c r="J469" s="7"/>
      <c r="K469" s="7"/>
      <c r="L469" s="7"/>
      <c r="M469" s="7"/>
      <c r="N469" s="7"/>
      <c r="O469" s="7"/>
      <c r="P469" s="7"/>
      <c r="Q469" s="7"/>
      <c r="R469" s="7"/>
      <c r="S469" s="7"/>
      <c r="T469" s="7"/>
      <c r="U469" s="7"/>
      <c r="V469" s="7"/>
      <c r="W469" s="7"/>
      <c r="X469" s="7"/>
      <c r="Y469" s="7"/>
    </row>
    <row r="470" spans="1:25" x14ac:dyDescent="0.2">
      <c r="A470" s="409"/>
      <c r="B470" s="409"/>
      <c r="C470" s="409"/>
      <c r="D470" s="409"/>
      <c r="E470" s="409"/>
      <c r="F470" s="7"/>
      <c r="G470" s="7"/>
      <c r="H470" s="7"/>
      <c r="I470" s="7"/>
      <c r="J470" s="7"/>
      <c r="K470" s="7"/>
      <c r="L470" s="7"/>
      <c r="M470" s="7"/>
      <c r="N470" s="7"/>
      <c r="O470" s="7"/>
      <c r="P470" s="7"/>
      <c r="Q470" s="7"/>
      <c r="R470" s="7"/>
      <c r="S470" s="7"/>
      <c r="T470" s="7"/>
      <c r="U470" s="7"/>
      <c r="V470" s="7"/>
      <c r="W470" s="7"/>
      <c r="X470" s="7"/>
      <c r="Y470" s="7"/>
    </row>
    <row r="471" spans="1:25" x14ac:dyDescent="0.2">
      <c r="A471" s="409"/>
      <c r="B471" s="409"/>
      <c r="C471" s="409"/>
      <c r="D471" s="409"/>
      <c r="E471" s="409"/>
      <c r="F471" s="7"/>
      <c r="G471" s="7"/>
      <c r="H471" s="7"/>
      <c r="I471" s="7"/>
      <c r="J471" s="7"/>
      <c r="K471" s="7"/>
      <c r="L471" s="7"/>
      <c r="M471" s="7"/>
      <c r="N471" s="7"/>
      <c r="O471" s="7"/>
      <c r="P471" s="7"/>
      <c r="Q471" s="7"/>
      <c r="R471" s="7"/>
      <c r="S471" s="7"/>
      <c r="T471" s="7"/>
      <c r="U471" s="7"/>
      <c r="V471" s="7"/>
      <c r="W471" s="7"/>
      <c r="X471" s="7"/>
      <c r="Y471" s="7"/>
    </row>
    <row r="472" spans="1:25" x14ac:dyDescent="0.2">
      <c r="A472" s="1132"/>
      <c r="B472" s="1132"/>
      <c r="C472" s="1137"/>
      <c r="D472" s="1137"/>
      <c r="E472" s="409"/>
      <c r="F472" s="7"/>
      <c r="G472" s="7"/>
      <c r="H472" s="7"/>
      <c r="I472" s="7"/>
      <c r="J472" s="7"/>
      <c r="K472" s="7"/>
      <c r="L472" s="7"/>
      <c r="M472" s="7"/>
      <c r="N472" s="7"/>
      <c r="O472" s="7"/>
      <c r="P472" s="7"/>
      <c r="Q472" s="7"/>
      <c r="R472" s="7"/>
      <c r="S472" s="7"/>
      <c r="T472" s="7"/>
      <c r="U472" s="7"/>
      <c r="V472" s="7"/>
      <c r="W472" s="7"/>
      <c r="X472" s="7"/>
      <c r="Y472" s="7"/>
    </row>
    <row r="473" spans="1:25" x14ac:dyDescent="0.2">
      <c r="A473" s="409"/>
      <c r="B473" s="409"/>
      <c r="C473" s="409"/>
      <c r="D473" s="409"/>
      <c r="E473" s="409"/>
      <c r="F473" s="7"/>
      <c r="G473" s="7"/>
      <c r="H473" s="7"/>
      <c r="I473" s="7"/>
      <c r="J473" s="7"/>
      <c r="K473" s="7"/>
      <c r="L473" s="7"/>
      <c r="M473" s="7"/>
      <c r="N473" s="7"/>
      <c r="O473" s="7"/>
      <c r="P473" s="7"/>
      <c r="Q473" s="7"/>
      <c r="R473" s="7"/>
      <c r="S473" s="7"/>
      <c r="T473" s="7"/>
      <c r="U473" s="7"/>
      <c r="V473" s="7"/>
      <c r="W473" s="7"/>
      <c r="X473" s="7"/>
      <c r="Y473" s="7"/>
    </row>
    <row r="474" spans="1:25" x14ac:dyDescent="0.2">
      <c r="A474" s="1138"/>
      <c r="B474" s="1138"/>
      <c r="C474" s="1139"/>
      <c r="D474" s="1139"/>
      <c r="E474" s="409"/>
      <c r="F474" s="7"/>
      <c r="G474" s="7"/>
      <c r="H474" s="7"/>
      <c r="I474" s="7"/>
      <c r="J474" s="7"/>
      <c r="K474" s="7"/>
      <c r="L474" s="7"/>
      <c r="M474" s="7"/>
      <c r="N474" s="7"/>
      <c r="O474" s="7"/>
      <c r="P474" s="7"/>
      <c r="Q474" s="7"/>
      <c r="R474" s="7"/>
      <c r="S474" s="7"/>
      <c r="T474" s="7"/>
      <c r="U474" s="7"/>
      <c r="V474" s="7"/>
      <c r="W474" s="7"/>
      <c r="X474" s="7"/>
      <c r="Y474" s="7"/>
    </row>
    <row r="475" spans="1:25" x14ac:dyDescent="0.2">
      <c r="A475" s="1138"/>
      <c r="B475" s="1138"/>
      <c r="C475" s="1139"/>
      <c r="D475" s="1139"/>
      <c r="E475" s="409"/>
      <c r="F475" s="7"/>
      <c r="G475" s="7"/>
      <c r="H475" s="7"/>
      <c r="I475" s="7"/>
      <c r="J475" s="7"/>
      <c r="K475" s="7"/>
      <c r="L475" s="7"/>
      <c r="M475" s="7"/>
      <c r="N475" s="7"/>
      <c r="O475" s="7"/>
      <c r="P475" s="7"/>
      <c r="Q475" s="7"/>
      <c r="R475" s="7"/>
      <c r="S475" s="7"/>
      <c r="T475" s="7"/>
      <c r="U475" s="7"/>
      <c r="V475" s="7"/>
      <c r="W475" s="7"/>
      <c r="X475" s="7"/>
      <c r="Y475" s="7"/>
    </row>
    <row r="476" spans="1:25" ht="14.25" x14ac:dyDescent="0.2">
      <c r="A476" s="409"/>
      <c r="B476" s="23"/>
      <c r="C476" s="1139"/>
      <c r="D476" s="1139"/>
      <c r="E476" s="409"/>
      <c r="F476" s="7"/>
      <c r="G476" s="7"/>
      <c r="H476" s="7"/>
      <c r="I476" s="7"/>
      <c r="J476" s="7"/>
      <c r="K476" s="7"/>
      <c r="L476" s="7"/>
      <c r="M476" s="7"/>
      <c r="N476" s="7"/>
      <c r="O476" s="7"/>
      <c r="P476" s="7"/>
      <c r="Q476" s="7"/>
      <c r="R476" s="7"/>
      <c r="S476" s="7"/>
      <c r="T476" s="7"/>
      <c r="U476" s="7"/>
      <c r="V476" s="7"/>
      <c r="W476" s="7"/>
      <c r="X476" s="7"/>
      <c r="Y476" s="7"/>
    </row>
    <row r="477" spans="1:25" x14ac:dyDescent="0.2">
      <c r="A477" s="409"/>
      <c r="B477" s="24"/>
      <c r="C477" s="1139"/>
      <c r="D477" s="1139"/>
      <c r="E477" s="409"/>
      <c r="F477" s="7"/>
      <c r="G477" s="7"/>
      <c r="H477" s="7"/>
      <c r="I477" s="7"/>
      <c r="J477" s="7"/>
      <c r="K477" s="7"/>
      <c r="L477" s="7"/>
      <c r="M477" s="7"/>
      <c r="N477" s="7"/>
      <c r="O477" s="7"/>
      <c r="P477" s="7"/>
      <c r="Q477" s="7"/>
      <c r="R477" s="7"/>
      <c r="S477" s="7"/>
      <c r="T477" s="7"/>
      <c r="U477" s="7"/>
      <c r="V477" s="7"/>
      <c r="W477" s="7"/>
      <c r="X477" s="7"/>
      <c r="Y477" s="7"/>
    </row>
    <row r="478" spans="1:25" x14ac:dyDescent="0.2">
      <c r="A478" s="1138"/>
      <c r="B478" s="1138"/>
      <c r="C478" s="1139"/>
      <c r="D478" s="1139"/>
      <c r="E478" s="409"/>
      <c r="F478" s="7"/>
      <c r="G478" s="7"/>
      <c r="H478" s="7"/>
      <c r="I478" s="7"/>
      <c r="J478" s="7"/>
      <c r="K478" s="7"/>
      <c r="L478" s="7"/>
      <c r="M478" s="7"/>
      <c r="N478" s="7"/>
      <c r="O478" s="7"/>
      <c r="P478" s="7"/>
      <c r="Q478" s="7"/>
      <c r="R478" s="7"/>
      <c r="S478" s="7"/>
      <c r="T478" s="7"/>
      <c r="U478" s="7"/>
      <c r="V478" s="7"/>
      <c r="W478" s="7"/>
      <c r="X478" s="7"/>
      <c r="Y478" s="7"/>
    </row>
    <row r="479" spans="1:25" x14ac:dyDescent="0.2">
      <c r="A479" s="1138"/>
      <c r="B479" s="1138"/>
      <c r="C479" s="1139"/>
      <c r="D479" s="1139"/>
      <c r="E479" s="409"/>
      <c r="F479" s="7"/>
      <c r="G479" s="7"/>
      <c r="H479" s="7"/>
      <c r="I479" s="7"/>
      <c r="J479" s="7"/>
      <c r="K479" s="7"/>
      <c r="L479" s="7"/>
      <c r="M479" s="7"/>
      <c r="N479" s="7"/>
      <c r="O479" s="7"/>
      <c r="P479" s="7"/>
      <c r="Q479" s="7"/>
      <c r="R479" s="7"/>
      <c r="S479" s="7"/>
      <c r="T479" s="7"/>
      <c r="U479" s="7"/>
      <c r="V479" s="7"/>
      <c r="W479" s="7"/>
      <c r="X479" s="7"/>
      <c r="Y479" s="7"/>
    </row>
    <row r="480" spans="1:25" x14ac:dyDescent="0.2">
      <c r="A480" s="1138"/>
      <c r="B480" s="1138"/>
      <c r="C480" s="1139"/>
      <c r="D480" s="1139"/>
      <c r="E480" s="409"/>
      <c r="F480" s="7"/>
      <c r="G480" s="7"/>
      <c r="H480" s="7"/>
      <c r="I480" s="7"/>
      <c r="J480" s="7"/>
      <c r="K480" s="7"/>
      <c r="L480" s="7"/>
      <c r="M480" s="7"/>
      <c r="N480" s="7"/>
      <c r="O480" s="7"/>
      <c r="P480" s="7"/>
      <c r="Q480" s="7"/>
      <c r="R480" s="7"/>
      <c r="S480" s="7"/>
      <c r="T480" s="7"/>
      <c r="U480" s="7"/>
      <c r="V480" s="7"/>
      <c r="W480" s="7"/>
      <c r="X480" s="7"/>
      <c r="Y480" s="7"/>
    </row>
    <row r="481" spans="1:25" x14ac:dyDescent="0.2">
      <c r="A481" s="1138"/>
      <c r="B481" s="1138"/>
      <c r="C481" s="1139"/>
      <c r="D481" s="1139"/>
      <c r="E481" s="409"/>
      <c r="F481" s="7"/>
      <c r="G481" s="7"/>
      <c r="H481" s="7"/>
      <c r="I481" s="7"/>
      <c r="J481" s="7"/>
      <c r="K481" s="7"/>
      <c r="L481" s="7"/>
      <c r="M481" s="7"/>
      <c r="N481" s="7"/>
      <c r="O481" s="7"/>
      <c r="P481" s="7"/>
      <c r="Q481" s="7"/>
      <c r="R481" s="7"/>
      <c r="S481" s="7"/>
      <c r="T481" s="7"/>
      <c r="U481" s="7"/>
      <c r="V481" s="7"/>
      <c r="W481" s="7"/>
      <c r="X481" s="7"/>
      <c r="Y481" s="7"/>
    </row>
    <row r="482" spans="1:25" x14ac:dyDescent="0.2">
      <c r="A482" s="1138"/>
      <c r="B482" s="1138"/>
      <c r="C482" s="1139"/>
      <c r="D482" s="1139"/>
      <c r="E482" s="409"/>
      <c r="F482" s="7"/>
      <c r="G482" s="7"/>
      <c r="H482" s="7"/>
      <c r="I482" s="7"/>
      <c r="J482" s="7"/>
      <c r="K482" s="7"/>
      <c r="L482" s="7"/>
      <c r="M482" s="7"/>
      <c r="N482" s="7"/>
      <c r="O482" s="7"/>
      <c r="P482" s="7"/>
      <c r="Q482" s="7"/>
      <c r="R482" s="7"/>
      <c r="S482" s="7"/>
      <c r="T482" s="7"/>
      <c r="U482" s="7"/>
      <c r="V482" s="7"/>
      <c r="W482" s="7"/>
      <c r="X482" s="7"/>
      <c r="Y482" s="7"/>
    </row>
    <row r="483" spans="1:25" x14ac:dyDescent="0.2">
      <c r="A483" s="1138"/>
      <c r="B483" s="1138"/>
      <c r="C483" s="1138"/>
      <c r="D483" s="1138"/>
      <c r="E483" s="409"/>
      <c r="F483" s="7"/>
      <c r="G483" s="7"/>
      <c r="H483" s="7"/>
      <c r="I483" s="7"/>
      <c r="J483" s="7"/>
      <c r="K483" s="7"/>
      <c r="L483" s="7"/>
      <c r="M483" s="7"/>
      <c r="N483" s="7"/>
      <c r="O483" s="7"/>
      <c r="P483" s="7"/>
      <c r="Q483" s="7"/>
      <c r="R483" s="7"/>
      <c r="S483" s="7"/>
      <c r="T483" s="7"/>
      <c r="U483" s="7"/>
      <c r="V483" s="7"/>
      <c r="W483" s="7"/>
      <c r="X483" s="7"/>
      <c r="Y483" s="7"/>
    </row>
    <row r="484" spans="1:25" x14ac:dyDescent="0.2">
      <c r="A484" s="1138"/>
      <c r="B484" s="1138"/>
      <c r="C484" s="1138"/>
      <c r="D484" s="1138"/>
      <c r="E484" s="409"/>
      <c r="F484" s="7"/>
      <c r="G484" s="7"/>
      <c r="H484" s="7"/>
      <c r="I484" s="7"/>
      <c r="J484" s="7"/>
      <c r="K484" s="7"/>
      <c r="L484" s="7"/>
      <c r="M484" s="7"/>
      <c r="N484" s="7"/>
      <c r="O484" s="7"/>
      <c r="P484" s="7"/>
      <c r="Q484" s="7"/>
      <c r="R484" s="7"/>
      <c r="S484" s="7"/>
      <c r="T484" s="7"/>
      <c r="U484" s="7"/>
      <c r="V484" s="7"/>
      <c r="W484" s="7"/>
      <c r="X484" s="7"/>
      <c r="Y484" s="7"/>
    </row>
    <row r="485" spans="1:25" x14ac:dyDescent="0.2">
      <c r="A485" s="1138"/>
      <c r="B485" s="1138"/>
      <c r="C485" s="1138"/>
      <c r="D485" s="1138"/>
      <c r="E485" s="409"/>
      <c r="F485" s="7"/>
      <c r="G485" s="7"/>
      <c r="H485" s="7"/>
      <c r="I485" s="7"/>
      <c r="J485" s="7"/>
      <c r="K485" s="7"/>
      <c r="L485" s="7"/>
      <c r="M485" s="7"/>
      <c r="N485" s="7"/>
      <c r="O485" s="7"/>
      <c r="P485" s="7"/>
      <c r="Q485" s="7"/>
      <c r="R485" s="7"/>
      <c r="S485" s="7"/>
      <c r="T485" s="7"/>
      <c r="U485" s="7"/>
      <c r="V485" s="7"/>
      <c r="W485" s="7"/>
      <c r="X485" s="7"/>
      <c r="Y485" s="7"/>
    </row>
    <row r="486" spans="1:25" x14ac:dyDescent="0.2">
      <c r="A486" s="1138"/>
      <c r="B486" s="1138"/>
      <c r="C486" s="1138"/>
      <c r="D486" s="1138"/>
      <c r="E486" s="409"/>
      <c r="F486" s="7"/>
      <c r="G486" s="7"/>
      <c r="H486" s="7"/>
      <c r="I486" s="7"/>
      <c r="J486" s="7"/>
      <c r="K486" s="7"/>
      <c r="L486" s="7"/>
      <c r="M486" s="7"/>
      <c r="N486" s="7"/>
      <c r="O486" s="7"/>
      <c r="P486" s="7"/>
      <c r="Q486" s="7"/>
      <c r="R486" s="7"/>
      <c r="S486" s="7"/>
      <c r="T486" s="7"/>
      <c r="U486" s="7"/>
      <c r="V486" s="7"/>
      <c r="W486" s="7"/>
      <c r="X486" s="7"/>
      <c r="Y486" s="7"/>
    </row>
    <row r="487" spans="1:25" x14ac:dyDescent="0.2">
      <c r="A487" s="1138"/>
      <c r="B487" s="1138"/>
      <c r="C487" s="1138"/>
      <c r="D487" s="1138"/>
      <c r="E487" s="409"/>
      <c r="F487" s="7"/>
      <c r="G487" s="7"/>
      <c r="H487" s="7"/>
      <c r="I487" s="7"/>
      <c r="J487" s="7"/>
      <c r="K487" s="7"/>
      <c r="L487" s="7"/>
      <c r="M487" s="7"/>
      <c r="N487" s="7"/>
      <c r="O487" s="7"/>
      <c r="P487" s="7"/>
      <c r="Q487" s="7"/>
      <c r="R487" s="7"/>
      <c r="S487" s="7"/>
      <c r="T487" s="7"/>
      <c r="U487" s="7"/>
      <c r="V487" s="7"/>
      <c r="W487" s="7"/>
      <c r="X487" s="7"/>
      <c r="Y487" s="7"/>
    </row>
    <row r="488" spans="1:25" x14ac:dyDescent="0.2">
      <c r="A488" s="410"/>
      <c r="B488" s="410"/>
      <c r="C488" s="677"/>
      <c r="D488" s="677"/>
      <c r="E488" s="409"/>
      <c r="F488" s="7"/>
      <c r="G488" s="7"/>
      <c r="H488" s="7"/>
      <c r="I488" s="7"/>
      <c r="J488" s="7"/>
      <c r="K488" s="7"/>
      <c r="L488" s="7"/>
      <c r="M488" s="7"/>
      <c r="N488" s="7"/>
      <c r="O488" s="7"/>
      <c r="P488" s="7"/>
      <c r="Q488" s="7"/>
      <c r="R488" s="7"/>
      <c r="S488" s="7"/>
      <c r="T488" s="7"/>
      <c r="U488" s="7"/>
      <c r="V488" s="7"/>
      <c r="W488" s="7"/>
      <c r="X488" s="7"/>
      <c r="Y488" s="7"/>
    </row>
    <row r="489" spans="1:25" x14ac:dyDescent="0.2">
      <c r="A489" s="1132"/>
      <c r="B489" s="1132"/>
      <c r="C489" s="1139"/>
      <c r="D489" s="1139"/>
      <c r="E489" s="409"/>
      <c r="F489" s="7"/>
      <c r="G489" s="7"/>
      <c r="H489" s="7"/>
      <c r="I489" s="7"/>
      <c r="J489" s="7"/>
      <c r="K489" s="7"/>
      <c r="L489" s="7"/>
      <c r="M489" s="7"/>
      <c r="N489" s="7"/>
      <c r="O489" s="7"/>
      <c r="P489" s="7"/>
      <c r="Q489" s="7"/>
      <c r="R489" s="7"/>
      <c r="S489" s="7"/>
      <c r="T489" s="7"/>
      <c r="U489" s="7"/>
      <c r="V489" s="7"/>
      <c r="W489" s="7"/>
      <c r="X489" s="7"/>
      <c r="Y489" s="7"/>
    </row>
    <row r="490" spans="1:25" x14ac:dyDescent="0.2">
      <c r="A490" s="409"/>
      <c r="B490" s="409"/>
      <c r="C490" s="405"/>
      <c r="D490" s="405"/>
      <c r="E490" s="409"/>
      <c r="F490" s="7"/>
      <c r="G490" s="7"/>
      <c r="H490" s="7"/>
      <c r="I490" s="7"/>
      <c r="J490" s="7"/>
      <c r="K490" s="7"/>
      <c r="L490" s="7"/>
      <c r="M490" s="7"/>
      <c r="N490" s="7"/>
      <c r="O490" s="7"/>
      <c r="P490" s="7"/>
      <c r="Q490" s="7"/>
      <c r="R490" s="7"/>
      <c r="S490" s="7"/>
      <c r="T490" s="7"/>
      <c r="U490" s="7"/>
      <c r="V490" s="7"/>
      <c r="W490" s="7"/>
      <c r="X490" s="7"/>
      <c r="Y490" s="7"/>
    </row>
    <row r="491" spans="1:25" x14ac:dyDescent="0.2">
      <c r="A491" s="1140"/>
      <c r="B491" s="1140"/>
      <c r="C491" s="1137"/>
      <c r="D491" s="1137"/>
      <c r="E491" s="409"/>
      <c r="F491" s="7"/>
      <c r="G491" s="7"/>
      <c r="H491" s="7"/>
      <c r="I491" s="7"/>
      <c r="J491" s="7"/>
      <c r="K491" s="7"/>
      <c r="L491" s="7"/>
      <c r="M491" s="7"/>
      <c r="N491" s="7"/>
      <c r="O491" s="7"/>
      <c r="P491" s="7"/>
      <c r="Q491" s="7"/>
      <c r="R491" s="7"/>
      <c r="S491" s="7"/>
      <c r="T491" s="7"/>
      <c r="U491" s="7"/>
      <c r="V491" s="7"/>
      <c r="W491" s="7"/>
      <c r="X491" s="7"/>
      <c r="Y491" s="7"/>
    </row>
    <row r="492" spans="1:25" x14ac:dyDescent="0.2">
      <c r="A492" s="409"/>
      <c r="B492" s="409"/>
      <c r="C492" s="405"/>
      <c r="D492" s="405"/>
      <c r="E492" s="409"/>
      <c r="F492" s="7"/>
      <c r="G492" s="7"/>
      <c r="H492" s="7"/>
      <c r="I492" s="7"/>
      <c r="J492" s="7"/>
      <c r="K492" s="7"/>
      <c r="L492" s="7"/>
      <c r="M492" s="7"/>
      <c r="N492" s="7"/>
      <c r="O492" s="7"/>
      <c r="P492" s="7"/>
      <c r="Q492" s="7"/>
      <c r="R492" s="7"/>
      <c r="S492" s="7"/>
      <c r="T492" s="7"/>
      <c r="U492" s="7"/>
      <c r="V492" s="7"/>
      <c r="W492" s="7"/>
      <c r="X492" s="7"/>
      <c r="Y492" s="7"/>
    </row>
    <row r="493" spans="1:25" x14ac:dyDescent="0.2">
      <c r="A493" s="1132"/>
      <c r="B493" s="1132"/>
      <c r="C493" s="1139"/>
      <c r="D493" s="1139"/>
      <c r="E493" s="409"/>
      <c r="F493" s="7"/>
      <c r="G493" s="7"/>
      <c r="H493" s="7"/>
      <c r="I493" s="7"/>
      <c r="J493" s="7"/>
      <c r="K493" s="7"/>
      <c r="L493" s="7"/>
      <c r="M493" s="7"/>
      <c r="N493" s="7"/>
      <c r="O493" s="7"/>
      <c r="P493" s="7"/>
      <c r="Q493" s="7"/>
      <c r="R493" s="7"/>
      <c r="S493" s="7"/>
      <c r="T493" s="7"/>
      <c r="U493" s="7"/>
      <c r="V493" s="7"/>
      <c r="W493" s="7"/>
      <c r="X493" s="7"/>
      <c r="Y493" s="7"/>
    </row>
    <row r="494" spans="1:25" x14ac:dyDescent="0.2">
      <c r="A494" s="410"/>
      <c r="B494" s="409"/>
      <c r="C494" s="25"/>
      <c r="D494" s="25"/>
      <c r="E494" s="409"/>
      <c r="F494" s="7"/>
      <c r="G494" s="7"/>
      <c r="H494" s="7"/>
      <c r="I494" s="7"/>
      <c r="J494" s="7"/>
      <c r="K494" s="7"/>
      <c r="L494" s="7"/>
      <c r="M494" s="7"/>
      <c r="N494" s="7"/>
      <c r="O494" s="7"/>
      <c r="P494" s="7"/>
      <c r="Q494" s="7"/>
      <c r="R494" s="7"/>
      <c r="S494" s="7"/>
      <c r="T494" s="7"/>
      <c r="U494" s="7"/>
      <c r="V494" s="7"/>
      <c r="W494" s="7"/>
      <c r="X494" s="7"/>
      <c r="Y494" s="7"/>
    </row>
    <row r="495" spans="1:25" x14ac:dyDescent="0.2">
      <c r="A495" s="1141"/>
      <c r="B495" s="1141"/>
      <c r="C495" s="1139"/>
      <c r="D495" s="1139"/>
      <c r="E495" s="409"/>
      <c r="F495" s="7"/>
      <c r="G495" s="7"/>
      <c r="H495" s="7"/>
      <c r="I495" s="7"/>
      <c r="J495" s="7"/>
      <c r="K495" s="7"/>
      <c r="L495" s="7"/>
      <c r="M495" s="7"/>
      <c r="N495" s="7"/>
      <c r="O495" s="7"/>
      <c r="P495" s="7"/>
      <c r="Q495" s="7"/>
      <c r="R495" s="7"/>
      <c r="S495" s="7"/>
      <c r="T495" s="7"/>
      <c r="U495" s="7"/>
      <c r="V495" s="7"/>
      <c r="W495" s="7"/>
      <c r="X495" s="7"/>
      <c r="Y495" s="7"/>
    </row>
    <row r="496" spans="1:25" x14ac:dyDescent="0.2">
      <c r="A496" s="409"/>
      <c r="B496" s="25"/>
      <c r="C496" s="409"/>
      <c r="D496" s="25"/>
      <c r="E496" s="25"/>
      <c r="F496" s="7"/>
      <c r="G496" s="7"/>
      <c r="H496" s="7"/>
      <c r="I496" s="7"/>
      <c r="J496" s="7"/>
      <c r="K496" s="7"/>
      <c r="L496" s="7"/>
      <c r="M496" s="7"/>
      <c r="N496" s="7"/>
      <c r="O496" s="7"/>
      <c r="P496" s="7"/>
      <c r="Q496" s="7"/>
      <c r="R496" s="7"/>
      <c r="S496" s="7"/>
      <c r="T496" s="7"/>
      <c r="U496" s="7"/>
      <c r="V496" s="7"/>
      <c r="W496" s="7"/>
      <c r="X496" s="7"/>
      <c r="Y496" s="7"/>
    </row>
    <row r="497" spans="1:25" x14ac:dyDescent="0.2">
      <c r="A497" s="1132"/>
      <c r="B497" s="1132"/>
      <c r="C497" s="1137"/>
      <c r="D497" s="1137"/>
      <c r="E497" s="409"/>
      <c r="F497" s="7"/>
      <c r="G497" s="7"/>
      <c r="H497" s="7"/>
      <c r="I497" s="7"/>
      <c r="J497" s="7"/>
      <c r="K497" s="7"/>
      <c r="L497" s="7"/>
      <c r="M497" s="7"/>
      <c r="N497" s="7"/>
      <c r="O497" s="7"/>
      <c r="P497" s="7"/>
      <c r="Q497" s="7"/>
      <c r="R497" s="7"/>
      <c r="S497" s="7"/>
      <c r="T497" s="7"/>
      <c r="U497" s="7"/>
      <c r="V497" s="7"/>
      <c r="W497" s="7"/>
      <c r="X497" s="7"/>
      <c r="Y497" s="7"/>
    </row>
    <row r="498" spans="1:25" x14ac:dyDescent="0.2">
      <c r="A498" s="409"/>
      <c r="B498" s="409"/>
      <c r="C498" s="409"/>
      <c r="D498" s="409"/>
      <c r="E498" s="409"/>
      <c r="F498" s="7"/>
      <c r="G498" s="7"/>
      <c r="H498" s="7"/>
      <c r="I498" s="7"/>
      <c r="J498" s="7"/>
      <c r="K498" s="7"/>
      <c r="L498" s="7"/>
      <c r="M498" s="7"/>
      <c r="N498" s="7"/>
      <c r="O498" s="7"/>
      <c r="P498" s="7"/>
      <c r="Q498" s="7"/>
      <c r="R498" s="7"/>
      <c r="S498" s="7"/>
      <c r="T498" s="7"/>
      <c r="U498" s="7"/>
      <c r="V498" s="7"/>
      <c r="W498" s="7"/>
      <c r="X498" s="7"/>
      <c r="Y498" s="7"/>
    </row>
    <row r="499" spans="1:25" x14ac:dyDescent="0.2">
      <c r="A499" s="1138"/>
      <c r="B499" s="1138"/>
      <c r="C499" s="1139"/>
      <c r="D499" s="1139"/>
      <c r="E499" s="409"/>
      <c r="F499" s="7"/>
      <c r="G499" s="7"/>
      <c r="H499" s="7"/>
      <c r="I499" s="7"/>
      <c r="J499" s="7"/>
      <c r="K499" s="7"/>
      <c r="L499" s="7"/>
      <c r="M499" s="7"/>
      <c r="N499" s="7"/>
      <c r="O499" s="7"/>
      <c r="P499" s="7"/>
      <c r="Q499" s="7"/>
      <c r="R499" s="7"/>
      <c r="S499" s="7"/>
      <c r="T499" s="7"/>
      <c r="U499" s="7"/>
      <c r="V499" s="7"/>
      <c r="W499" s="7"/>
      <c r="X499" s="7"/>
      <c r="Y499" s="7"/>
    </row>
    <row r="500" spans="1:25" x14ac:dyDescent="0.2">
      <c r="A500" s="1138"/>
      <c r="B500" s="1138"/>
      <c r="C500" s="1139"/>
      <c r="D500" s="1139"/>
      <c r="E500" s="409"/>
      <c r="F500" s="7"/>
      <c r="G500" s="7"/>
      <c r="H500" s="7"/>
      <c r="I500" s="7"/>
      <c r="J500" s="7"/>
      <c r="K500" s="7"/>
      <c r="L500" s="7"/>
      <c r="M500" s="7"/>
      <c r="N500" s="7"/>
      <c r="O500" s="7"/>
      <c r="P500" s="7"/>
      <c r="Q500" s="7"/>
      <c r="R500" s="7"/>
      <c r="S500" s="7"/>
      <c r="T500" s="7"/>
      <c r="U500" s="7"/>
      <c r="V500" s="7"/>
      <c r="W500" s="7"/>
      <c r="X500" s="7"/>
      <c r="Y500" s="7"/>
    </row>
    <row r="501" spans="1:25" x14ac:dyDescent="0.2">
      <c r="A501" s="410"/>
      <c r="B501" s="409"/>
      <c r="C501" s="408"/>
      <c r="D501" s="408"/>
      <c r="E501" s="409"/>
      <c r="F501" s="7"/>
      <c r="G501" s="7"/>
      <c r="H501" s="7"/>
      <c r="I501" s="7"/>
      <c r="J501" s="7"/>
      <c r="K501" s="7"/>
      <c r="L501" s="7"/>
      <c r="M501" s="7"/>
      <c r="N501" s="7"/>
      <c r="O501" s="7"/>
      <c r="P501" s="7"/>
      <c r="Q501" s="7"/>
      <c r="R501" s="7"/>
      <c r="S501" s="7"/>
      <c r="T501" s="7"/>
      <c r="U501" s="7"/>
      <c r="V501" s="7"/>
      <c r="W501" s="7"/>
      <c r="X501" s="7"/>
      <c r="Y501" s="7"/>
    </row>
    <row r="502" spans="1:25" x14ac:dyDescent="0.2">
      <c r="A502" s="410"/>
      <c r="B502" s="409"/>
      <c r="C502" s="1139"/>
      <c r="D502" s="1139"/>
      <c r="E502" s="409"/>
      <c r="F502" s="7"/>
      <c r="G502" s="7"/>
      <c r="H502" s="7"/>
      <c r="I502" s="7"/>
      <c r="J502" s="7"/>
      <c r="K502" s="7"/>
      <c r="L502" s="7"/>
      <c r="M502" s="7"/>
      <c r="N502" s="7"/>
      <c r="O502" s="7"/>
      <c r="P502" s="7"/>
      <c r="Q502" s="7"/>
      <c r="R502" s="7"/>
      <c r="S502" s="7"/>
      <c r="T502" s="7"/>
      <c r="U502" s="7"/>
      <c r="V502" s="7"/>
      <c r="W502" s="7"/>
      <c r="X502" s="7"/>
      <c r="Y502" s="7"/>
    </row>
    <row r="503" spans="1:25" x14ac:dyDescent="0.2">
      <c r="A503" s="409"/>
      <c r="B503" s="409"/>
      <c r="C503" s="409"/>
      <c r="D503" s="409"/>
      <c r="E503" s="409"/>
      <c r="F503" s="7"/>
      <c r="G503" s="7"/>
      <c r="H503" s="7"/>
      <c r="I503" s="7"/>
      <c r="J503" s="7"/>
      <c r="K503" s="7"/>
      <c r="L503" s="7"/>
      <c r="M503" s="7"/>
      <c r="N503" s="7"/>
      <c r="O503" s="7"/>
      <c r="P503" s="7"/>
      <c r="Q503" s="7"/>
      <c r="R503" s="7"/>
      <c r="S503" s="7"/>
      <c r="T503" s="7"/>
      <c r="U503" s="7"/>
      <c r="V503" s="7"/>
      <c r="W503" s="7"/>
      <c r="X503" s="7"/>
      <c r="Y503" s="7"/>
    </row>
    <row r="504" spans="1:25" x14ac:dyDescent="0.2">
      <c r="A504" s="410"/>
      <c r="B504" s="413"/>
      <c r="C504" s="1139"/>
      <c r="D504" s="1139"/>
      <c r="E504" s="409"/>
      <c r="F504" s="7"/>
      <c r="G504" s="7"/>
      <c r="H504" s="7"/>
      <c r="I504" s="7"/>
      <c r="J504" s="7"/>
      <c r="K504" s="7"/>
      <c r="L504" s="7"/>
      <c r="M504" s="7"/>
      <c r="N504" s="7"/>
      <c r="O504" s="7"/>
      <c r="P504" s="7"/>
      <c r="Q504" s="7"/>
      <c r="R504" s="7"/>
      <c r="S504" s="7"/>
      <c r="T504" s="7"/>
      <c r="U504" s="7"/>
      <c r="V504" s="7"/>
      <c r="W504" s="7"/>
      <c r="X504" s="7"/>
      <c r="Y504" s="7"/>
    </row>
    <row r="505" spans="1:25" x14ac:dyDescent="0.2">
      <c r="A505" s="409"/>
      <c r="B505" s="409"/>
      <c r="C505" s="409"/>
      <c r="D505" s="409"/>
      <c r="E505" s="409"/>
      <c r="F505" s="7"/>
      <c r="G505" s="7"/>
      <c r="H505" s="7"/>
      <c r="I505" s="7"/>
      <c r="J505" s="7"/>
      <c r="K505" s="7"/>
      <c r="L505" s="7"/>
      <c r="M505" s="7"/>
      <c r="N505" s="7"/>
      <c r="O505" s="7"/>
      <c r="P505" s="7"/>
      <c r="Q505" s="7"/>
      <c r="R505" s="7"/>
      <c r="S505" s="7"/>
      <c r="T505" s="7"/>
      <c r="U505" s="7"/>
      <c r="V505" s="7"/>
      <c r="W505" s="7"/>
      <c r="X505" s="7"/>
      <c r="Y505" s="7"/>
    </row>
    <row r="506" spans="1:25" x14ac:dyDescent="0.2">
      <c r="A506" s="3"/>
      <c r="B506" s="677"/>
      <c r="C506" s="677"/>
      <c r="D506" s="405"/>
      <c r="E506" s="405"/>
      <c r="F506" s="7"/>
      <c r="G506" s="7"/>
      <c r="H506" s="7"/>
      <c r="I506" s="7"/>
      <c r="J506" s="7"/>
      <c r="K506" s="7"/>
      <c r="L506" s="7"/>
      <c r="M506" s="7"/>
      <c r="N506" s="7"/>
      <c r="O506" s="7"/>
      <c r="P506" s="7"/>
      <c r="Q506" s="7"/>
      <c r="R506" s="7"/>
      <c r="S506" s="7"/>
      <c r="T506" s="7"/>
      <c r="U506" s="7"/>
      <c r="V506" s="7"/>
      <c r="W506" s="7"/>
      <c r="X506" s="7"/>
      <c r="Y506" s="7"/>
    </row>
    <row r="507" spans="1:25" x14ac:dyDescent="0.2">
      <c r="A507" s="3"/>
      <c r="B507" s="1139"/>
      <c r="C507" s="1139"/>
      <c r="D507" s="26"/>
      <c r="E507" s="408"/>
      <c r="F507" s="7"/>
      <c r="G507" s="7"/>
      <c r="H507" s="7"/>
      <c r="I507" s="7"/>
      <c r="J507" s="7"/>
      <c r="K507" s="7"/>
      <c r="L507" s="7"/>
      <c r="M507" s="7"/>
      <c r="N507" s="7"/>
      <c r="O507" s="7"/>
      <c r="P507" s="7"/>
      <c r="Q507" s="7"/>
      <c r="R507" s="7"/>
      <c r="S507" s="7"/>
      <c r="T507" s="7"/>
      <c r="U507" s="7"/>
      <c r="V507" s="7"/>
      <c r="W507" s="7"/>
      <c r="X507" s="7"/>
      <c r="Y507" s="7"/>
    </row>
    <row r="508" spans="1:25" x14ac:dyDescent="0.2">
      <c r="A508" s="3"/>
      <c r="B508" s="1139"/>
      <c r="C508" s="1139"/>
      <c r="D508" s="26"/>
      <c r="E508" s="408"/>
      <c r="F508" s="7"/>
      <c r="G508" s="7"/>
      <c r="H508" s="7"/>
      <c r="I508" s="7"/>
      <c r="J508" s="7"/>
      <c r="K508" s="7"/>
      <c r="L508" s="7"/>
      <c r="M508" s="7"/>
      <c r="N508" s="7"/>
      <c r="O508" s="7"/>
      <c r="P508" s="7"/>
      <c r="Q508" s="7"/>
      <c r="R508" s="7"/>
      <c r="S508" s="7"/>
      <c r="T508" s="7"/>
      <c r="U508" s="7"/>
      <c r="V508" s="7"/>
      <c r="W508" s="7"/>
      <c r="X508" s="7"/>
      <c r="Y508" s="7"/>
    </row>
    <row r="509" spans="1:25" x14ac:dyDescent="0.2">
      <c r="A509" s="3"/>
      <c r="B509" s="1139"/>
      <c r="C509" s="1139"/>
      <c r="D509" s="26"/>
      <c r="E509" s="408"/>
      <c r="F509" s="7"/>
      <c r="G509" s="7"/>
      <c r="H509" s="7"/>
      <c r="I509" s="7"/>
      <c r="J509" s="7"/>
      <c r="K509" s="7"/>
      <c r="L509" s="7"/>
      <c r="M509" s="7"/>
      <c r="N509" s="7"/>
      <c r="O509" s="7"/>
      <c r="P509" s="7"/>
      <c r="Q509" s="7"/>
      <c r="R509" s="7"/>
      <c r="S509" s="7"/>
      <c r="T509" s="7"/>
      <c r="U509" s="7"/>
      <c r="V509" s="7"/>
      <c r="W509" s="7"/>
      <c r="X509" s="7"/>
      <c r="Y509" s="7"/>
    </row>
    <row r="510" spans="1:25" x14ac:dyDescent="0.2">
      <c r="A510" s="3"/>
      <c r="B510" s="677"/>
      <c r="C510" s="677"/>
      <c r="D510" s="408"/>
      <c r="E510" s="408"/>
      <c r="F510" s="7"/>
      <c r="G510" s="7"/>
      <c r="H510" s="7"/>
      <c r="I510" s="7"/>
      <c r="J510" s="7"/>
      <c r="K510" s="7"/>
      <c r="L510" s="7"/>
      <c r="M510" s="7"/>
      <c r="N510" s="7"/>
      <c r="O510" s="7"/>
      <c r="P510" s="7"/>
      <c r="Q510" s="7"/>
      <c r="R510" s="7"/>
      <c r="S510" s="7"/>
      <c r="T510" s="7"/>
      <c r="U510" s="7"/>
      <c r="V510" s="7"/>
      <c r="W510" s="7"/>
      <c r="X510" s="7"/>
      <c r="Y510" s="7"/>
    </row>
    <row r="511" spans="1:25" x14ac:dyDescent="0.2">
      <c r="A511" s="3"/>
      <c r="B511" s="1139"/>
      <c r="C511" s="1139"/>
      <c r="D511" s="409"/>
      <c r="E511" s="409"/>
      <c r="F511" s="7"/>
      <c r="G511" s="7"/>
      <c r="H511" s="7"/>
      <c r="I511" s="7"/>
      <c r="J511" s="7"/>
      <c r="K511" s="7"/>
      <c r="L511" s="7"/>
      <c r="M511" s="7"/>
      <c r="N511" s="7"/>
      <c r="O511" s="7"/>
      <c r="P511" s="7"/>
      <c r="Q511" s="7"/>
      <c r="R511" s="7"/>
      <c r="S511" s="7"/>
      <c r="T511" s="7"/>
      <c r="U511" s="7"/>
      <c r="V511" s="7"/>
      <c r="W511" s="7"/>
      <c r="X511" s="7"/>
      <c r="Y511" s="7"/>
    </row>
    <row r="512" spans="1:25" x14ac:dyDescent="0.2">
      <c r="A512" s="409"/>
      <c r="B512" s="409"/>
      <c r="C512" s="409"/>
      <c r="D512" s="27"/>
      <c r="E512" s="27"/>
      <c r="F512" s="7"/>
      <c r="G512" s="7"/>
      <c r="H512" s="7"/>
      <c r="I512" s="7"/>
      <c r="J512" s="7"/>
      <c r="K512" s="7"/>
      <c r="L512" s="7"/>
      <c r="M512" s="7"/>
      <c r="N512" s="7"/>
      <c r="O512" s="7"/>
      <c r="P512" s="7"/>
      <c r="Q512" s="7"/>
      <c r="R512" s="7"/>
      <c r="S512" s="7"/>
      <c r="T512" s="7"/>
      <c r="U512" s="7"/>
      <c r="V512" s="7"/>
      <c r="W512" s="7"/>
      <c r="X512" s="7"/>
      <c r="Y512" s="7"/>
    </row>
    <row r="513" spans="1:25" x14ac:dyDescent="0.2">
      <c r="A513" s="1138"/>
      <c r="B513" s="1138"/>
      <c r="C513" s="1138"/>
      <c r="D513" s="26"/>
      <c r="E513" s="408"/>
      <c r="F513" s="7"/>
      <c r="G513" s="7"/>
      <c r="H513" s="7"/>
      <c r="I513" s="7"/>
      <c r="J513" s="7"/>
      <c r="K513" s="7"/>
      <c r="L513" s="7"/>
      <c r="M513" s="7"/>
      <c r="N513" s="7"/>
      <c r="O513" s="7"/>
      <c r="P513" s="7"/>
      <c r="Q513" s="7"/>
      <c r="R513" s="7"/>
      <c r="S513" s="7"/>
      <c r="T513" s="7"/>
      <c r="U513" s="7"/>
      <c r="V513" s="7"/>
      <c r="W513" s="7"/>
      <c r="X513" s="7"/>
      <c r="Y513" s="7"/>
    </row>
    <row r="514" spans="1:25" x14ac:dyDescent="0.2">
      <c r="A514" s="409"/>
      <c r="B514" s="409"/>
      <c r="C514" s="409"/>
      <c r="D514" s="409"/>
      <c r="E514" s="409"/>
      <c r="F514" s="7"/>
      <c r="G514" s="7"/>
      <c r="H514" s="7"/>
      <c r="I514" s="7"/>
      <c r="J514" s="7"/>
      <c r="K514" s="7"/>
      <c r="L514" s="7"/>
      <c r="M514" s="7"/>
      <c r="N514" s="7"/>
      <c r="O514" s="7"/>
      <c r="P514" s="7"/>
      <c r="Q514" s="7"/>
      <c r="R514" s="7"/>
      <c r="S514" s="7"/>
      <c r="T514" s="7"/>
      <c r="U514" s="7"/>
      <c r="V514" s="7"/>
      <c r="W514" s="7"/>
      <c r="X514" s="7"/>
      <c r="Y514" s="7"/>
    </row>
    <row r="515" spans="1:25" x14ac:dyDescent="0.2">
      <c r="A515" s="409"/>
      <c r="B515" s="1139"/>
      <c r="C515" s="1139"/>
      <c r="D515" s="409"/>
      <c r="E515" s="409"/>
      <c r="F515" s="7"/>
      <c r="G515" s="7"/>
      <c r="H515" s="7"/>
      <c r="I515" s="7"/>
      <c r="J515" s="7"/>
      <c r="K515" s="7"/>
      <c r="L515" s="7"/>
      <c r="M515" s="7"/>
      <c r="N515" s="7"/>
      <c r="O515" s="7"/>
      <c r="P515" s="7"/>
      <c r="Q515" s="7"/>
      <c r="R515" s="7"/>
      <c r="S515" s="7"/>
      <c r="T515" s="7"/>
      <c r="U515" s="7"/>
      <c r="V515" s="7"/>
      <c r="W515" s="7"/>
      <c r="X515" s="7"/>
      <c r="Y515" s="7"/>
    </row>
    <row r="516" spans="1:25" x14ac:dyDescent="0.2">
      <c r="A516" s="409"/>
      <c r="B516" s="409"/>
      <c r="C516" s="409"/>
      <c r="D516" s="409"/>
      <c r="E516" s="409"/>
      <c r="F516" s="7"/>
      <c r="G516" s="7"/>
      <c r="H516" s="7"/>
      <c r="I516" s="7"/>
      <c r="J516" s="7"/>
      <c r="K516" s="7"/>
      <c r="L516" s="7"/>
      <c r="M516" s="7"/>
      <c r="N516" s="7"/>
      <c r="O516" s="7"/>
      <c r="P516" s="7"/>
      <c r="Q516" s="7"/>
      <c r="R516" s="7"/>
      <c r="S516" s="7"/>
      <c r="T516" s="7"/>
      <c r="U516" s="7"/>
      <c r="V516" s="7"/>
      <c r="W516" s="7"/>
      <c r="X516" s="7"/>
      <c r="Y516" s="7"/>
    </row>
    <row r="517" spans="1:25" x14ac:dyDescent="0.2">
      <c r="A517" s="1138"/>
      <c r="B517" s="1138"/>
      <c r="C517" s="1138"/>
      <c r="D517" s="405"/>
      <c r="E517" s="408"/>
      <c r="F517" s="7"/>
      <c r="G517" s="7"/>
      <c r="H517" s="7"/>
      <c r="I517" s="7"/>
      <c r="J517" s="7"/>
      <c r="K517" s="7"/>
      <c r="L517" s="7"/>
      <c r="M517" s="7"/>
      <c r="N517" s="7"/>
      <c r="O517" s="7"/>
      <c r="P517" s="7"/>
      <c r="Q517" s="7"/>
      <c r="R517" s="7"/>
      <c r="S517" s="7"/>
      <c r="T517" s="7"/>
      <c r="U517" s="7"/>
      <c r="V517" s="7"/>
      <c r="W517" s="7"/>
      <c r="X517" s="7"/>
      <c r="Y517" s="7"/>
    </row>
    <row r="518" spans="1:25" x14ac:dyDescent="0.2">
      <c r="A518" s="409"/>
      <c r="B518" s="409"/>
      <c r="C518" s="409"/>
      <c r="D518" s="409"/>
      <c r="E518" s="409"/>
      <c r="F518" s="7"/>
      <c r="G518" s="7"/>
      <c r="H518" s="7"/>
      <c r="I518" s="7"/>
      <c r="J518" s="7"/>
      <c r="K518" s="7"/>
      <c r="L518" s="7"/>
      <c r="M518" s="7"/>
      <c r="N518" s="7"/>
      <c r="O518" s="7"/>
      <c r="P518" s="7"/>
      <c r="Q518" s="7"/>
      <c r="R518" s="7"/>
      <c r="S518" s="7"/>
      <c r="T518" s="7"/>
      <c r="U518" s="7"/>
      <c r="V518" s="7"/>
      <c r="W518" s="7"/>
      <c r="X518" s="7"/>
      <c r="Y518" s="7"/>
    </row>
    <row r="519" spans="1:25" x14ac:dyDescent="0.2">
      <c r="A519" s="1132"/>
      <c r="B519" s="1132"/>
      <c r="C519" s="1132"/>
      <c r="D519" s="405"/>
      <c r="E519" s="20"/>
      <c r="F519" s="7"/>
      <c r="G519" s="7"/>
      <c r="H519" s="7"/>
      <c r="I519" s="7"/>
      <c r="J519" s="7"/>
      <c r="K519" s="7"/>
      <c r="L519" s="7"/>
      <c r="M519" s="7"/>
      <c r="N519" s="7"/>
      <c r="O519" s="7"/>
      <c r="P519" s="7"/>
      <c r="Q519" s="7"/>
      <c r="R519" s="7"/>
      <c r="S519" s="7"/>
      <c r="T519" s="7"/>
      <c r="U519" s="7"/>
      <c r="V519" s="7"/>
      <c r="W519" s="7"/>
      <c r="X519" s="7"/>
      <c r="Y519" s="7"/>
    </row>
    <row r="520" spans="1:25" x14ac:dyDescent="0.2">
      <c r="A520" s="409"/>
      <c r="B520" s="409"/>
      <c r="C520" s="409"/>
      <c r="D520" s="409"/>
      <c r="E520" s="409"/>
      <c r="F520" s="7"/>
      <c r="G520" s="7"/>
      <c r="H520" s="7"/>
      <c r="I520" s="7"/>
      <c r="J520" s="7"/>
      <c r="K520" s="7"/>
      <c r="L520" s="7"/>
      <c r="M520" s="7"/>
      <c r="N520" s="7"/>
      <c r="O520" s="7"/>
      <c r="P520" s="7"/>
      <c r="Q520" s="7"/>
      <c r="R520" s="7"/>
      <c r="S520" s="7"/>
      <c r="T520" s="7"/>
      <c r="U520" s="7"/>
      <c r="V520" s="7"/>
      <c r="W520" s="7"/>
      <c r="X520" s="7"/>
      <c r="Y520" s="7"/>
    </row>
    <row r="521" spans="1:25" x14ac:dyDescent="0.2">
      <c r="A521" s="409"/>
      <c r="B521" s="409"/>
      <c r="C521" s="409"/>
      <c r="D521" s="409"/>
      <c r="E521" s="409"/>
      <c r="F521" s="7"/>
      <c r="G521" s="7"/>
      <c r="H521" s="7"/>
      <c r="I521" s="7"/>
      <c r="J521" s="7"/>
      <c r="K521" s="7"/>
      <c r="L521" s="7"/>
      <c r="M521" s="7"/>
      <c r="N521" s="7"/>
      <c r="O521" s="7"/>
      <c r="P521" s="7"/>
      <c r="Q521" s="7"/>
      <c r="R521" s="7"/>
      <c r="S521" s="7"/>
      <c r="T521" s="7"/>
      <c r="U521" s="7"/>
      <c r="V521" s="7"/>
      <c r="W521" s="7"/>
      <c r="X521" s="7"/>
      <c r="Y521" s="7"/>
    </row>
    <row r="522" spans="1:25" x14ac:dyDescent="0.2">
      <c r="A522" s="409"/>
      <c r="B522" s="409"/>
      <c r="C522" s="409"/>
      <c r="D522" s="409"/>
      <c r="E522" s="409"/>
      <c r="F522" s="7"/>
      <c r="G522" s="7"/>
      <c r="H522" s="7"/>
      <c r="I522" s="7"/>
      <c r="J522" s="7"/>
      <c r="K522" s="7"/>
      <c r="L522" s="7"/>
      <c r="M522" s="7"/>
      <c r="N522" s="7"/>
      <c r="O522" s="7"/>
      <c r="P522" s="7"/>
      <c r="Q522" s="7"/>
      <c r="R522" s="7"/>
      <c r="S522" s="7"/>
      <c r="T522" s="7"/>
      <c r="U522" s="7"/>
      <c r="V522" s="7"/>
      <c r="W522" s="7"/>
      <c r="X522" s="7"/>
      <c r="Y522" s="7"/>
    </row>
    <row r="523" spans="1:25" x14ac:dyDescent="0.2">
      <c r="A523" s="409"/>
      <c r="B523" s="409"/>
      <c r="C523" s="409"/>
      <c r="D523" s="409"/>
      <c r="E523" s="409"/>
      <c r="F523" s="7"/>
      <c r="G523" s="7"/>
      <c r="H523" s="7"/>
      <c r="I523" s="7"/>
      <c r="J523" s="7"/>
      <c r="K523" s="7"/>
      <c r="L523" s="7"/>
      <c r="M523" s="7"/>
      <c r="N523" s="7"/>
      <c r="O523" s="7"/>
      <c r="P523" s="7"/>
      <c r="Q523" s="7"/>
      <c r="R523" s="7"/>
      <c r="S523" s="7"/>
      <c r="T523" s="7"/>
      <c r="U523" s="7"/>
      <c r="V523" s="7"/>
      <c r="W523" s="7"/>
      <c r="X523" s="7"/>
      <c r="Y523" s="7"/>
    </row>
    <row r="524" spans="1:25" x14ac:dyDescent="0.2">
      <c r="A524" s="409"/>
      <c r="B524" s="409"/>
      <c r="C524" s="409"/>
      <c r="D524" s="409"/>
      <c r="E524" s="409"/>
      <c r="F524" s="7"/>
      <c r="G524" s="7"/>
      <c r="H524" s="7"/>
      <c r="I524" s="7"/>
      <c r="J524" s="7"/>
      <c r="K524" s="7"/>
      <c r="L524" s="7"/>
      <c r="M524" s="7"/>
      <c r="N524" s="7"/>
      <c r="O524" s="7"/>
      <c r="P524" s="7"/>
      <c r="Q524" s="7"/>
      <c r="R524" s="7"/>
      <c r="S524" s="7"/>
      <c r="T524" s="7"/>
      <c r="U524" s="7"/>
      <c r="V524" s="7"/>
      <c r="W524" s="7"/>
      <c r="X524" s="7"/>
      <c r="Y524" s="7"/>
    </row>
    <row r="525" spans="1:25" x14ac:dyDescent="0.2">
      <c r="A525" s="409"/>
      <c r="B525" s="409"/>
      <c r="C525" s="409"/>
      <c r="D525" s="409"/>
      <c r="E525" s="409"/>
      <c r="F525" s="7"/>
      <c r="G525" s="7"/>
      <c r="H525" s="7"/>
      <c r="I525" s="7"/>
      <c r="J525" s="7"/>
      <c r="K525" s="7"/>
      <c r="L525" s="7"/>
      <c r="M525" s="7"/>
      <c r="N525" s="7"/>
      <c r="O525" s="7"/>
      <c r="P525" s="7"/>
      <c r="Q525" s="7"/>
      <c r="R525" s="7"/>
      <c r="S525" s="7"/>
      <c r="T525" s="7"/>
      <c r="U525" s="7"/>
      <c r="V525" s="7"/>
      <c r="W525" s="7"/>
      <c r="X525" s="7"/>
      <c r="Y525" s="7"/>
    </row>
    <row r="526" spans="1:25" x14ac:dyDescent="0.2">
      <c r="A526" s="7"/>
      <c r="B526" s="7"/>
      <c r="C526" s="7"/>
      <c r="D526" s="7"/>
      <c r="E526" s="7"/>
      <c r="F526" s="7"/>
      <c r="G526" s="7"/>
      <c r="H526" s="7"/>
      <c r="I526" s="7"/>
      <c r="J526" s="7"/>
      <c r="K526" s="7"/>
      <c r="L526" s="7"/>
      <c r="M526" s="7"/>
      <c r="N526" s="7"/>
      <c r="O526" s="7"/>
      <c r="P526" s="7"/>
      <c r="Q526" s="7"/>
      <c r="R526" s="7"/>
      <c r="S526" s="7"/>
      <c r="T526" s="7"/>
      <c r="U526" s="7"/>
      <c r="V526" s="7"/>
      <c r="W526" s="7"/>
      <c r="X526" s="7"/>
      <c r="Y526" s="7"/>
    </row>
    <row r="527" spans="1:25" x14ac:dyDescent="0.2">
      <c r="A527" s="7"/>
      <c r="B527" s="7"/>
      <c r="C527" s="7"/>
      <c r="D527" s="7"/>
      <c r="E527" s="7"/>
      <c r="F527" s="7"/>
      <c r="G527" s="7"/>
      <c r="H527" s="7"/>
      <c r="I527" s="7"/>
      <c r="J527" s="7"/>
      <c r="K527" s="7"/>
      <c r="L527" s="7"/>
      <c r="M527" s="7"/>
      <c r="N527" s="7"/>
      <c r="O527" s="7"/>
      <c r="P527" s="7"/>
      <c r="Q527" s="7"/>
      <c r="R527" s="7"/>
      <c r="S527" s="7"/>
      <c r="T527" s="7"/>
      <c r="U527" s="7"/>
      <c r="V527" s="7"/>
      <c r="W527" s="7"/>
      <c r="X527" s="7"/>
      <c r="Y527" s="7"/>
    </row>
    <row r="528" spans="1:25" x14ac:dyDescent="0.2">
      <c r="A528" s="7"/>
      <c r="B528" s="7"/>
      <c r="C528" s="7"/>
      <c r="D528" s="7"/>
      <c r="E528" s="7"/>
      <c r="F528" s="7"/>
      <c r="G528" s="7"/>
      <c r="H528" s="7"/>
      <c r="I528" s="7"/>
      <c r="J528" s="7"/>
      <c r="K528" s="7"/>
      <c r="L528" s="7"/>
      <c r="M528" s="7"/>
      <c r="N528" s="7"/>
      <c r="O528" s="7"/>
      <c r="P528" s="7"/>
      <c r="Q528" s="7"/>
      <c r="R528" s="7"/>
      <c r="S528" s="7"/>
      <c r="T528" s="7"/>
      <c r="U528" s="7"/>
      <c r="V528" s="7"/>
      <c r="W528" s="7"/>
      <c r="X528" s="7"/>
      <c r="Y528" s="7"/>
    </row>
    <row r="529" spans="1:25" x14ac:dyDescent="0.2">
      <c r="A529" s="7"/>
      <c r="B529" s="7"/>
      <c r="C529" s="7"/>
      <c r="D529" s="7"/>
      <c r="E529" s="7"/>
      <c r="F529" s="7"/>
      <c r="G529" s="7"/>
      <c r="H529" s="7"/>
      <c r="I529" s="7"/>
      <c r="J529" s="7"/>
      <c r="K529" s="7"/>
      <c r="L529" s="7"/>
      <c r="M529" s="7"/>
      <c r="N529" s="7"/>
      <c r="O529" s="7"/>
      <c r="P529" s="7"/>
      <c r="Q529" s="7"/>
      <c r="R529" s="7"/>
      <c r="S529" s="7"/>
      <c r="T529" s="7"/>
      <c r="U529" s="7"/>
      <c r="V529" s="7"/>
      <c r="W529" s="7"/>
      <c r="X529" s="7"/>
      <c r="Y529" s="7"/>
    </row>
    <row r="530" spans="1:25" x14ac:dyDescent="0.2">
      <c r="A530" s="7"/>
      <c r="B530" s="7"/>
      <c r="C530" s="7"/>
      <c r="D530" s="7"/>
      <c r="E530" s="7"/>
      <c r="F530" s="7"/>
      <c r="G530" s="7"/>
      <c r="H530" s="7"/>
      <c r="I530" s="7"/>
      <c r="J530" s="7"/>
      <c r="K530" s="7"/>
      <c r="L530" s="7"/>
      <c r="M530" s="7"/>
      <c r="N530" s="7"/>
      <c r="O530" s="7"/>
      <c r="P530" s="7"/>
      <c r="Q530" s="7"/>
      <c r="R530" s="7"/>
      <c r="S530" s="7"/>
      <c r="T530" s="7"/>
      <c r="U530" s="7"/>
      <c r="V530" s="7"/>
      <c r="W530" s="7"/>
      <c r="X530" s="7"/>
      <c r="Y530" s="7"/>
    </row>
    <row r="531" spans="1:25" x14ac:dyDescent="0.2">
      <c r="A531" s="1137"/>
      <c r="B531" s="1137"/>
      <c r="C531" s="1137"/>
      <c r="D531" s="1137"/>
      <c r="E531" s="409"/>
      <c r="F531" s="7"/>
      <c r="G531" s="7"/>
      <c r="H531" s="7"/>
      <c r="I531" s="7"/>
      <c r="J531" s="7"/>
      <c r="K531" s="7"/>
      <c r="L531" s="7"/>
      <c r="M531" s="7"/>
      <c r="N531" s="7"/>
      <c r="O531" s="7"/>
      <c r="P531" s="7"/>
      <c r="Q531" s="7"/>
      <c r="R531" s="7"/>
      <c r="S531" s="7"/>
      <c r="T531" s="7"/>
      <c r="U531" s="7"/>
      <c r="V531" s="7"/>
      <c r="W531" s="7"/>
      <c r="X531" s="7"/>
      <c r="Y531" s="7"/>
    </row>
    <row r="532" spans="1:25" x14ac:dyDescent="0.2">
      <c r="A532" s="409"/>
      <c r="B532" s="409"/>
      <c r="C532" s="409"/>
      <c r="D532" s="409"/>
      <c r="E532" s="409"/>
      <c r="F532" s="7"/>
      <c r="G532" s="7"/>
      <c r="H532" s="7"/>
      <c r="I532" s="7"/>
      <c r="J532" s="7"/>
      <c r="K532" s="7"/>
      <c r="L532" s="7"/>
      <c r="M532" s="7"/>
      <c r="N532" s="7"/>
      <c r="O532" s="7"/>
      <c r="P532" s="7"/>
      <c r="Q532" s="7"/>
      <c r="R532" s="7"/>
      <c r="S532" s="7"/>
      <c r="T532" s="7"/>
      <c r="U532" s="7"/>
      <c r="V532" s="7"/>
      <c r="W532" s="7"/>
      <c r="X532" s="7"/>
      <c r="Y532" s="7"/>
    </row>
    <row r="533" spans="1:25" x14ac:dyDescent="0.2">
      <c r="A533" s="409"/>
      <c r="B533" s="409"/>
      <c r="C533" s="409"/>
      <c r="D533" s="409"/>
      <c r="E533" s="409"/>
      <c r="F533" s="7"/>
      <c r="G533" s="7"/>
      <c r="H533" s="7"/>
      <c r="I533" s="7"/>
      <c r="J533" s="7"/>
      <c r="K533" s="7"/>
      <c r="L533" s="7"/>
      <c r="M533" s="7"/>
      <c r="N533" s="7"/>
      <c r="O533" s="7"/>
      <c r="P533" s="7"/>
      <c r="Q533" s="7"/>
      <c r="R533" s="7"/>
      <c r="S533" s="7"/>
      <c r="T533" s="7"/>
      <c r="U533" s="7"/>
      <c r="V533" s="7"/>
      <c r="W533" s="7"/>
      <c r="X533" s="7"/>
      <c r="Y533" s="7"/>
    </row>
    <row r="534" spans="1:25" x14ac:dyDescent="0.2">
      <c r="A534" s="409"/>
      <c r="B534" s="409"/>
      <c r="C534" s="409"/>
      <c r="D534" s="409"/>
      <c r="E534" s="409"/>
      <c r="F534" s="7"/>
      <c r="G534" s="7"/>
      <c r="H534" s="7"/>
      <c r="I534" s="7"/>
      <c r="J534" s="7"/>
      <c r="K534" s="7"/>
      <c r="L534" s="7"/>
      <c r="M534" s="7"/>
      <c r="N534" s="7"/>
      <c r="O534" s="7"/>
      <c r="P534" s="7"/>
      <c r="Q534" s="7"/>
      <c r="R534" s="7"/>
      <c r="S534" s="7"/>
      <c r="T534" s="7"/>
      <c r="U534" s="7"/>
      <c r="V534" s="7"/>
      <c r="W534" s="7"/>
      <c r="X534" s="7"/>
      <c r="Y534" s="7"/>
    </row>
    <row r="535" spans="1:25" x14ac:dyDescent="0.2">
      <c r="A535" s="409"/>
      <c r="B535" s="409"/>
      <c r="C535" s="409"/>
      <c r="D535" s="409"/>
      <c r="E535" s="409"/>
      <c r="F535" s="7"/>
      <c r="G535" s="7"/>
      <c r="H535" s="7"/>
      <c r="I535" s="7"/>
      <c r="J535" s="7"/>
      <c r="K535" s="7"/>
      <c r="L535" s="7"/>
      <c r="M535" s="7"/>
      <c r="N535" s="7"/>
      <c r="O535" s="7"/>
      <c r="P535" s="7"/>
      <c r="Q535" s="7"/>
      <c r="R535" s="7"/>
      <c r="S535" s="7"/>
      <c r="T535" s="7"/>
      <c r="U535" s="7"/>
      <c r="V535" s="7"/>
      <c r="W535" s="7"/>
      <c r="X535" s="7"/>
      <c r="Y535" s="7"/>
    </row>
    <row r="536" spans="1:25" x14ac:dyDescent="0.2">
      <c r="A536" s="1141"/>
      <c r="B536" s="1141"/>
      <c r="C536" s="409"/>
      <c r="D536" s="409"/>
      <c r="E536" s="409"/>
      <c r="F536" s="7"/>
      <c r="G536" s="7"/>
      <c r="H536" s="7"/>
      <c r="I536" s="7"/>
      <c r="J536" s="7"/>
      <c r="K536" s="7"/>
      <c r="L536" s="7"/>
      <c r="M536" s="7"/>
      <c r="N536" s="7"/>
      <c r="O536" s="7"/>
      <c r="P536" s="7"/>
      <c r="Q536" s="7"/>
      <c r="R536" s="7"/>
      <c r="S536" s="7"/>
      <c r="T536" s="7"/>
      <c r="U536" s="7"/>
      <c r="V536" s="7"/>
      <c r="W536" s="7"/>
      <c r="X536" s="7"/>
      <c r="Y536" s="7"/>
    </row>
    <row r="537" spans="1:25" x14ac:dyDescent="0.2">
      <c r="A537" s="409"/>
      <c r="B537" s="411"/>
      <c r="C537" s="409"/>
      <c r="D537" s="409"/>
      <c r="E537" s="409"/>
      <c r="F537" s="7"/>
      <c r="G537" s="7"/>
      <c r="H537" s="7"/>
      <c r="I537" s="7"/>
      <c r="J537" s="7"/>
      <c r="K537" s="7"/>
      <c r="L537" s="7"/>
      <c r="M537" s="7"/>
      <c r="N537" s="7"/>
      <c r="O537" s="7"/>
      <c r="P537" s="7"/>
      <c r="Q537" s="7"/>
      <c r="R537" s="7"/>
      <c r="S537" s="7"/>
      <c r="T537" s="7"/>
      <c r="U537" s="7"/>
      <c r="V537" s="7"/>
      <c r="W537" s="7"/>
      <c r="X537" s="7"/>
      <c r="Y537" s="7"/>
    </row>
    <row r="538" spans="1:25" x14ac:dyDescent="0.2">
      <c r="A538" s="409"/>
      <c r="B538" s="412"/>
      <c r="C538" s="406"/>
      <c r="D538" s="406"/>
      <c r="E538" s="409"/>
      <c r="F538" s="7"/>
      <c r="G538" s="7"/>
      <c r="H538" s="7"/>
      <c r="I538" s="7"/>
      <c r="J538" s="7"/>
      <c r="K538" s="7"/>
      <c r="L538" s="7"/>
      <c r="M538" s="7"/>
      <c r="N538" s="7"/>
      <c r="O538" s="7"/>
      <c r="P538" s="7"/>
      <c r="Q538" s="7"/>
      <c r="R538" s="7"/>
      <c r="S538" s="7"/>
      <c r="T538" s="7"/>
      <c r="U538" s="7"/>
      <c r="V538" s="7"/>
      <c r="W538" s="7"/>
      <c r="X538" s="7"/>
      <c r="Y538" s="7"/>
    </row>
    <row r="539" spans="1:25" x14ac:dyDescent="0.2">
      <c r="A539" s="409"/>
      <c r="B539" s="406"/>
      <c r="C539" s="406"/>
      <c r="D539" s="406"/>
      <c r="E539" s="409"/>
      <c r="F539" s="7"/>
      <c r="G539" s="7"/>
      <c r="H539" s="7"/>
      <c r="I539" s="7"/>
      <c r="J539" s="7"/>
      <c r="K539" s="7"/>
      <c r="L539" s="7"/>
      <c r="M539" s="7"/>
      <c r="N539" s="7"/>
      <c r="O539" s="7"/>
      <c r="P539" s="7"/>
      <c r="Q539" s="7"/>
      <c r="R539" s="7"/>
      <c r="S539" s="7"/>
      <c r="T539" s="7"/>
      <c r="U539" s="7"/>
      <c r="V539" s="7"/>
      <c r="W539" s="7"/>
      <c r="X539" s="7"/>
      <c r="Y539" s="7"/>
    </row>
    <row r="540" spans="1:25" x14ac:dyDescent="0.2">
      <c r="A540" s="1132"/>
      <c r="B540" s="1142"/>
      <c r="C540" s="1142"/>
      <c r="D540" s="1142"/>
      <c r="E540" s="409"/>
      <c r="F540" s="7"/>
      <c r="G540" s="7"/>
      <c r="H540" s="7"/>
      <c r="I540" s="7"/>
      <c r="J540" s="7"/>
      <c r="K540" s="7"/>
      <c r="L540" s="7"/>
      <c r="M540" s="7"/>
      <c r="N540" s="7"/>
      <c r="O540" s="7"/>
      <c r="P540" s="7"/>
      <c r="Q540" s="7"/>
      <c r="R540" s="7"/>
      <c r="S540" s="7"/>
      <c r="T540" s="7"/>
      <c r="U540" s="7"/>
      <c r="V540" s="7"/>
      <c r="W540" s="7"/>
      <c r="X540" s="7"/>
      <c r="Y540" s="7"/>
    </row>
    <row r="541" spans="1:25" x14ac:dyDescent="0.2">
      <c r="A541" s="1132"/>
      <c r="B541" s="1132"/>
      <c r="C541" s="1132"/>
      <c r="D541" s="1132"/>
      <c r="E541" s="409"/>
      <c r="F541" s="7"/>
      <c r="G541" s="7"/>
      <c r="H541" s="7"/>
      <c r="I541" s="7"/>
      <c r="J541" s="7"/>
      <c r="K541" s="7"/>
      <c r="L541" s="7"/>
      <c r="M541" s="7"/>
      <c r="N541" s="7"/>
      <c r="O541" s="7"/>
      <c r="P541" s="7"/>
      <c r="Q541" s="7"/>
      <c r="R541" s="7"/>
      <c r="S541" s="7"/>
      <c r="T541" s="7"/>
      <c r="U541" s="7"/>
      <c r="V541" s="7"/>
      <c r="W541" s="7"/>
      <c r="X541" s="7"/>
      <c r="Y541" s="7"/>
    </row>
    <row r="542" spans="1:25" x14ac:dyDescent="0.2">
      <c r="A542" s="18"/>
      <c r="B542" s="405"/>
      <c r="C542" s="408"/>
      <c r="D542" s="408"/>
      <c r="E542" s="409"/>
      <c r="F542" s="7"/>
      <c r="G542" s="7"/>
      <c r="H542" s="7"/>
      <c r="I542" s="7"/>
      <c r="J542" s="7"/>
      <c r="K542" s="7"/>
      <c r="L542" s="7"/>
      <c r="M542" s="7"/>
      <c r="N542" s="7"/>
      <c r="O542" s="7"/>
      <c r="P542" s="7"/>
      <c r="Q542" s="7"/>
      <c r="R542" s="7"/>
      <c r="S542" s="7"/>
      <c r="T542" s="7"/>
      <c r="U542" s="7"/>
      <c r="V542" s="7"/>
      <c r="W542" s="7"/>
      <c r="X542" s="7"/>
      <c r="Y542" s="7"/>
    </row>
    <row r="543" spans="1:25" x14ac:dyDescent="0.2">
      <c r="A543" s="409"/>
      <c r="B543" s="405"/>
      <c r="C543" s="408"/>
      <c r="D543" s="408"/>
      <c r="E543" s="409"/>
      <c r="F543" s="7"/>
      <c r="G543" s="7"/>
      <c r="H543" s="7"/>
      <c r="I543" s="7"/>
      <c r="J543" s="7"/>
      <c r="K543" s="7"/>
      <c r="L543" s="7"/>
      <c r="M543" s="7"/>
      <c r="N543" s="7"/>
      <c r="O543" s="7"/>
      <c r="P543" s="7"/>
      <c r="Q543" s="7"/>
      <c r="R543" s="7"/>
      <c r="S543" s="7"/>
      <c r="T543" s="7"/>
      <c r="U543" s="7"/>
      <c r="V543" s="7"/>
      <c r="W543" s="7"/>
      <c r="X543" s="7"/>
      <c r="Y543" s="7"/>
    </row>
    <row r="544" spans="1:25" x14ac:dyDescent="0.2">
      <c r="A544" s="18"/>
      <c r="B544" s="405"/>
      <c r="C544" s="408"/>
      <c r="D544" s="408"/>
      <c r="E544" s="409"/>
      <c r="F544" s="7"/>
      <c r="G544" s="7"/>
      <c r="H544" s="7"/>
      <c r="I544" s="7"/>
      <c r="J544" s="7"/>
      <c r="K544" s="7"/>
      <c r="L544" s="7"/>
      <c r="M544" s="7"/>
      <c r="N544" s="7"/>
      <c r="O544" s="7"/>
      <c r="P544" s="7"/>
      <c r="Q544" s="7"/>
      <c r="R544" s="7"/>
      <c r="S544" s="7"/>
      <c r="T544" s="7"/>
      <c r="U544" s="7"/>
      <c r="V544" s="7"/>
      <c r="W544" s="7"/>
      <c r="X544" s="7"/>
      <c r="Y544" s="7"/>
    </row>
    <row r="545" spans="1:25" x14ac:dyDescent="0.2">
      <c r="A545" s="18"/>
      <c r="B545" s="405"/>
      <c r="C545" s="408"/>
      <c r="D545" s="408"/>
      <c r="E545" s="409"/>
      <c r="F545" s="7"/>
      <c r="G545" s="7"/>
      <c r="H545" s="7"/>
      <c r="I545" s="7"/>
      <c r="J545" s="7"/>
      <c r="K545" s="7"/>
      <c r="L545" s="7"/>
      <c r="M545" s="7"/>
      <c r="N545" s="7"/>
      <c r="O545" s="7"/>
      <c r="P545" s="7"/>
      <c r="Q545" s="7"/>
      <c r="R545" s="7"/>
      <c r="S545" s="7"/>
      <c r="T545" s="7"/>
      <c r="U545" s="7"/>
      <c r="V545" s="7"/>
      <c r="W545" s="7"/>
      <c r="X545" s="7"/>
      <c r="Y545" s="7"/>
    </row>
    <row r="546" spans="1:25" x14ac:dyDescent="0.2">
      <c r="A546" s="409"/>
      <c r="B546" s="405"/>
      <c r="C546" s="408"/>
      <c r="D546" s="408"/>
      <c r="E546" s="409"/>
      <c r="F546" s="7"/>
      <c r="G546" s="7"/>
      <c r="H546" s="7"/>
      <c r="I546" s="7"/>
      <c r="J546" s="7"/>
      <c r="K546" s="7"/>
      <c r="L546" s="7"/>
      <c r="M546" s="7"/>
      <c r="N546" s="7"/>
      <c r="O546" s="7"/>
      <c r="P546" s="7"/>
      <c r="Q546" s="7"/>
      <c r="R546" s="7"/>
      <c r="S546" s="7"/>
      <c r="T546" s="7"/>
      <c r="U546" s="7"/>
      <c r="V546" s="7"/>
      <c r="W546" s="7"/>
      <c r="X546" s="7"/>
      <c r="Y546" s="7"/>
    </row>
    <row r="547" spans="1:25" x14ac:dyDescent="0.2">
      <c r="A547" s="409"/>
      <c r="B547" s="405"/>
      <c r="C547" s="408"/>
      <c r="D547" s="408"/>
      <c r="E547" s="409"/>
      <c r="F547" s="7"/>
      <c r="G547" s="7"/>
      <c r="H547" s="7"/>
      <c r="I547" s="7"/>
      <c r="J547" s="7"/>
      <c r="K547" s="7"/>
      <c r="L547" s="7"/>
      <c r="M547" s="7"/>
      <c r="N547" s="7"/>
      <c r="O547" s="7"/>
      <c r="P547" s="7"/>
      <c r="Q547" s="7"/>
      <c r="R547" s="7"/>
      <c r="S547" s="7"/>
      <c r="T547" s="7"/>
      <c r="U547" s="7"/>
      <c r="V547" s="7"/>
      <c r="W547" s="7"/>
      <c r="X547" s="7"/>
      <c r="Y547" s="7"/>
    </row>
    <row r="548" spans="1:25" x14ac:dyDescent="0.2">
      <c r="A548" s="409"/>
      <c r="B548" s="410"/>
      <c r="C548" s="410"/>
      <c r="D548" s="408"/>
      <c r="E548" s="409"/>
      <c r="F548" s="7"/>
      <c r="G548" s="7"/>
      <c r="H548" s="7"/>
      <c r="I548" s="7"/>
      <c r="J548" s="7"/>
      <c r="K548" s="7"/>
      <c r="L548" s="7"/>
      <c r="M548" s="7"/>
      <c r="N548" s="7"/>
      <c r="O548" s="7"/>
      <c r="P548" s="7"/>
      <c r="Q548" s="7"/>
      <c r="R548" s="7"/>
      <c r="S548" s="7"/>
      <c r="T548" s="7"/>
      <c r="U548" s="7"/>
      <c r="V548" s="7"/>
      <c r="W548" s="7"/>
      <c r="X548" s="7"/>
      <c r="Y548" s="7"/>
    </row>
    <row r="549" spans="1:25" x14ac:dyDescent="0.2">
      <c r="A549" s="1132"/>
      <c r="B549" s="1132"/>
      <c r="C549" s="1132"/>
      <c r="D549" s="20"/>
      <c r="E549" s="409"/>
      <c r="F549" s="7"/>
      <c r="G549" s="7"/>
      <c r="H549" s="7"/>
      <c r="I549" s="7"/>
      <c r="J549" s="7"/>
      <c r="K549" s="7"/>
      <c r="L549" s="7"/>
      <c r="M549" s="7"/>
      <c r="N549" s="7"/>
      <c r="O549" s="7"/>
      <c r="P549" s="7"/>
      <c r="Q549" s="7"/>
      <c r="R549" s="7"/>
      <c r="S549" s="7"/>
      <c r="T549" s="7"/>
      <c r="U549" s="7"/>
      <c r="V549" s="7"/>
      <c r="W549" s="7"/>
      <c r="X549" s="7"/>
      <c r="Y549" s="7"/>
    </row>
    <row r="550" spans="1:25" x14ac:dyDescent="0.2">
      <c r="A550" s="1133"/>
      <c r="B550" s="1133"/>
      <c r="C550" s="1133"/>
      <c r="D550" s="1133"/>
      <c r="E550" s="409"/>
      <c r="F550" s="7"/>
      <c r="G550" s="7"/>
      <c r="H550" s="7"/>
      <c r="I550" s="7"/>
      <c r="J550" s="7"/>
      <c r="K550" s="7"/>
      <c r="L550" s="7"/>
      <c r="M550" s="7"/>
      <c r="N550" s="7"/>
      <c r="O550" s="7"/>
      <c r="P550" s="7"/>
      <c r="Q550" s="7"/>
      <c r="R550" s="7"/>
      <c r="S550" s="7"/>
      <c r="T550" s="7"/>
      <c r="U550" s="7"/>
      <c r="V550" s="7"/>
      <c r="W550" s="7"/>
      <c r="X550" s="7"/>
      <c r="Y550" s="7"/>
    </row>
    <row r="551" spans="1:25" x14ac:dyDescent="0.2">
      <c r="A551" s="410"/>
      <c r="B551" s="413"/>
      <c r="C551" s="413"/>
      <c r="D551" s="20"/>
      <c r="E551" s="409"/>
      <c r="F551" s="7"/>
      <c r="G551" s="7"/>
      <c r="H551" s="7"/>
      <c r="I551" s="7"/>
      <c r="J551" s="7"/>
      <c r="K551" s="7"/>
      <c r="L551" s="7"/>
      <c r="M551" s="7"/>
      <c r="N551" s="7"/>
      <c r="O551" s="7"/>
      <c r="P551" s="7"/>
      <c r="Q551" s="7"/>
      <c r="R551" s="7"/>
      <c r="S551" s="7"/>
      <c r="T551" s="7"/>
      <c r="U551" s="7"/>
      <c r="V551" s="7"/>
      <c r="W551" s="7"/>
      <c r="X551" s="7"/>
      <c r="Y551" s="7"/>
    </row>
    <row r="552" spans="1:25" x14ac:dyDescent="0.2">
      <c r="A552" s="409"/>
      <c r="B552" s="409"/>
      <c r="C552" s="409"/>
      <c r="D552" s="409"/>
      <c r="E552" s="409"/>
      <c r="F552" s="7"/>
      <c r="G552" s="7"/>
      <c r="H552" s="7"/>
      <c r="I552" s="7"/>
      <c r="J552" s="7"/>
      <c r="K552" s="7"/>
      <c r="L552" s="7"/>
      <c r="M552" s="7"/>
      <c r="N552" s="7"/>
      <c r="O552" s="7"/>
      <c r="P552" s="7"/>
      <c r="Q552" s="7"/>
      <c r="R552" s="7"/>
      <c r="S552" s="7"/>
      <c r="T552" s="7"/>
      <c r="U552" s="7"/>
      <c r="V552" s="7"/>
      <c r="W552" s="7"/>
      <c r="X552" s="7"/>
      <c r="Y552" s="7"/>
    </row>
    <row r="553" spans="1:25" x14ac:dyDescent="0.2">
      <c r="A553" s="409"/>
      <c r="B553" s="409"/>
      <c r="C553" s="409"/>
      <c r="D553" s="409"/>
      <c r="E553" s="409"/>
      <c r="F553" s="7"/>
      <c r="G553" s="7"/>
      <c r="H553" s="7"/>
      <c r="I553" s="7"/>
      <c r="J553" s="7"/>
      <c r="K553" s="7"/>
      <c r="L553" s="7"/>
      <c r="M553" s="7"/>
      <c r="N553" s="7"/>
      <c r="O553" s="7"/>
      <c r="P553" s="7"/>
      <c r="Q553" s="7"/>
      <c r="R553" s="7"/>
      <c r="S553" s="7"/>
      <c r="T553" s="7"/>
      <c r="U553" s="7"/>
      <c r="V553" s="7"/>
      <c r="W553" s="7"/>
      <c r="X553" s="7"/>
      <c r="Y553" s="7"/>
    </row>
    <row r="554" spans="1:25" x14ac:dyDescent="0.2">
      <c r="A554" s="410"/>
      <c r="B554" s="411"/>
      <c r="C554" s="411"/>
      <c r="D554" s="411"/>
      <c r="E554" s="409"/>
      <c r="F554" s="7"/>
      <c r="G554" s="7"/>
      <c r="H554" s="7"/>
      <c r="I554" s="7"/>
      <c r="J554" s="7"/>
      <c r="K554" s="7"/>
      <c r="L554" s="7"/>
      <c r="M554" s="7"/>
      <c r="N554" s="7"/>
      <c r="O554" s="7"/>
      <c r="P554" s="7"/>
      <c r="Q554" s="7"/>
      <c r="R554" s="7"/>
      <c r="S554" s="7"/>
      <c r="T554" s="7"/>
      <c r="U554" s="7"/>
      <c r="V554" s="7"/>
      <c r="W554" s="7"/>
      <c r="X554" s="7"/>
      <c r="Y554" s="7"/>
    </row>
    <row r="555" spans="1:25" x14ac:dyDescent="0.2">
      <c r="A555" s="1134"/>
      <c r="B555" s="1135"/>
      <c r="C555" s="1136"/>
      <c r="D555" s="1136"/>
      <c r="E555" s="22"/>
      <c r="F555" s="7"/>
      <c r="G555" s="7"/>
      <c r="H555" s="7"/>
      <c r="I555" s="7"/>
      <c r="J555" s="7"/>
      <c r="K555" s="7"/>
      <c r="L555" s="7"/>
      <c r="M555" s="7"/>
      <c r="N555" s="7"/>
      <c r="O555" s="7"/>
      <c r="P555" s="7"/>
      <c r="Q555" s="7"/>
      <c r="R555" s="7"/>
      <c r="S555" s="7"/>
      <c r="T555" s="7"/>
      <c r="U555" s="7"/>
      <c r="V555" s="7"/>
      <c r="W555" s="7"/>
      <c r="X555" s="7"/>
      <c r="Y555" s="7"/>
    </row>
    <row r="556" spans="1:25" x14ac:dyDescent="0.2">
      <c r="A556" s="1134"/>
      <c r="B556" s="1134"/>
      <c r="C556" s="1134"/>
      <c r="D556" s="1134"/>
      <c r="E556" s="22"/>
      <c r="F556" s="7"/>
      <c r="G556" s="7"/>
      <c r="H556" s="7"/>
      <c r="I556" s="7"/>
      <c r="J556" s="7"/>
      <c r="K556" s="7"/>
      <c r="L556" s="7"/>
      <c r="M556" s="7"/>
      <c r="N556" s="7"/>
      <c r="O556" s="7"/>
      <c r="P556" s="7"/>
      <c r="Q556" s="7"/>
      <c r="R556" s="7"/>
      <c r="S556" s="7"/>
      <c r="T556" s="7"/>
      <c r="U556" s="7"/>
      <c r="V556" s="7"/>
      <c r="W556" s="7"/>
      <c r="X556" s="7"/>
      <c r="Y556" s="7"/>
    </row>
    <row r="557" spans="1:25" x14ac:dyDescent="0.2">
      <c r="A557" s="1132"/>
      <c r="B557" s="1132"/>
      <c r="C557" s="1132"/>
      <c r="D557" s="20"/>
      <c r="E557" s="409"/>
      <c r="F557" s="7"/>
      <c r="G557" s="7"/>
      <c r="H557" s="7"/>
      <c r="I557" s="7"/>
      <c r="J557" s="7"/>
      <c r="K557" s="7"/>
      <c r="L557" s="7"/>
      <c r="M557" s="7"/>
      <c r="N557" s="7"/>
      <c r="O557" s="7"/>
      <c r="P557" s="7"/>
      <c r="Q557" s="7"/>
      <c r="R557" s="7"/>
      <c r="S557" s="7"/>
      <c r="T557" s="7"/>
      <c r="U557" s="7"/>
      <c r="V557" s="7"/>
      <c r="W557" s="7"/>
      <c r="X557" s="7"/>
      <c r="Y557" s="7"/>
    </row>
    <row r="558" spans="1:25" x14ac:dyDescent="0.2">
      <c r="A558" s="1133"/>
      <c r="B558" s="1133"/>
      <c r="C558" s="1133"/>
      <c r="D558" s="1133"/>
      <c r="E558" s="409"/>
      <c r="F558" s="7"/>
      <c r="G558" s="7"/>
      <c r="H558" s="7"/>
      <c r="I558" s="7"/>
      <c r="J558" s="7"/>
      <c r="K558" s="7"/>
      <c r="L558" s="7"/>
      <c r="M558" s="7"/>
      <c r="N558" s="7"/>
      <c r="O558" s="7"/>
      <c r="P558" s="7"/>
      <c r="Q558" s="7"/>
      <c r="R558" s="7"/>
      <c r="S558" s="7"/>
      <c r="T558" s="7"/>
      <c r="U558" s="7"/>
      <c r="V558" s="7"/>
      <c r="W558" s="7"/>
      <c r="X558" s="7"/>
      <c r="Y558" s="7"/>
    </row>
    <row r="559" spans="1:25" x14ac:dyDescent="0.2">
      <c r="A559" s="1132"/>
      <c r="B559" s="1132"/>
      <c r="C559" s="1132"/>
      <c r="D559" s="20"/>
      <c r="E559" s="409"/>
      <c r="F559" s="7"/>
      <c r="G559" s="7"/>
      <c r="H559" s="7"/>
      <c r="I559" s="7"/>
      <c r="J559" s="7"/>
      <c r="K559" s="7"/>
      <c r="L559" s="7"/>
      <c r="M559" s="7"/>
      <c r="N559" s="7"/>
      <c r="O559" s="7"/>
      <c r="P559" s="7"/>
      <c r="Q559" s="7"/>
      <c r="R559" s="7"/>
      <c r="S559" s="7"/>
      <c r="T559" s="7"/>
      <c r="U559" s="7"/>
      <c r="V559" s="7"/>
      <c r="W559" s="7"/>
      <c r="X559" s="7"/>
      <c r="Y559" s="7"/>
    </row>
    <row r="560" spans="1:25" x14ac:dyDescent="0.2">
      <c r="A560" s="409"/>
      <c r="B560" s="409"/>
      <c r="C560" s="409"/>
      <c r="D560" s="409"/>
      <c r="E560" s="409"/>
      <c r="F560" s="7"/>
      <c r="G560" s="7"/>
      <c r="H560" s="7"/>
      <c r="I560" s="7"/>
      <c r="J560" s="7"/>
      <c r="K560" s="7"/>
      <c r="L560" s="7"/>
      <c r="M560" s="7"/>
      <c r="N560" s="7"/>
      <c r="O560" s="7"/>
      <c r="P560" s="7"/>
      <c r="Q560" s="7"/>
      <c r="R560" s="7"/>
      <c r="S560" s="7"/>
      <c r="T560" s="7"/>
      <c r="U560" s="7"/>
      <c r="V560" s="7"/>
      <c r="W560" s="7"/>
      <c r="X560" s="7"/>
      <c r="Y560" s="7"/>
    </row>
    <row r="561" spans="1:25" x14ac:dyDescent="0.2">
      <c r="A561" s="409"/>
      <c r="B561" s="409"/>
      <c r="C561" s="409"/>
      <c r="D561" s="409"/>
      <c r="E561" s="409"/>
      <c r="F561" s="7"/>
      <c r="G561" s="7"/>
      <c r="H561" s="7"/>
      <c r="I561" s="7"/>
      <c r="J561" s="7"/>
      <c r="K561" s="7"/>
      <c r="L561" s="7"/>
      <c r="M561" s="7"/>
      <c r="N561" s="7"/>
      <c r="O561" s="7"/>
      <c r="P561" s="7"/>
      <c r="Q561" s="7"/>
      <c r="R561" s="7"/>
      <c r="S561" s="7"/>
      <c r="T561" s="7"/>
      <c r="U561" s="7"/>
      <c r="V561" s="7"/>
      <c r="W561" s="7"/>
      <c r="X561" s="7"/>
      <c r="Y561" s="7"/>
    </row>
    <row r="562" spans="1:25" x14ac:dyDescent="0.2">
      <c r="A562" s="1132"/>
      <c r="B562" s="1132"/>
      <c r="C562" s="1137"/>
      <c r="D562" s="1137"/>
      <c r="E562" s="409"/>
      <c r="F562" s="7"/>
      <c r="G562" s="7"/>
      <c r="H562" s="7"/>
      <c r="I562" s="7"/>
      <c r="J562" s="7"/>
      <c r="K562" s="7"/>
      <c r="L562" s="7"/>
      <c r="M562" s="7"/>
      <c r="N562" s="7"/>
      <c r="O562" s="7"/>
      <c r="P562" s="7"/>
      <c r="Q562" s="7"/>
      <c r="R562" s="7"/>
      <c r="S562" s="7"/>
      <c r="T562" s="7"/>
      <c r="U562" s="7"/>
      <c r="V562" s="7"/>
      <c r="W562" s="7"/>
      <c r="X562" s="7"/>
      <c r="Y562" s="7"/>
    </row>
    <row r="563" spans="1:25" x14ac:dyDescent="0.2">
      <c r="A563" s="409"/>
      <c r="B563" s="409"/>
      <c r="C563" s="409"/>
      <c r="D563" s="409"/>
      <c r="E563" s="409"/>
      <c r="F563" s="7"/>
      <c r="G563" s="7"/>
      <c r="H563" s="7"/>
      <c r="I563" s="7"/>
      <c r="J563" s="7"/>
      <c r="K563" s="7"/>
      <c r="L563" s="7"/>
      <c r="M563" s="7"/>
      <c r="N563" s="7"/>
      <c r="O563" s="7"/>
      <c r="P563" s="7"/>
      <c r="Q563" s="7"/>
      <c r="R563" s="7"/>
      <c r="S563" s="7"/>
      <c r="T563" s="7"/>
      <c r="U563" s="7"/>
      <c r="V563" s="7"/>
      <c r="W563" s="7"/>
      <c r="X563" s="7"/>
      <c r="Y563" s="7"/>
    </row>
    <row r="564" spans="1:25" x14ac:dyDescent="0.2">
      <c r="A564" s="1138"/>
      <c r="B564" s="1138"/>
      <c r="C564" s="1139"/>
      <c r="D564" s="1139"/>
      <c r="E564" s="409"/>
      <c r="F564" s="7"/>
      <c r="G564" s="7"/>
      <c r="H564" s="7"/>
      <c r="I564" s="7"/>
      <c r="J564" s="7"/>
      <c r="K564" s="7"/>
      <c r="L564" s="7"/>
      <c r="M564" s="7"/>
      <c r="N564" s="7"/>
      <c r="O564" s="7"/>
      <c r="P564" s="7"/>
      <c r="Q564" s="7"/>
      <c r="R564" s="7"/>
      <c r="S564" s="7"/>
      <c r="T564" s="7"/>
      <c r="U564" s="7"/>
      <c r="V564" s="7"/>
      <c r="W564" s="7"/>
      <c r="X564" s="7"/>
      <c r="Y564" s="7"/>
    </row>
    <row r="565" spans="1:25" x14ac:dyDescent="0.2">
      <c r="A565" s="1138"/>
      <c r="B565" s="1138"/>
      <c r="C565" s="1139"/>
      <c r="D565" s="1139"/>
      <c r="E565" s="409"/>
      <c r="F565" s="7"/>
      <c r="G565" s="7"/>
      <c r="H565" s="7"/>
      <c r="I565" s="7"/>
      <c r="J565" s="7"/>
      <c r="K565" s="7"/>
      <c r="L565" s="7"/>
      <c r="M565" s="7"/>
      <c r="N565" s="7"/>
      <c r="O565" s="7"/>
      <c r="P565" s="7"/>
      <c r="Q565" s="7"/>
      <c r="R565" s="7"/>
      <c r="S565" s="7"/>
      <c r="T565" s="7"/>
      <c r="U565" s="7"/>
      <c r="V565" s="7"/>
      <c r="W565" s="7"/>
      <c r="X565" s="7"/>
      <c r="Y565" s="7"/>
    </row>
    <row r="566" spans="1:25" ht="14.25" x14ac:dyDescent="0.2">
      <c r="A566" s="409"/>
      <c r="B566" s="23"/>
      <c r="C566" s="1139"/>
      <c r="D566" s="1139"/>
      <c r="E566" s="409"/>
      <c r="F566" s="7"/>
      <c r="G566" s="7"/>
      <c r="H566" s="7"/>
      <c r="I566" s="7"/>
      <c r="J566" s="7"/>
      <c r="K566" s="7"/>
      <c r="L566" s="7"/>
      <c r="M566" s="7"/>
      <c r="N566" s="7"/>
      <c r="O566" s="7"/>
      <c r="P566" s="7"/>
      <c r="Q566" s="7"/>
      <c r="R566" s="7"/>
      <c r="S566" s="7"/>
      <c r="T566" s="7"/>
      <c r="U566" s="7"/>
      <c r="V566" s="7"/>
      <c r="W566" s="7"/>
      <c r="X566" s="7"/>
      <c r="Y566" s="7"/>
    </row>
    <row r="567" spans="1:25" x14ac:dyDescent="0.2">
      <c r="A567" s="409"/>
      <c r="B567" s="24"/>
      <c r="C567" s="1139"/>
      <c r="D567" s="1139"/>
      <c r="E567" s="409"/>
      <c r="F567" s="7"/>
      <c r="G567" s="7"/>
      <c r="H567" s="7"/>
      <c r="I567" s="7"/>
      <c r="J567" s="7"/>
      <c r="K567" s="7"/>
      <c r="L567" s="7"/>
      <c r="M567" s="7"/>
      <c r="N567" s="7"/>
      <c r="O567" s="7"/>
      <c r="P567" s="7"/>
      <c r="Q567" s="7"/>
      <c r="R567" s="7"/>
      <c r="S567" s="7"/>
      <c r="T567" s="7"/>
      <c r="U567" s="7"/>
      <c r="V567" s="7"/>
      <c r="W567" s="7"/>
      <c r="X567" s="7"/>
      <c r="Y567" s="7"/>
    </row>
    <row r="568" spans="1:25" x14ac:dyDescent="0.2">
      <c r="A568" s="1138"/>
      <c r="B568" s="1138"/>
      <c r="C568" s="1139"/>
      <c r="D568" s="1139"/>
      <c r="E568" s="409"/>
      <c r="F568" s="7"/>
      <c r="G568" s="7"/>
      <c r="H568" s="7"/>
      <c r="I568" s="7"/>
      <c r="J568" s="7"/>
      <c r="K568" s="7"/>
      <c r="L568" s="7"/>
      <c r="M568" s="7"/>
      <c r="N568" s="7"/>
      <c r="O568" s="7"/>
      <c r="P568" s="7"/>
      <c r="Q568" s="7"/>
      <c r="R568" s="7"/>
      <c r="S568" s="7"/>
      <c r="T568" s="7"/>
      <c r="U568" s="7"/>
      <c r="V568" s="7"/>
      <c r="W568" s="7"/>
      <c r="X568" s="7"/>
      <c r="Y568" s="7"/>
    </row>
    <row r="569" spans="1:25" x14ac:dyDescent="0.2">
      <c r="A569" s="1138"/>
      <c r="B569" s="1138"/>
      <c r="C569" s="1139"/>
      <c r="D569" s="1139"/>
      <c r="E569" s="409"/>
      <c r="F569" s="7"/>
      <c r="G569" s="7"/>
      <c r="H569" s="7"/>
      <c r="I569" s="7"/>
      <c r="J569" s="7"/>
      <c r="K569" s="7"/>
      <c r="L569" s="7"/>
      <c r="M569" s="7"/>
      <c r="N569" s="7"/>
      <c r="O569" s="7"/>
      <c r="P569" s="7"/>
      <c r="Q569" s="7"/>
      <c r="R569" s="7"/>
      <c r="S569" s="7"/>
      <c r="T569" s="7"/>
      <c r="U569" s="7"/>
      <c r="V569" s="7"/>
      <c r="W569" s="7"/>
      <c r="X569" s="7"/>
      <c r="Y569" s="7"/>
    </row>
    <row r="570" spans="1:25" x14ac:dyDescent="0.2">
      <c r="A570" s="1138"/>
      <c r="B570" s="1138"/>
      <c r="C570" s="1139"/>
      <c r="D570" s="1139"/>
      <c r="E570" s="409"/>
      <c r="F570" s="7"/>
      <c r="G570" s="7"/>
      <c r="H570" s="7"/>
      <c r="I570" s="7"/>
      <c r="J570" s="7"/>
      <c r="K570" s="7"/>
      <c r="L570" s="7"/>
      <c r="M570" s="7"/>
      <c r="N570" s="7"/>
      <c r="O570" s="7"/>
      <c r="P570" s="7"/>
      <c r="Q570" s="7"/>
      <c r="R570" s="7"/>
      <c r="S570" s="7"/>
      <c r="T570" s="7"/>
      <c r="U570" s="7"/>
      <c r="V570" s="7"/>
      <c r="W570" s="7"/>
      <c r="X570" s="7"/>
      <c r="Y570" s="7"/>
    </row>
    <row r="571" spans="1:25" x14ac:dyDescent="0.2">
      <c r="A571" s="1138"/>
      <c r="B571" s="1138"/>
      <c r="C571" s="1139"/>
      <c r="D571" s="1139"/>
      <c r="E571" s="409"/>
      <c r="F571" s="7"/>
      <c r="G571" s="7"/>
      <c r="H571" s="7"/>
      <c r="I571" s="7"/>
      <c r="J571" s="7"/>
      <c r="K571" s="7"/>
      <c r="L571" s="7"/>
      <c r="M571" s="7"/>
      <c r="N571" s="7"/>
      <c r="O571" s="7"/>
      <c r="P571" s="7"/>
      <c r="Q571" s="7"/>
      <c r="R571" s="7"/>
      <c r="S571" s="7"/>
      <c r="T571" s="7"/>
      <c r="U571" s="7"/>
      <c r="V571" s="7"/>
      <c r="W571" s="7"/>
      <c r="X571" s="7"/>
      <c r="Y571" s="7"/>
    </row>
    <row r="572" spans="1:25" x14ac:dyDescent="0.2">
      <c r="A572" s="1138"/>
      <c r="B572" s="1138"/>
      <c r="C572" s="1139"/>
      <c r="D572" s="1139"/>
      <c r="E572" s="409"/>
      <c r="F572" s="7"/>
      <c r="G572" s="7"/>
      <c r="H572" s="7"/>
      <c r="I572" s="7"/>
      <c r="J572" s="7"/>
      <c r="K572" s="7"/>
      <c r="L572" s="7"/>
      <c r="M572" s="7"/>
      <c r="N572" s="7"/>
      <c r="O572" s="7"/>
      <c r="P572" s="7"/>
      <c r="Q572" s="7"/>
      <c r="R572" s="7"/>
      <c r="S572" s="7"/>
      <c r="T572" s="7"/>
      <c r="U572" s="7"/>
      <c r="V572" s="7"/>
      <c r="W572" s="7"/>
      <c r="X572" s="7"/>
      <c r="Y572" s="7"/>
    </row>
    <row r="573" spans="1:25" x14ac:dyDescent="0.2">
      <c r="A573" s="1138"/>
      <c r="B573" s="1138"/>
      <c r="C573" s="1138"/>
      <c r="D573" s="1138"/>
      <c r="E573" s="409"/>
      <c r="F573" s="7"/>
      <c r="G573" s="7"/>
      <c r="H573" s="7"/>
      <c r="I573" s="7"/>
      <c r="J573" s="7"/>
      <c r="K573" s="7"/>
      <c r="L573" s="7"/>
      <c r="M573" s="7"/>
      <c r="N573" s="7"/>
      <c r="O573" s="7"/>
      <c r="P573" s="7"/>
      <c r="Q573" s="7"/>
      <c r="R573" s="7"/>
      <c r="S573" s="7"/>
      <c r="T573" s="7"/>
      <c r="U573" s="7"/>
      <c r="V573" s="7"/>
      <c r="W573" s="7"/>
      <c r="X573" s="7"/>
      <c r="Y573" s="7"/>
    </row>
    <row r="574" spans="1:25" x14ac:dyDescent="0.2">
      <c r="A574" s="1138"/>
      <c r="B574" s="1138"/>
      <c r="C574" s="1138"/>
      <c r="D574" s="1138"/>
      <c r="E574" s="409"/>
      <c r="F574" s="7"/>
      <c r="G574" s="7"/>
      <c r="H574" s="7"/>
      <c r="I574" s="7"/>
      <c r="J574" s="7"/>
      <c r="K574" s="7"/>
      <c r="L574" s="7"/>
      <c r="M574" s="7"/>
      <c r="N574" s="7"/>
      <c r="O574" s="7"/>
      <c r="P574" s="7"/>
      <c r="Q574" s="7"/>
      <c r="R574" s="7"/>
      <c r="S574" s="7"/>
      <c r="T574" s="7"/>
      <c r="U574" s="7"/>
      <c r="V574" s="7"/>
      <c r="W574" s="7"/>
      <c r="X574" s="7"/>
      <c r="Y574" s="7"/>
    </row>
    <row r="575" spans="1:25" x14ac:dyDescent="0.2">
      <c r="A575" s="1138"/>
      <c r="B575" s="1138"/>
      <c r="C575" s="1138"/>
      <c r="D575" s="1138"/>
      <c r="E575" s="409"/>
      <c r="F575" s="7"/>
      <c r="G575" s="7"/>
      <c r="H575" s="7"/>
      <c r="I575" s="7"/>
      <c r="J575" s="7"/>
      <c r="K575" s="7"/>
      <c r="L575" s="7"/>
      <c r="M575" s="7"/>
      <c r="N575" s="7"/>
      <c r="O575" s="7"/>
      <c r="P575" s="7"/>
      <c r="Q575" s="7"/>
      <c r="R575" s="7"/>
      <c r="S575" s="7"/>
      <c r="T575" s="7"/>
      <c r="U575" s="7"/>
      <c r="V575" s="7"/>
      <c r="W575" s="7"/>
      <c r="X575" s="7"/>
      <c r="Y575" s="7"/>
    </row>
    <row r="576" spans="1:25" x14ac:dyDescent="0.2">
      <c r="A576" s="1138"/>
      <c r="B576" s="1138"/>
      <c r="C576" s="1138"/>
      <c r="D576" s="1138"/>
      <c r="E576" s="409"/>
      <c r="F576" s="7"/>
      <c r="G576" s="7"/>
      <c r="H576" s="7"/>
      <c r="I576" s="7"/>
      <c r="J576" s="7"/>
      <c r="K576" s="7"/>
      <c r="L576" s="7"/>
      <c r="M576" s="7"/>
      <c r="N576" s="7"/>
      <c r="O576" s="7"/>
      <c r="P576" s="7"/>
      <c r="Q576" s="7"/>
      <c r="R576" s="7"/>
      <c r="S576" s="7"/>
      <c r="T576" s="7"/>
      <c r="U576" s="7"/>
      <c r="V576" s="7"/>
      <c r="W576" s="7"/>
      <c r="X576" s="7"/>
      <c r="Y576" s="7"/>
    </row>
    <row r="577" spans="1:25" x14ac:dyDescent="0.2">
      <c r="A577" s="1138"/>
      <c r="B577" s="1138"/>
      <c r="C577" s="1138"/>
      <c r="D577" s="1138"/>
      <c r="E577" s="409"/>
      <c r="F577" s="7"/>
      <c r="G577" s="7"/>
      <c r="H577" s="7"/>
      <c r="I577" s="7"/>
      <c r="J577" s="7"/>
      <c r="K577" s="7"/>
      <c r="L577" s="7"/>
      <c r="M577" s="7"/>
      <c r="N577" s="7"/>
      <c r="O577" s="7"/>
      <c r="P577" s="7"/>
      <c r="Q577" s="7"/>
      <c r="R577" s="7"/>
      <c r="S577" s="7"/>
      <c r="T577" s="7"/>
      <c r="U577" s="7"/>
      <c r="V577" s="7"/>
      <c r="W577" s="7"/>
      <c r="X577" s="7"/>
      <c r="Y577" s="7"/>
    </row>
    <row r="578" spans="1:25" x14ac:dyDescent="0.2">
      <c r="A578" s="410"/>
      <c r="B578" s="410"/>
      <c r="C578" s="677"/>
      <c r="D578" s="677"/>
      <c r="E578" s="409"/>
      <c r="F578" s="7"/>
      <c r="G578" s="7"/>
      <c r="H578" s="7"/>
      <c r="I578" s="7"/>
      <c r="J578" s="7"/>
      <c r="K578" s="7"/>
      <c r="L578" s="7"/>
      <c r="M578" s="7"/>
      <c r="N578" s="7"/>
      <c r="O578" s="7"/>
      <c r="P578" s="7"/>
      <c r="Q578" s="7"/>
      <c r="R578" s="7"/>
      <c r="S578" s="7"/>
      <c r="T578" s="7"/>
      <c r="U578" s="7"/>
      <c r="V578" s="7"/>
      <c r="W578" s="7"/>
      <c r="X578" s="7"/>
      <c r="Y578" s="7"/>
    </row>
    <row r="579" spans="1:25" x14ac:dyDescent="0.2">
      <c r="A579" s="1132"/>
      <c r="B579" s="1132"/>
      <c r="C579" s="1139"/>
      <c r="D579" s="1139"/>
      <c r="E579" s="409"/>
      <c r="F579" s="7"/>
      <c r="G579" s="7"/>
      <c r="H579" s="7"/>
      <c r="I579" s="7"/>
      <c r="J579" s="7"/>
      <c r="K579" s="7"/>
      <c r="L579" s="7"/>
      <c r="M579" s="7"/>
      <c r="N579" s="7"/>
      <c r="O579" s="7"/>
      <c r="P579" s="7"/>
      <c r="Q579" s="7"/>
      <c r="R579" s="7"/>
      <c r="S579" s="7"/>
      <c r="T579" s="7"/>
      <c r="U579" s="7"/>
      <c r="V579" s="7"/>
      <c r="W579" s="7"/>
      <c r="X579" s="7"/>
      <c r="Y579" s="7"/>
    </row>
    <row r="580" spans="1:25" x14ac:dyDescent="0.2">
      <c r="A580" s="409"/>
      <c r="B580" s="409"/>
      <c r="C580" s="405"/>
      <c r="D580" s="405"/>
      <c r="E580" s="409"/>
      <c r="F580" s="7"/>
      <c r="G580" s="7"/>
      <c r="H580" s="7"/>
      <c r="I580" s="7"/>
      <c r="J580" s="7"/>
      <c r="K580" s="7"/>
      <c r="L580" s="7"/>
      <c r="M580" s="7"/>
      <c r="N580" s="7"/>
      <c r="O580" s="7"/>
      <c r="P580" s="7"/>
      <c r="Q580" s="7"/>
      <c r="R580" s="7"/>
      <c r="S580" s="7"/>
      <c r="T580" s="7"/>
      <c r="U580" s="7"/>
      <c r="V580" s="7"/>
      <c r="W580" s="7"/>
      <c r="X580" s="7"/>
      <c r="Y580" s="7"/>
    </row>
    <row r="581" spans="1:25" x14ac:dyDescent="0.2">
      <c r="A581" s="1140"/>
      <c r="B581" s="1140"/>
      <c r="C581" s="1137"/>
      <c r="D581" s="1137"/>
      <c r="E581" s="409"/>
      <c r="F581" s="7"/>
      <c r="G581" s="7"/>
      <c r="H581" s="7"/>
      <c r="I581" s="7"/>
      <c r="J581" s="7"/>
      <c r="K581" s="7"/>
      <c r="L581" s="7"/>
      <c r="M581" s="7"/>
      <c r="N581" s="7"/>
      <c r="O581" s="7"/>
      <c r="P581" s="7"/>
      <c r="Q581" s="7"/>
      <c r="R581" s="7"/>
      <c r="S581" s="7"/>
      <c r="T581" s="7"/>
      <c r="U581" s="7"/>
      <c r="V581" s="7"/>
      <c r="W581" s="7"/>
      <c r="X581" s="7"/>
      <c r="Y581" s="7"/>
    </row>
    <row r="582" spans="1:25" x14ac:dyDescent="0.2">
      <c r="A582" s="409"/>
      <c r="B582" s="409"/>
      <c r="C582" s="405"/>
      <c r="D582" s="405"/>
      <c r="E582" s="409"/>
      <c r="F582" s="7"/>
      <c r="G582" s="7"/>
      <c r="H582" s="7"/>
      <c r="I582" s="7"/>
      <c r="J582" s="7"/>
      <c r="K582" s="7"/>
      <c r="L582" s="7"/>
      <c r="M582" s="7"/>
      <c r="N582" s="7"/>
      <c r="O582" s="7"/>
      <c r="P582" s="7"/>
      <c r="Q582" s="7"/>
      <c r="R582" s="7"/>
      <c r="S582" s="7"/>
      <c r="T582" s="7"/>
      <c r="U582" s="7"/>
      <c r="V582" s="7"/>
      <c r="W582" s="7"/>
      <c r="X582" s="7"/>
      <c r="Y582" s="7"/>
    </row>
    <row r="583" spans="1:25" x14ac:dyDescent="0.2">
      <c r="A583" s="1132"/>
      <c r="B583" s="1132"/>
      <c r="C583" s="1139"/>
      <c r="D583" s="1139"/>
      <c r="E583" s="409"/>
      <c r="F583" s="7"/>
      <c r="G583" s="7"/>
      <c r="H583" s="7"/>
      <c r="I583" s="7"/>
      <c r="J583" s="7"/>
      <c r="K583" s="7"/>
      <c r="L583" s="7"/>
      <c r="M583" s="7"/>
      <c r="N583" s="7"/>
      <c r="O583" s="7"/>
      <c r="P583" s="7"/>
      <c r="Q583" s="7"/>
      <c r="R583" s="7"/>
      <c r="S583" s="7"/>
      <c r="T583" s="7"/>
      <c r="U583" s="7"/>
      <c r="V583" s="7"/>
      <c r="W583" s="7"/>
      <c r="X583" s="7"/>
      <c r="Y583" s="7"/>
    </row>
    <row r="584" spans="1:25" x14ac:dyDescent="0.2">
      <c r="A584" s="410"/>
      <c r="B584" s="409"/>
      <c r="C584" s="25"/>
      <c r="D584" s="25"/>
      <c r="E584" s="409"/>
      <c r="F584" s="7"/>
      <c r="G584" s="7"/>
      <c r="H584" s="7"/>
      <c r="I584" s="7"/>
      <c r="J584" s="7"/>
      <c r="K584" s="7"/>
      <c r="L584" s="7"/>
      <c r="M584" s="7"/>
      <c r="N584" s="7"/>
      <c r="O584" s="7"/>
      <c r="P584" s="7"/>
      <c r="Q584" s="7"/>
      <c r="R584" s="7"/>
      <c r="S584" s="7"/>
      <c r="T584" s="7"/>
      <c r="U584" s="7"/>
      <c r="V584" s="7"/>
      <c r="W584" s="7"/>
      <c r="X584" s="7"/>
      <c r="Y584" s="7"/>
    </row>
    <row r="585" spans="1:25" x14ac:dyDescent="0.2">
      <c r="A585" s="1141"/>
      <c r="B585" s="1141"/>
      <c r="C585" s="1139"/>
      <c r="D585" s="1139"/>
      <c r="E585" s="409"/>
      <c r="F585" s="7"/>
      <c r="G585" s="7"/>
      <c r="H585" s="7"/>
      <c r="I585" s="7"/>
      <c r="J585" s="7"/>
      <c r="K585" s="7"/>
      <c r="L585" s="7"/>
      <c r="M585" s="7"/>
      <c r="N585" s="7"/>
      <c r="O585" s="7"/>
      <c r="P585" s="7"/>
      <c r="Q585" s="7"/>
      <c r="R585" s="7"/>
      <c r="S585" s="7"/>
      <c r="T585" s="7"/>
      <c r="U585" s="7"/>
      <c r="V585" s="7"/>
      <c r="W585" s="7"/>
      <c r="X585" s="7"/>
      <c r="Y585" s="7"/>
    </row>
    <row r="586" spans="1:25" x14ac:dyDescent="0.2">
      <c r="A586" s="409"/>
      <c r="B586" s="25"/>
      <c r="C586" s="409"/>
      <c r="D586" s="25"/>
      <c r="E586" s="25"/>
      <c r="F586" s="7"/>
      <c r="G586" s="7"/>
      <c r="H586" s="7"/>
      <c r="I586" s="7"/>
      <c r="J586" s="7"/>
      <c r="K586" s="7"/>
      <c r="L586" s="7"/>
      <c r="M586" s="7"/>
      <c r="N586" s="7"/>
      <c r="O586" s="7"/>
      <c r="P586" s="7"/>
      <c r="Q586" s="7"/>
      <c r="R586" s="7"/>
      <c r="S586" s="7"/>
      <c r="T586" s="7"/>
      <c r="U586" s="7"/>
      <c r="V586" s="7"/>
      <c r="W586" s="7"/>
      <c r="X586" s="7"/>
      <c r="Y586" s="7"/>
    </row>
    <row r="587" spans="1:25" x14ac:dyDescent="0.2">
      <c r="A587" s="1132"/>
      <c r="B587" s="1132"/>
      <c r="C587" s="1137"/>
      <c r="D587" s="1137"/>
      <c r="E587" s="409"/>
      <c r="F587" s="7"/>
      <c r="G587" s="7"/>
      <c r="H587" s="7"/>
      <c r="I587" s="7"/>
      <c r="J587" s="7"/>
      <c r="K587" s="7"/>
      <c r="L587" s="7"/>
      <c r="M587" s="7"/>
      <c r="N587" s="7"/>
      <c r="O587" s="7"/>
      <c r="P587" s="7"/>
      <c r="Q587" s="7"/>
      <c r="R587" s="7"/>
      <c r="S587" s="7"/>
      <c r="T587" s="7"/>
      <c r="U587" s="7"/>
      <c r="V587" s="7"/>
      <c r="W587" s="7"/>
      <c r="X587" s="7"/>
      <c r="Y587" s="7"/>
    </row>
    <row r="588" spans="1:25" x14ac:dyDescent="0.2">
      <c r="A588" s="409"/>
      <c r="B588" s="409"/>
      <c r="C588" s="409"/>
      <c r="D588" s="409"/>
      <c r="E588" s="409"/>
      <c r="F588" s="7"/>
      <c r="G588" s="7"/>
      <c r="H588" s="7"/>
      <c r="I588" s="7"/>
      <c r="J588" s="7"/>
      <c r="K588" s="7"/>
      <c r="L588" s="7"/>
      <c r="M588" s="7"/>
      <c r="N588" s="7"/>
      <c r="O588" s="7"/>
      <c r="P588" s="7"/>
      <c r="Q588" s="7"/>
      <c r="R588" s="7"/>
      <c r="S588" s="7"/>
      <c r="T588" s="7"/>
      <c r="U588" s="7"/>
      <c r="V588" s="7"/>
      <c r="W588" s="7"/>
      <c r="X588" s="7"/>
      <c r="Y588" s="7"/>
    </row>
    <row r="589" spans="1:25" x14ac:dyDescent="0.2">
      <c r="A589" s="1138"/>
      <c r="B589" s="1138"/>
      <c r="C589" s="1139"/>
      <c r="D589" s="1139"/>
      <c r="E589" s="409"/>
      <c r="F589" s="7"/>
      <c r="G589" s="7"/>
      <c r="H589" s="7"/>
      <c r="I589" s="7"/>
      <c r="J589" s="7"/>
      <c r="K589" s="7"/>
      <c r="L589" s="7"/>
      <c r="M589" s="7"/>
      <c r="N589" s="7"/>
      <c r="O589" s="7"/>
      <c r="P589" s="7"/>
      <c r="Q589" s="7"/>
      <c r="R589" s="7"/>
      <c r="S589" s="7"/>
      <c r="T589" s="7"/>
      <c r="U589" s="7"/>
      <c r="V589" s="7"/>
      <c r="W589" s="7"/>
      <c r="X589" s="7"/>
      <c r="Y589" s="7"/>
    </row>
    <row r="590" spans="1:25" x14ac:dyDescent="0.2">
      <c r="A590" s="1138"/>
      <c r="B590" s="1138"/>
      <c r="C590" s="1139"/>
      <c r="D590" s="1139"/>
      <c r="E590" s="409"/>
      <c r="F590" s="7"/>
      <c r="G590" s="7"/>
      <c r="H590" s="7"/>
      <c r="I590" s="7"/>
      <c r="J590" s="7"/>
      <c r="K590" s="7"/>
      <c r="L590" s="7"/>
      <c r="M590" s="7"/>
      <c r="N590" s="7"/>
      <c r="O590" s="7"/>
      <c r="P590" s="7"/>
      <c r="Q590" s="7"/>
      <c r="R590" s="7"/>
      <c r="S590" s="7"/>
      <c r="T590" s="7"/>
      <c r="U590" s="7"/>
      <c r="V590" s="7"/>
      <c r="W590" s="7"/>
      <c r="X590" s="7"/>
      <c r="Y590" s="7"/>
    </row>
    <row r="591" spans="1:25" x14ac:dyDescent="0.2">
      <c r="A591" s="410"/>
      <c r="B591" s="409"/>
      <c r="C591" s="408"/>
      <c r="D591" s="408"/>
      <c r="E591" s="409"/>
      <c r="F591" s="7"/>
      <c r="G591" s="7"/>
      <c r="H591" s="7"/>
      <c r="I591" s="7"/>
      <c r="J591" s="7"/>
      <c r="K591" s="7"/>
      <c r="L591" s="7"/>
      <c r="M591" s="7"/>
      <c r="N591" s="7"/>
      <c r="O591" s="7"/>
      <c r="P591" s="7"/>
      <c r="Q591" s="7"/>
      <c r="R591" s="7"/>
      <c r="S591" s="7"/>
      <c r="T591" s="7"/>
      <c r="U591" s="7"/>
      <c r="V591" s="7"/>
      <c r="W591" s="7"/>
      <c r="X591" s="7"/>
      <c r="Y591" s="7"/>
    </row>
    <row r="592" spans="1:25" x14ac:dyDescent="0.2">
      <c r="A592" s="410"/>
      <c r="B592" s="409"/>
      <c r="C592" s="1139"/>
      <c r="D592" s="1139"/>
      <c r="E592" s="409"/>
      <c r="F592" s="7"/>
      <c r="G592" s="7"/>
      <c r="H592" s="7"/>
      <c r="I592" s="7"/>
      <c r="J592" s="7"/>
      <c r="K592" s="7"/>
      <c r="L592" s="7"/>
      <c r="M592" s="7"/>
      <c r="N592" s="7"/>
      <c r="O592" s="7"/>
      <c r="P592" s="7"/>
      <c r="Q592" s="7"/>
      <c r="R592" s="7"/>
      <c r="S592" s="7"/>
      <c r="T592" s="7"/>
      <c r="U592" s="7"/>
      <c r="V592" s="7"/>
      <c r="W592" s="7"/>
      <c r="X592" s="7"/>
      <c r="Y592" s="7"/>
    </row>
    <row r="593" spans="1:25" x14ac:dyDescent="0.2">
      <c r="A593" s="409"/>
      <c r="B593" s="409"/>
      <c r="C593" s="409"/>
      <c r="D593" s="409"/>
      <c r="E593" s="409"/>
      <c r="F593" s="7"/>
      <c r="G593" s="7"/>
      <c r="H593" s="7"/>
      <c r="I593" s="7"/>
      <c r="J593" s="7"/>
      <c r="K593" s="7"/>
      <c r="L593" s="7"/>
      <c r="M593" s="7"/>
      <c r="N593" s="7"/>
      <c r="O593" s="7"/>
      <c r="P593" s="7"/>
      <c r="Q593" s="7"/>
      <c r="R593" s="7"/>
      <c r="S593" s="7"/>
      <c r="T593" s="7"/>
      <c r="U593" s="7"/>
      <c r="V593" s="7"/>
      <c r="W593" s="7"/>
      <c r="X593" s="7"/>
      <c r="Y593" s="7"/>
    </row>
    <row r="594" spans="1:25" x14ac:dyDescent="0.2">
      <c r="A594" s="410"/>
      <c r="B594" s="413"/>
      <c r="C594" s="1139"/>
      <c r="D594" s="1139"/>
      <c r="E594" s="409"/>
      <c r="F594" s="7"/>
      <c r="G594" s="7"/>
      <c r="H594" s="7"/>
      <c r="I594" s="7"/>
      <c r="J594" s="7"/>
      <c r="K594" s="7"/>
      <c r="L594" s="7"/>
      <c r="M594" s="7"/>
      <c r="N594" s="7"/>
      <c r="O594" s="7"/>
      <c r="P594" s="7"/>
      <c r="Q594" s="7"/>
      <c r="R594" s="7"/>
      <c r="S594" s="7"/>
      <c r="T594" s="7"/>
      <c r="U594" s="7"/>
      <c r="V594" s="7"/>
      <c r="W594" s="7"/>
      <c r="X594" s="7"/>
      <c r="Y594" s="7"/>
    </row>
    <row r="595" spans="1:25" x14ac:dyDescent="0.2">
      <c r="A595" s="409"/>
      <c r="B595" s="409"/>
      <c r="C595" s="409"/>
      <c r="D595" s="409"/>
      <c r="E595" s="409"/>
      <c r="F595" s="7"/>
      <c r="G595" s="7"/>
      <c r="H595" s="7"/>
      <c r="I595" s="7"/>
      <c r="J595" s="7"/>
      <c r="K595" s="7"/>
      <c r="L595" s="7"/>
      <c r="M595" s="7"/>
      <c r="N595" s="7"/>
      <c r="O595" s="7"/>
      <c r="P595" s="7"/>
      <c r="Q595" s="7"/>
      <c r="R595" s="7"/>
      <c r="S595" s="7"/>
      <c r="T595" s="7"/>
      <c r="U595" s="7"/>
      <c r="V595" s="7"/>
      <c r="W595" s="7"/>
      <c r="X595" s="7"/>
      <c r="Y595" s="7"/>
    </row>
    <row r="596" spans="1:25" x14ac:dyDescent="0.2">
      <c r="A596" s="3"/>
      <c r="B596" s="677"/>
      <c r="C596" s="677"/>
      <c r="D596" s="405"/>
      <c r="E596" s="405"/>
      <c r="F596" s="7"/>
      <c r="G596" s="7"/>
      <c r="H596" s="7"/>
      <c r="I596" s="7"/>
      <c r="J596" s="7"/>
      <c r="K596" s="7"/>
      <c r="L596" s="7"/>
      <c r="M596" s="7"/>
      <c r="N596" s="7"/>
      <c r="O596" s="7"/>
      <c r="P596" s="7"/>
      <c r="Q596" s="7"/>
      <c r="R596" s="7"/>
      <c r="S596" s="7"/>
      <c r="T596" s="7"/>
      <c r="U596" s="7"/>
      <c r="V596" s="7"/>
      <c r="W596" s="7"/>
      <c r="X596" s="7"/>
      <c r="Y596" s="7"/>
    </row>
    <row r="597" spans="1:25" x14ac:dyDescent="0.2">
      <c r="A597" s="3"/>
      <c r="B597" s="1139"/>
      <c r="C597" s="1139"/>
      <c r="D597" s="26"/>
      <c r="E597" s="408"/>
      <c r="F597" s="7"/>
      <c r="G597" s="7"/>
      <c r="H597" s="7"/>
      <c r="I597" s="7"/>
      <c r="J597" s="7"/>
      <c r="K597" s="7"/>
      <c r="L597" s="7"/>
      <c r="M597" s="7"/>
      <c r="N597" s="7"/>
      <c r="O597" s="7"/>
      <c r="P597" s="7"/>
      <c r="Q597" s="7"/>
      <c r="R597" s="7"/>
      <c r="S597" s="7"/>
      <c r="T597" s="7"/>
      <c r="U597" s="7"/>
      <c r="V597" s="7"/>
      <c r="W597" s="7"/>
      <c r="X597" s="7"/>
      <c r="Y597" s="7"/>
    </row>
    <row r="598" spans="1:25" x14ac:dyDescent="0.2">
      <c r="A598" s="3"/>
      <c r="B598" s="1139"/>
      <c r="C598" s="1139"/>
      <c r="D598" s="26"/>
      <c r="E598" s="408"/>
      <c r="F598" s="7"/>
      <c r="G598" s="7"/>
      <c r="H598" s="7"/>
      <c r="I598" s="7"/>
      <c r="J598" s="7"/>
      <c r="K598" s="7"/>
      <c r="L598" s="7"/>
      <c r="M598" s="7"/>
      <c r="N598" s="7"/>
      <c r="O598" s="7"/>
      <c r="P598" s="7"/>
      <c r="Q598" s="7"/>
      <c r="R598" s="7"/>
      <c r="S598" s="7"/>
      <c r="T598" s="7"/>
      <c r="U598" s="7"/>
      <c r="V598" s="7"/>
      <c r="W598" s="7"/>
      <c r="X598" s="7"/>
      <c r="Y598" s="7"/>
    </row>
    <row r="599" spans="1:25" x14ac:dyDescent="0.2">
      <c r="A599" s="3"/>
      <c r="B599" s="1139"/>
      <c r="C599" s="1139"/>
      <c r="D599" s="26"/>
      <c r="E599" s="408"/>
      <c r="F599" s="7"/>
      <c r="G599" s="7"/>
      <c r="H599" s="7"/>
      <c r="I599" s="7"/>
      <c r="J599" s="7"/>
      <c r="K599" s="7"/>
      <c r="L599" s="7"/>
      <c r="M599" s="7"/>
      <c r="N599" s="7"/>
      <c r="O599" s="7"/>
      <c r="P599" s="7"/>
      <c r="Q599" s="7"/>
      <c r="R599" s="7"/>
      <c r="S599" s="7"/>
      <c r="T599" s="7"/>
      <c r="U599" s="7"/>
      <c r="V599" s="7"/>
      <c r="W599" s="7"/>
      <c r="X599" s="7"/>
      <c r="Y599" s="7"/>
    </row>
    <row r="600" spans="1:25" x14ac:dyDescent="0.2">
      <c r="A600" s="3"/>
      <c r="B600" s="677"/>
      <c r="C600" s="677"/>
      <c r="D600" s="408"/>
      <c r="E600" s="408"/>
      <c r="F600" s="7"/>
      <c r="G600" s="7"/>
      <c r="H600" s="7"/>
      <c r="I600" s="7"/>
      <c r="J600" s="7"/>
      <c r="K600" s="7"/>
      <c r="L600" s="7"/>
      <c r="M600" s="7"/>
      <c r="N600" s="7"/>
      <c r="O600" s="7"/>
      <c r="P600" s="7"/>
      <c r="Q600" s="7"/>
      <c r="R600" s="7"/>
      <c r="S600" s="7"/>
      <c r="T600" s="7"/>
      <c r="U600" s="7"/>
      <c r="V600" s="7"/>
      <c r="W600" s="7"/>
      <c r="X600" s="7"/>
      <c r="Y600" s="7"/>
    </row>
    <row r="601" spans="1:25" x14ac:dyDescent="0.2">
      <c r="A601" s="3"/>
      <c r="B601" s="1139"/>
      <c r="C601" s="1139"/>
      <c r="D601" s="409"/>
      <c r="E601" s="409"/>
      <c r="F601" s="7"/>
      <c r="G601" s="7"/>
      <c r="H601" s="7"/>
      <c r="I601" s="7"/>
      <c r="J601" s="7"/>
      <c r="K601" s="7"/>
      <c r="L601" s="7"/>
      <c r="M601" s="7"/>
      <c r="N601" s="7"/>
      <c r="O601" s="7"/>
      <c r="P601" s="7"/>
      <c r="Q601" s="7"/>
      <c r="R601" s="7"/>
      <c r="S601" s="7"/>
      <c r="T601" s="7"/>
      <c r="U601" s="7"/>
      <c r="V601" s="7"/>
      <c r="W601" s="7"/>
      <c r="X601" s="7"/>
      <c r="Y601" s="7"/>
    </row>
    <row r="602" spans="1:25" x14ac:dyDescent="0.2">
      <c r="A602" s="409"/>
      <c r="B602" s="409"/>
      <c r="C602" s="409"/>
      <c r="D602" s="27"/>
      <c r="E602" s="27"/>
      <c r="F602" s="7"/>
      <c r="G602" s="7"/>
      <c r="H602" s="7"/>
      <c r="I602" s="7"/>
      <c r="J602" s="7"/>
      <c r="K602" s="7"/>
      <c r="L602" s="7"/>
      <c r="M602" s="7"/>
      <c r="N602" s="7"/>
      <c r="O602" s="7"/>
      <c r="P602" s="7"/>
      <c r="Q602" s="7"/>
      <c r="R602" s="7"/>
      <c r="S602" s="7"/>
      <c r="T602" s="7"/>
      <c r="U602" s="7"/>
      <c r="V602" s="7"/>
      <c r="W602" s="7"/>
      <c r="X602" s="7"/>
      <c r="Y602" s="7"/>
    </row>
    <row r="603" spans="1:25" x14ac:dyDescent="0.2">
      <c r="A603" s="1138"/>
      <c r="B603" s="1138"/>
      <c r="C603" s="1138"/>
      <c r="D603" s="26"/>
      <c r="E603" s="408"/>
      <c r="F603" s="7"/>
      <c r="G603" s="7"/>
      <c r="H603" s="7"/>
      <c r="I603" s="7"/>
      <c r="J603" s="7"/>
      <c r="K603" s="7"/>
      <c r="L603" s="7"/>
      <c r="M603" s="7"/>
      <c r="N603" s="7"/>
      <c r="O603" s="7"/>
      <c r="P603" s="7"/>
      <c r="Q603" s="7"/>
      <c r="R603" s="7"/>
      <c r="S603" s="7"/>
      <c r="T603" s="7"/>
      <c r="U603" s="7"/>
      <c r="V603" s="7"/>
      <c r="W603" s="7"/>
      <c r="X603" s="7"/>
      <c r="Y603" s="7"/>
    </row>
    <row r="604" spans="1:25" x14ac:dyDescent="0.2">
      <c r="A604" s="409"/>
      <c r="B604" s="409"/>
      <c r="C604" s="409"/>
      <c r="D604" s="409"/>
      <c r="E604" s="409"/>
      <c r="F604" s="7"/>
      <c r="G604" s="7"/>
      <c r="H604" s="7"/>
      <c r="I604" s="7"/>
      <c r="J604" s="7"/>
      <c r="K604" s="7"/>
      <c r="L604" s="7"/>
      <c r="M604" s="7"/>
      <c r="N604" s="7"/>
      <c r="O604" s="7"/>
      <c r="P604" s="7"/>
      <c r="Q604" s="7"/>
      <c r="R604" s="7"/>
      <c r="S604" s="7"/>
      <c r="T604" s="7"/>
      <c r="U604" s="7"/>
      <c r="V604" s="7"/>
      <c r="W604" s="7"/>
      <c r="X604" s="7"/>
      <c r="Y604" s="7"/>
    </row>
    <row r="605" spans="1:25" x14ac:dyDescent="0.2">
      <c r="A605" s="409"/>
      <c r="B605" s="1139"/>
      <c r="C605" s="1139"/>
      <c r="D605" s="409"/>
      <c r="E605" s="409"/>
      <c r="F605" s="7"/>
      <c r="G605" s="7"/>
      <c r="H605" s="7"/>
      <c r="I605" s="7"/>
      <c r="J605" s="7"/>
      <c r="K605" s="7"/>
      <c r="L605" s="7"/>
      <c r="M605" s="7"/>
      <c r="N605" s="7"/>
      <c r="O605" s="7"/>
      <c r="P605" s="7"/>
      <c r="Q605" s="7"/>
      <c r="R605" s="7"/>
      <c r="S605" s="7"/>
      <c r="T605" s="7"/>
      <c r="U605" s="7"/>
      <c r="V605" s="7"/>
      <c r="W605" s="7"/>
      <c r="X605" s="7"/>
      <c r="Y605" s="7"/>
    </row>
    <row r="606" spans="1:25" x14ac:dyDescent="0.2">
      <c r="A606" s="409"/>
      <c r="B606" s="409"/>
      <c r="C606" s="409"/>
      <c r="D606" s="409"/>
      <c r="E606" s="409"/>
      <c r="F606" s="7"/>
      <c r="G606" s="7"/>
      <c r="H606" s="7"/>
      <c r="I606" s="7"/>
      <c r="J606" s="7"/>
      <c r="K606" s="7"/>
      <c r="L606" s="7"/>
      <c r="M606" s="7"/>
      <c r="N606" s="7"/>
      <c r="O606" s="7"/>
      <c r="P606" s="7"/>
      <c r="Q606" s="7"/>
      <c r="R606" s="7"/>
      <c r="S606" s="7"/>
      <c r="T606" s="7"/>
      <c r="U606" s="7"/>
      <c r="V606" s="7"/>
      <c r="W606" s="7"/>
      <c r="X606" s="7"/>
      <c r="Y606" s="7"/>
    </row>
    <row r="607" spans="1:25" x14ac:dyDescent="0.2">
      <c r="A607" s="1138"/>
      <c r="B607" s="1138"/>
      <c r="C607" s="1138"/>
      <c r="D607" s="405"/>
      <c r="E607" s="408"/>
      <c r="F607" s="7"/>
      <c r="G607" s="7"/>
      <c r="H607" s="7"/>
      <c r="I607" s="7"/>
      <c r="J607" s="7"/>
      <c r="K607" s="7"/>
      <c r="L607" s="7"/>
      <c r="M607" s="7"/>
      <c r="N607" s="7"/>
      <c r="O607" s="7"/>
      <c r="P607" s="7"/>
      <c r="Q607" s="7"/>
      <c r="R607" s="7"/>
      <c r="S607" s="7"/>
      <c r="T607" s="7"/>
      <c r="U607" s="7"/>
      <c r="V607" s="7"/>
      <c r="W607" s="7"/>
      <c r="X607" s="7"/>
      <c r="Y607" s="7"/>
    </row>
    <row r="608" spans="1:25" x14ac:dyDescent="0.2">
      <c r="A608" s="409"/>
      <c r="B608" s="409"/>
      <c r="C608" s="409"/>
      <c r="D608" s="409"/>
      <c r="E608" s="409"/>
      <c r="F608" s="7"/>
      <c r="G608" s="7"/>
      <c r="H608" s="7"/>
      <c r="I608" s="7"/>
      <c r="J608" s="7"/>
      <c r="K608" s="7"/>
      <c r="L608" s="7"/>
      <c r="M608" s="7"/>
      <c r="N608" s="7"/>
      <c r="O608" s="7"/>
      <c r="P608" s="7"/>
      <c r="Q608" s="7"/>
      <c r="R608" s="7"/>
      <c r="S608" s="7"/>
      <c r="T608" s="7"/>
      <c r="U608" s="7"/>
      <c r="V608" s="7"/>
      <c r="W608" s="7"/>
      <c r="X608" s="7"/>
      <c r="Y608" s="7"/>
    </row>
    <row r="609" spans="1:25" x14ac:dyDescent="0.2">
      <c r="A609" s="1132"/>
      <c r="B609" s="1132"/>
      <c r="C609" s="1132"/>
      <c r="D609" s="405"/>
      <c r="E609" s="20"/>
      <c r="F609" s="7"/>
      <c r="G609" s="7"/>
      <c r="H609" s="7"/>
      <c r="I609" s="7"/>
      <c r="J609" s="7"/>
      <c r="K609" s="7"/>
      <c r="L609" s="7"/>
      <c r="M609" s="7"/>
      <c r="N609" s="7"/>
      <c r="O609" s="7"/>
      <c r="P609" s="7"/>
      <c r="Q609" s="7"/>
      <c r="R609" s="7"/>
      <c r="S609" s="7"/>
      <c r="T609" s="7"/>
      <c r="U609" s="7"/>
      <c r="V609" s="7"/>
      <c r="W609" s="7"/>
      <c r="X609" s="7"/>
      <c r="Y609" s="7"/>
    </row>
    <row r="610" spans="1:25" x14ac:dyDescent="0.2">
      <c r="A610" s="409"/>
      <c r="B610" s="409"/>
      <c r="C610" s="409"/>
      <c r="D610" s="409"/>
      <c r="E610" s="409"/>
      <c r="F610" s="7"/>
      <c r="G610" s="7"/>
      <c r="H610" s="7"/>
      <c r="I610" s="7"/>
      <c r="J610" s="7"/>
      <c r="K610" s="7"/>
      <c r="L610" s="7"/>
      <c r="M610" s="7"/>
      <c r="N610" s="7"/>
      <c r="O610" s="7"/>
      <c r="P610" s="7"/>
      <c r="Q610" s="7"/>
      <c r="R610" s="7"/>
      <c r="S610" s="7"/>
      <c r="T610" s="7"/>
      <c r="U610" s="7"/>
      <c r="V610" s="7"/>
      <c r="W610" s="7"/>
      <c r="X610" s="7"/>
      <c r="Y610" s="7"/>
    </row>
    <row r="611" spans="1:25" x14ac:dyDescent="0.2">
      <c r="A611" s="409"/>
      <c r="B611" s="409"/>
      <c r="C611" s="409"/>
      <c r="D611" s="409"/>
      <c r="E611" s="409"/>
      <c r="F611" s="7"/>
      <c r="G611" s="7"/>
      <c r="H611" s="7"/>
      <c r="I611" s="7"/>
      <c r="J611" s="7"/>
      <c r="K611" s="7"/>
      <c r="L611" s="7"/>
      <c r="M611" s="7"/>
      <c r="N611" s="7"/>
      <c r="O611" s="7"/>
      <c r="P611" s="7"/>
      <c r="Q611" s="7"/>
      <c r="R611" s="7"/>
      <c r="S611" s="7"/>
      <c r="T611" s="7"/>
      <c r="U611" s="7"/>
      <c r="V611" s="7"/>
      <c r="W611" s="7"/>
      <c r="X611" s="7"/>
      <c r="Y611" s="7"/>
    </row>
    <row r="612" spans="1:25" x14ac:dyDescent="0.2">
      <c r="A612" s="409"/>
      <c r="B612" s="409"/>
      <c r="C612" s="409"/>
      <c r="D612" s="409"/>
      <c r="E612" s="409"/>
      <c r="F612" s="7"/>
      <c r="G612" s="7"/>
      <c r="H612" s="7"/>
      <c r="I612" s="7"/>
      <c r="J612" s="7"/>
      <c r="K612" s="7"/>
      <c r="L612" s="7"/>
      <c r="M612" s="7"/>
      <c r="N612" s="7"/>
      <c r="O612" s="7"/>
      <c r="P612" s="7"/>
      <c r="Q612" s="7"/>
      <c r="R612" s="7"/>
      <c r="S612" s="7"/>
      <c r="T612" s="7"/>
      <c r="U612" s="7"/>
      <c r="V612" s="7"/>
      <c r="W612" s="7"/>
      <c r="X612" s="7"/>
      <c r="Y612" s="7"/>
    </row>
    <row r="613" spans="1:25" x14ac:dyDescent="0.2">
      <c r="A613" s="409"/>
      <c r="B613" s="409"/>
      <c r="C613" s="409"/>
      <c r="D613" s="409"/>
      <c r="E613" s="409"/>
      <c r="F613" s="7"/>
      <c r="G613" s="7"/>
      <c r="H613" s="7"/>
      <c r="I613" s="7"/>
      <c r="J613" s="7"/>
      <c r="K613" s="7"/>
      <c r="L613" s="7"/>
      <c r="M613" s="7"/>
      <c r="N613" s="7"/>
      <c r="O613" s="7"/>
      <c r="P613" s="7"/>
      <c r="Q613" s="7"/>
      <c r="R613" s="7"/>
      <c r="S613" s="7"/>
      <c r="T613" s="7"/>
      <c r="U613" s="7"/>
      <c r="V613" s="7"/>
      <c r="W613" s="7"/>
      <c r="X613" s="7"/>
      <c r="Y613" s="7"/>
    </row>
    <row r="614" spans="1:25" x14ac:dyDescent="0.2">
      <c r="A614" s="409"/>
      <c r="B614" s="409"/>
      <c r="C614" s="409"/>
      <c r="D614" s="409"/>
      <c r="E614" s="409"/>
      <c r="F614" s="7"/>
      <c r="G614" s="7"/>
      <c r="H614" s="7"/>
      <c r="I614" s="7"/>
      <c r="J614" s="7"/>
      <c r="K614" s="7"/>
      <c r="L614" s="7"/>
      <c r="M614" s="7"/>
      <c r="N614" s="7"/>
      <c r="O614" s="7"/>
      <c r="P614" s="7"/>
      <c r="Q614" s="7"/>
      <c r="R614" s="7"/>
      <c r="S614" s="7"/>
      <c r="T614" s="7"/>
      <c r="U614" s="7"/>
      <c r="V614" s="7"/>
      <c r="W614" s="7"/>
      <c r="X614" s="7"/>
      <c r="Y614" s="7"/>
    </row>
    <row r="615" spans="1:25" x14ac:dyDescent="0.2">
      <c r="A615" s="409"/>
      <c r="B615" s="409"/>
      <c r="C615" s="409"/>
      <c r="D615" s="409"/>
      <c r="E615" s="409"/>
      <c r="F615" s="7"/>
      <c r="G615" s="7"/>
      <c r="H615" s="7"/>
      <c r="I615" s="7"/>
      <c r="J615" s="7"/>
      <c r="K615" s="7"/>
      <c r="L615" s="7"/>
      <c r="M615" s="7"/>
      <c r="N615" s="7"/>
      <c r="O615" s="7"/>
      <c r="P615" s="7"/>
      <c r="Q615" s="7"/>
      <c r="R615" s="7"/>
      <c r="S615" s="7"/>
      <c r="T615" s="7"/>
      <c r="U615" s="7"/>
      <c r="V615" s="7"/>
      <c r="W615" s="7"/>
      <c r="X615" s="7"/>
      <c r="Y615" s="7"/>
    </row>
    <row r="616" spans="1:25" x14ac:dyDescent="0.2">
      <c r="A616" s="7"/>
      <c r="B616" s="7"/>
      <c r="C616" s="7"/>
      <c r="D616" s="7"/>
      <c r="E616" s="7"/>
      <c r="F616" s="7"/>
      <c r="G616" s="7"/>
      <c r="H616" s="7"/>
      <c r="I616" s="7"/>
      <c r="J616" s="7"/>
      <c r="K616" s="7"/>
      <c r="L616" s="7"/>
      <c r="M616" s="7"/>
      <c r="N616" s="7"/>
      <c r="O616" s="7"/>
      <c r="P616" s="7"/>
      <c r="Q616" s="7"/>
      <c r="R616" s="7"/>
      <c r="S616" s="7"/>
      <c r="T616" s="7"/>
      <c r="U616" s="7"/>
      <c r="V616" s="7"/>
      <c r="W616" s="7"/>
      <c r="X616" s="7"/>
      <c r="Y616" s="7"/>
    </row>
    <row r="617" spans="1:25" x14ac:dyDescent="0.2">
      <c r="A617" s="7"/>
      <c r="B617" s="7"/>
      <c r="C617" s="7"/>
      <c r="D617" s="7"/>
      <c r="E617" s="7"/>
      <c r="F617" s="7"/>
      <c r="G617" s="7"/>
      <c r="H617" s="7"/>
      <c r="I617" s="7"/>
      <c r="J617" s="7"/>
      <c r="K617" s="7"/>
      <c r="L617" s="7"/>
      <c r="M617" s="7"/>
      <c r="N617" s="7"/>
      <c r="O617" s="7"/>
      <c r="P617" s="7"/>
      <c r="Q617" s="7"/>
      <c r="R617" s="7"/>
      <c r="S617" s="7"/>
      <c r="T617" s="7"/>
      <c r="U617" s="7"/>
      <c r="V617" s="7"/>
      <c r="W617" s="7"/>
      <c r="X617" s="7"/>
      <c r="Y617" s="7"/>
    </row>
    <row r="618" spans="1:25" x14ac:dyDescent="0.2">
      <c r="A618" s="7"/>
      <c r="B618" s="7"/>
      <c r="C618" s="7"/>
      <c r="D618" s="7"/>
      <c r="E618" s="7"/>
      <c r="F618" s="7"/>
      <c r="G618" s="7"/>
      <c r="H618" s="7"/>
      <c r="I618" s="7"/>
      <c r="J618" s="7"/>
      <c r="K618" s="7"/>
      <c r="L618" s="7"/>
      <c r="M618" s="7"/>
      <c r="N618" s="7"/>
      <c r="O618" s="7"/>
      <c r="P618" s="7"/>
      <c r="Q618" s="7"/>
      <c r="R618" s="7"/>
      <c r="S618" s="7"/>
      <c r="T618" s="7"/>
      <c r="U618" s="7"/>
      <c r="V618" s="7"/>
      <c r="W618" s="7"/>
      <c r="X618" s="7"/>
      <c r="Y618" s="7"/>
    </row>
    <row r="619" spans="1:25" x14ac:dyDescent="0.2">
      <c r="A619" s="7"/>
      <c r="B619" s="7"/>
      <c r="C619" s="7"/>
      <c r="D619" s="7"/>
      <c r="E619" s="7"/>
      <c r="F619" s="7"/>
      <c r="G619" s="7"/>
      <c r="H619" s="7"/>
      <c r="I619" s="7"/>
      <c r="J619" s="7"/>
      <c r="K619" s="7"/>
      <c r="L619" s="7"/>
      <c r="M619" s="7"/>
      <c r="N619" s="7"/>
      <c r="O619" s="7"/>
      <c r="P619" s="7"/>
      <c r="Q619" s="7"/>
      <c r="R619" s="7"/>
      <c r="S619" s="7"/>
      <c r="T619" s="7"/>
      <c r="U619" s="7"/>
      <c r="V619" s="7"/>
      <c r="W619" s="7"/>
      <c r="X619" s="7"/>
      <c r="Y619" s="7"/>
    </row>
    <row r="620" spans="1:25" x14ac:dyDescent="0.2">
      <c r="A620" s="7"/>
      <c r="B620" s="7"/>
      <c r="C620" s="7"/>
      <c r="D620" s="7"/>
      <c r="E620" s="7"/>
      <c r="F620" s="7"/>
      <c r="G620" s="7"/>
      <c r="H620" s="7"/>
      <c r="I620" s="7"/>
      <c r="J620" s="7"/>
      <c r="K620" s="7"/>
      <c r="L620" s="7"/>
      <c r="M620" s="7"/>
      <c r="N620" s="7"/>
      <c r="O620" s="7"/>
      <c r="P620" s="7"/>
      <c r="Q620" s="7"/>
      <c r="R620" s="7"/>
      <c r="S620" s="7"/>
      <c r="T620" s="7"/>
      <c r="U620" s="7"/>
      <c r="V620" s="7"/>
      <c r="W620" s="7"/>
      <c r="X620" s="7"/>
      <c r="Y620" s="7"/>
    </row>
    <row r="621" spans="1:25" x14ac:dyDescent="0.2">
      <c r="A621" s="1137"/>
      <c r="B621" s="1137"/>
      <c r="C621" s="1137"/>
      <c r="D621" s="1137"/>
      <c r="E621" s="409"/>
      <c r="F621" s="7"/>
      <c r="G621" s="7"/>
      <c r="H621" s="7"/>
      <c r="I621" s="7"/>
      <c r="J621" s="7"/>
      <c r="K621" s="7"/>
      <c r="L621" s="7"/>
      <c r="M621" s="7"/>
      <c r="N621" s="7"/>
      <c r="O621" s="7"/>
      <c r="P621" s="7"/>
      <c r="Q621" s="7"/>
      <c r="R621" s="7"/>
      <c r="S621" s="7"/>
      <c r="T621" s="7"/>
      <c r="U621" s="7"/>
      <c r="V621" s="7"/>
      <c r="W621" s="7"/>
      <c r="X621" s="7"/>
      <c r="Y621" s="7"/>
    </row>
    <row r="622" spans="1:25" x14ac:dyDescent="0.2">
      <c r="A622" s="409"/>
      <c r="B622" s="409"/>
      <c r="C622" s="409"/>
      <c r="D622" s="409"/>
      <c r="E622" s="409"/>
      <c r="F622" s="7"/>
      <c r="G622" s="7"/>
      <c r="H622" s="7"/>
      <c r="I622" s="7"/>
      <c r="J622" s="7"/>
      <c r="K622" s="7"/>
      <c r="L622" s="7"/>
      <c r="M622" s="7"/>
      <c r="N622" s="7"/>
      <c r="O622" s="7"/>
      <c r="P622" s="7"/>
      <c r="Q622" s="7"/>
      <c r="R622" s="7"/>
      <c r="S622" s="7"/>
      <c r="T622" s="7"/>
      <c r="U622" s="7"/>
      <c r="V622" s="7"/>
      <c r="W622" s="7"/>
      <c r="X622" s="7"/>
      <c r="Y622" s="7"/>
    </row>
    <row r="623" spans="1:25" x14ac:dyDescent="0.2">
      <c r="A623" s="409"/>
      <c r="B623" s="409"/>
      <c r="C623" s="409"/>
      <c r="D623" s="409"/>
      <c r="E623" s="409"/>
      <c r="F623" s="7"/>
      <c r="G623" s="7"/>
      <c r="H623" s="7"/>
      <c r="I623" s="7"/>
      <c r="J623" s="7"/>
      <c r="K623" s="7"/>
      <c r="L623" s="7"/>
      <c r="M623" s="7"/>
      <c r="N623" s="7"/>
      <c r="O623" s="7"/>
      <c r="P623" s="7"/>
      <c r="Q623" s="7"/>
      <c r="R623" s="7"/>
      <c r="S623" s="7"/>
      <c r="T623" s="7"/>
      <c r="U623" s="7"/>
      <c r="V623" s="7"/>
      <c r="W623" s="7"/>
      <c r="X623" s="7"/>
      <c r="Y623" s="7"/>
    </row>
    <row r="624" spans="1:25" x14ac:dyDescent="0.2">
      <c r="A624" s="409"/>
      <c r="B624" s="409"/>
      <c r="C624" s="409"/>
      <c r="D624" s="409"/>
      <c r="E624" s="409"/>
      <c r="F624" s="7"/>
      <c r="G624" s="7"/>
      <c r="H624" s="7"/>
      <c r="I624" s="7"/>
      <c r="J624" s="7"/>
      <c r="K624" s="7"/>
      <c r="L624" s="7"/>
      <c r="M624" s="7"/>
      <c r="N624" s="7"/>
      <c r="O624" s="7"/>
      <c r="P624" s="7"/>
      <c r="Q624" s="7"/>
      <c r="R624" s="7"/>
      <c r="S624" s="7"/>
      <c r="T624" s="7"/>
      <c r="U624" s="7"/>
      <c r="V624" s="7"/>
      <c r="W624" s="7"/>
      <c r="X624" s="7"/>
      <c r="Y624" s="7"/>
    </row>
    <row r="625" spans="1:25" x14ac:dyDescent="0.2">
      <c r="A625" s="409"/>
      <c r="B625" s="409"/>
      <c r="C625" s="409"/>
      <c r="D625" s="409"/>
      <c r="E625" s="409"/>
      <c r="F625" s="7"/>
      <c r="G625" s="7"/>
      <c r="H625" s="7"/>
      <c r="I625" s="7"/>
      <c r="J625" s="7"/>
      <c r="K625" s="7"/>
      <c r="L625" s="7"/>
      <c r="M625" s="7"/>
      <c r="N625" s="7"/>
      <c r="O625" s="7"/>
      <c r="P625" s="7"/>
      <c r="Q625" s="7"/>
      <c r="R625" s="7"/>
      <c r="S625" s="7"/>
      <c r="T625" s="7"/>
      <c r="U625" s="7"/>
      <c r="V625" s="7"/>
      <c r="W625" s="7"/>
      <c r="X625" s="7"/>
      <c r="Y625" s="7"/>
    </row>
    <row r="626" spans="1:25" x14ac:dyDescent="0.2">
      <c r="A626" s="1141"/>
      <c r="B626" s="1141"/>
      <c r="C626" s="409"/>
      <c r="D626" s="409"/>
      <c r="E626" s="409"/>
      <c r="F626" s="7"/>
      <c r="G626" s="7"/>
      <c r="H626" s="7"/>
      <c r="I626" s="7"/>
      <c r="J626" s="7"/>
      <c r="K626" s="7"/>
      <c r="L626" s="7"/>
      <c r="M626" s="7"/>
      <c r="N626" s="7"/>
      <c r="O626" s="7"/>
      <c r="P626" s="7"/>
      <c r="Q626" s="7"/>
      <c r="R626" s="7"/>
      <c r="S626" s="7"/>
      <c r="T626" s="7"/>
      <c r="U626" s="7"/>
      <c r="V626" s="7"/>
      <c r="W626" s="7"/>
      <c r="X626" s="7"/>
      <c r="Y626" s="7"/>
    </row>
    <row r="627" spans="1:25" x14ac:dyDescent="0.2">
      <c r="A627" s="409"/>
      <c r="B627" s="411"/>
      <c r="C627" s="409"/>
      <c r="D627" s="409"/>
      <c r="E627" s="409"/>
      <c r="F627" s="7"/>
      <c r="G627" s="7"/>
      <c r="H627" s="7"/>
      <c r="I627" s="7"/>
      <c r="J627" s="7"/>
      <c r="K627" s="7"/>
      <c r="L627" s="7"/>
      <c r="M627" s="7"/>
      <c r="N627" s="7"/>
      <c r="O627" s="7"/>
      <c r="P627" s="7"/>
      <c r="Q627" s="7"/>
      <c r="R627" s="7"/>
      <c r="S627" s="7"/>
      <c r="T627" s="7"/>
      <c r="U627" s="7"/>
      <c r="V627" s="7"/>
      <c r="W627" s="7"/>
      <c r="X627" s="7"/>
      <c r="Y627" s="7"/>
    </row>
    <row r="628" spans="1:25" x14ac:dyDescent="0.2">
      <c r="A628" s="409"/>
      <c r="B628" s="412"/>
      <c r="C628" s="406"/>
      <c r="D628" s="406"/>
      <c r="E628" s="409"/>
      <c r="F628" s="7"/>
      <c r="G628" s="7"/>
      <c r="H628" s="7"/>
      <c r="I628" s="7"/>
      <c r="J628" s="7"/>
      <c r="K628" s="7"/>
      <c r="L628" s="7"/>
      <c r="M628" s="7"/>
      <c r="N628" s="7"/>
      <c r="O628" s="7"/>
      <c r="P628" s="7"/>
      <c r="Q628" s="7"/>
      <c r="R628" s="7"/>
      <c r="S628" s="7"/>
      <c r="T628" s="7"/>
      <c r="U628" s="7"/>
      <c r="V628" s="7"/>
      <c r="W628" s="7"/>
      <c r="X628" s="7"/>
      <c r="Y628" s="7"/>
    </row>
    <row r="629" spans="1:25" x14ac:dyDescent="0.2">
      <c r="A629" s="409"/>
      <c r="B629" s="406"/>
      <c r="C629" s="406"/>
      <c r="D629" s="406"/>
      <c r="E629" s="409"/>
      <c r="F629" s="7"/>
      <c r="G629" s="7"/>
      <c r="H629" s="7"/>
      <c r="I629" s="7"/>
      <c r="J629" s="7"/>
      <c r="K629" s="7"/>
      <c r="L629" s="7"/>
      <c r="M629" s="7"/>
      <c r="N629" s="7"/>
      <c r="O629" s="7"/>
      <c r="P629" s="7"/>
      <c r="Q629" s="7"/>
      <c r="R629" s="7"/>
      <c r="S629" s="7"/>
      <c r="T629" s="7"/>
      <c r="U629" s="7"/>
      <c r="V629" s="7"/>
      <c r="W629" s="7"/>
      <c r="X629" s="7"/>
      <c r="Y629" s="7"/>
    </row>
    <row r="630" spans="1:25" x14ac:dyDescent="0.2">
      <c r="A630" s="1132"/>
      <c r="B630" s="1142"/>
      <c r="C630" s="1142"/>
      <c r="D630" s="1142"/>
      <c r="E630" s="409"/>
      <c r="F630" s="7"/>
      <c r="G630" s="7"/>
      <c r="H630" s="7"/>
      <c r="I630" s="7"/>
      <c r="J630" s="7"/>
      <c r="K630" s="7"/>
      <c r="L630" s="7"/>
      <c r="M630" s="7"/>
      <c r="N630" s="7"/>
      <c r="O630" s="7"/>
      <c r="P630" s="7"/>
      <c r="Q630" s="7"/>
      <c r="R630" s="7"/>
      <c r="S630" s="7"/>
      <c r="T630" s="7"/>
      <c r="U630" s="7"/>
      <c r="V630" s="7"/>
      <c r="W630" s="7"/>
      <c r="X630" s="7"/>
      <c r="Y630" s="7"/>
    </row>
    <row r="631" spans="1:25" x14ac:dyDescent="0.2">
      <c r="A631" s="1132"/>
      <c r="B631" s="1132"/>
      <c r="C631" s="1132"/>
      <c r="D631" s="1132"/>
      <c r="E631" s="409"/>
      <c r="F631" s="7"/>
      <c r="G631" s="7"/>
      <c r="H631" s="7"/>
      <c r="I631" s="7"/>
      <c r="J631" s="7"/>
      <c r="K631" s="7"/>
      <c r="L631" s="7"/>
      <c r="M631" s="7"/>
      <c r="N631" s="7"/>
      <c r="O631" s="7"/>
      <c r="P631" s="7"/>
      <c r="Q631" s="7"/>
      <c r="R631" s="7"/>
      <c r="S631" s="7"/>
      <c r="T631" s="7"/>
      <c r="U631" s="7"/>
      <c r="V631" s="7"/>
      <c r="W631" s="7"/>
      <c r="X631" s="7"/>
      <c r="Y631" s="7"/>
    </row>
    <row r="632" spans="1:25" x14ac:dyDescent="0.2">
      <c r="A632" s="18"/>
      <c r="B632" s="405"/>
      <c r="C632" s="408"/>
      <c r="D632" s="408"/>
      <c r="E632" s="409"/>
      <c r="F632" s="7"/>
      <c r="G632" s="7"/>
      <c r="H632" s="7"/>
      <c r="I632" s="7"/>
      <c r="J632" s="7"/>
      <c r="K632" s="7"/>
      <c r="L632" s="7"/>
      <c r="M632" s="7"/>
      <c r="N632" s="7"/>
      <c r="O632" s="7"/>
      <c r="P632" s="7"/>
      <c r="Q632" s="7"/>
      <c r="R632" s="7"/>
      <c r="S632" s="7"/>
      <c r="T632" s="7"/>
      <c r="U632" s="7"/>
      <c r="V632" s="7"/>
      <c r="W632" s="7"/>
      <c r="X632" s="7"/>
      <c r="Y632" s="7"/>
    </row>
    <row r="633" spans="1:25" x14ac:dyDescent="0.2">
      <c r="A633" s="409"/>
      <c r="B633" s="405"/>
      <c r="C633" s="408"/>
      <c r="D633" s="408"/>
      <c r="E633" s="409"/>
      <c r="F633" s="7"/>
      <c r="G633" s="7"/>
      <c r="H633" s="7"/>
      <c r="I633" s="7"/>
      <c r="J633" s="7"/>
      <c r="K633" s="7"/>
      <c r="L633" s="7"/>
      <c r="M633" s="7"/>
      <c r="N633" s="7"/>
      <c r="O633" s="7"/>
      <c r="P633" s="7"/>
      <c r="Q633" s="7"/>
      <c r="R633" s="7"/>
      <c r="S633" s="7"/>
      <c r="T633" s="7"/>
      <c r="U633" s="7"/>
      <c r="V633" s="7"/>
      <c r="W633" s="7"/>
      <c r="X633" s="7"/>
      <c r="Y633" s="7"/>
    </row>
    <row r="634" spans="1:25" x14ac:dyDescent="0.2">
      <c r="A634" s="18"/>
      <c r="B634" s="405"/>
      <c r="C634" s="408"/>
      <c r="D634" s="408"/>
      <c r="E634" s="409"/>
      <c r="F634" s="7"/>
      <c r="G634" s="7"/>
      <c r="H634" s="7"/>
      <c r="I634" s="7"/>
      <c r="J634" s="7"/>
      <c r="K634" s="7"/>
      <c r="L634" s="7"/>
      <c r="M634" s="7"/>
      <c r="N634" s="7"/>
      <c r="O634" s="7"/>
      <c r="P634" s="7"/>
      <c r="Q634" s="7"/>
      <c r="R634" s="7"/>
      <c r="S634" s="7"/>
      <c r="T634" s="7"/>
      <c r="U634" s="7"/>
      <c r="V634" s="7"/>
      <c r="W634" s="7"/>
      <c r="X634" s="7"/>
      <c r="Y634" s="7"/>
    </row>
    <row r="635" spans="1:25" x14ac:dyDescent="0.2">
      <c r="A635" s="18"/>
      <c r="B635" s="405"/>
      <c r="C635" s="408"/>
      <c r="D635" s="408"/>
      <c r="E635" s="409"/>
      <c r="F635" s="7"/>
      <c r="G635" s="7"/>
      <c r="H635" s="7"/>
      <c r="I635" s="7"/>
      <c r="J635" s="7"/>
      <c r="K635" s="7"/>
      <c r="L635" s="7"/>
      <c r="M635" s="7"/>
      <c r="N635" s="7"/>
      <c r="O635" s="7"/>
      <c r="P635" s="7"/>
      <c r="Q635" s="7"/>
      <c r="R635" s="7"/>
      <c r="S635" s="7"/>
      <c r="T635" s="7"/>
      <c r="U635" s="7"/>
      <c r="V635" s="7"/>
      <c r="W635" s="7"/>
      <c r="X635" s="7"/>
      <c r="Y635" s="7"/>
    </row>
    <row r="636" spans="1:25" x14ac:dyDescent="0.2">
      <c r="A636" s="409"/>
      <c r="B636" s="405"/>
      <c r="C636" s="408"/>
      <c r="D636" s="408"/>
      <c r="E636" s="409"/>
      <c r="F636" s="7"/>
      <c r="G636" s="7"/>
      <c r="H636" s="7"/>
      <c r="I636" s="7"/>
      <c r="J636" s="7"/>
      <c r="K636" s="7"/>
      <c r="L636" s="7"/>
      <c r="M636" s="7"/>
      <c r="N636" s="7"/>
      <c r="O636" s="7"/>
      <c r="P636" s="7"/>
      <c r="Q636" s="7"/>
      <c r="R636" s="7"/>
      <c r="S636" s="7"/>
      <c r="T636" s="7"/>
      <c r="U636" s="7"/>
      <c r="V636" s="7"/>
      <c r="W636" s="7"/>
      <c r="X636" s="7"/>
      <c r="Y636" s="7"/>
    </row>
    <row r="637" spans="1:25" x14ac:dyDescent="0.2">
      <c r="A637" s="409"/>
      <c r="B637" s="405"/>
      <c r="C637" s="408"/>
      <c r="D637" s="408"/>
      <c r="E637" s="409"/>
      <c r="F637" s="7"/>
      <c r="G637" s="7"/>
      <c r="H637" s="7"/>
      <c r="I637" s="7"/>
      <c r="J637" s="7"/>
      <c r="K637" s="7"/>
      <c r="L637" s="7"/>
      <c r="M637" s="7"/>
      <c r="N637" s="7"/>
      <c r="O637" s="7"/>
      <c r="P637" s="7"/>
      <c r="Q637" s="7"/>
      <c r="R637" s="7"/>
      <c r="S637" s="7"/>
      <c r="T637" s="7"/>
      <c r="U637" s="7"/>
      <c r="V637" s="7"/>
      <c r="W637" s="7"/>
      <c r="X637" s="7"/>
      <c r="Y637" s="7"/>
    </row>
    <row r="638" spans="1:25" x14ac:dyDescent="0.2">
      <c r="A638" s="409"/>
      <c r="B638" s="410"/>
      <c r="C638" s="410"/>
      <c r="D638" s="408"/>
      <c r="E638" s="409"/>
      <c r="F638" s="7"/>
      <c r="G638" s="7"/>
      <c r="H638" s="7"/>
      <c r="I638" s="7"/>
      <c r="J638" s="7"/>
      <c r="K638" s="7"/>
      <c r="L638" s="7"/>
      <c r="M638" s="7"/>
      <c r="N638" s="7"/>
      <c r="O638" s="7"/>
      <c r="P638" s="7"/>
      <c r="Q638" s="7"/>
      <c r="R638" s="7"/>
      <c r="S638" s="7"/>
      <c r="T638" s="7"/>
      <c r="U638" s="7"/>
      <c r="V638" s="7"/>
      <c r="W638" s="7"/>
      <c r="X638" s="7"/>
      <c r="Y638" s="7"/>
    </row>
    <row r="639" spans="1:25" x14ac:dyDescent="0.2">
      <c r="A639" s="1132"/>
      <c r="B639" s="1132"/>
      <c r="C639" s="1132"/>
      <c r="D639" s="20"/>
      <c r="E639" s="409"/>
      <c r="F639" s="7"/>
      <c r="G639" s="7"/>
      <c r="H639" s="7"/>
      <c r="I639" s="7"/>
      <c r="J639" s="7"/>
      <c r="K639" s="7"/>
      <c r="L639" s="7"/>
      <c r="M639" s="7"/>
      <c r="N639" s="7"/>
      <c r="O639" s="7"/>
      <c r="P639" s="7"/>
      <c r="Q639" s="7"/>
      <c r="R639" s="7"/>
      <c r="S639" s="7"/>
      <c r="T639" s="7"/>
      <c r="U639" s="7"/>
      <c r="V639" s="7"/>
      <c r="W639" s="7"/>
      <c r="X639" s="7"/>
      <c r="Y639" s="7"/>
    </row>
    <row r="640" spans="1:25" x14ac:dyDescent="0.2">
      <c r="A640" s="1133"/>
      <c r="B640" s="1133"/>
      <c r="C640" s="1133"/>
      <c r="D640" s="1133"/>
      <c r="E640" s="409"/>
      <c r="F640" s="7"/>
      <c r="G640" s="7"/>
      <c r="H640" s="7"/>
      <c r="I640" s="7"/>
      <c r="J640" s="7"/>
      <c r="K640" s="7"/>
      <c r="L640" s="7"/>
      <c r="M640" s="7"/>
      <c r="N640" s="7"/>
      <c r="O640" s="7"/>
      <c r="P640" s="7"/>
      <c r="Q640" s="7"/>
      <c r="R640" s="7"/>
      <c r="S640" s="7"/>
      <c r="T640" s="7"/>
      <c r="U640" s="7"/>
      <c r="V640" s="7"/>
      <c r="W640" s="7"/>
      <c r="X640" s="7"/>
      <c r="Y640" s="7"/>
    </row>
    <row r="641" spans="1:25" x14ac:dyDescent="0.2">
      <c r="A641" s="410"/>
      <c r="B641" s="413"/>
      <c r="C641" s="413"/>
      <c r="D641" s="20"/>
      <c r="E641" s="409"/>
      <c r="F641" s="7"/>
      <c r="G641" s="7"/>
      <c r="H641" s="7"/>
      <c r="I641" s="7"/>
      <c r="J641" s="7"/>
      <c r="K641" s="7"/>
      <c r="L641" s="7"/>
      <c r="M641" s="7"/>
      <c r="N641" s="7"/>
      <c r="O641" s="7"/>
      <c r="P641" s="7"/>
      <c r="Q641" s="7"/>
      <c r="R641" s="7"/>
      <c r="S641" s="7"/>
      <c r="T641" s="7"/>
      <c r="U641" s="7"/>
      <c r="V641" s="7"/>
      <c r="W641" s="7"/>
      <c r="X641" s="7"/>
      <c r="Y641" s="7"/>
    </row>
    <row r="642" spans="1:25" x14ac:dyDescent="0.2">
      <c r="A642" s="409"/>
      <c r="B642" s="409"/>
      <c r="C642" s="409"/>
      <c r="D642" s="409"/>
      <c r="E642" s="409"/>
      <c r="F642" s="7"/>
      <c r="G642" s="7"/>
      <c r="H642" s="7"/>
      <c r="I642" s="7"/>
      <c r="J642" s="7"/>
      <c r="K642" s="7"/>
      <c r="L642" s="7"/>
      <c r="M642" s="7"/>
      <c r="N642" s="7"/>
      <c r="O642" s="7"/>
      <c r="P642" s="7"/>
      <c r="Q642" s="7"/>
      <c r="R642" s="7"/>
      <c r="S642" s="7"/>
      <c r="T642" s="7"/>
      <c r="U642" s="7"/>
      <c r="V642" s="7"/>
      <c r="W642" s="7"/>
      <c r="X642" s="7"/>
      <c r="Y642" s="7"/>
    </row>
    <row r="643" spans="1:25" x14ac:dyDescent="0.2">
      <c r="A643" s="409"/>
      <c r="B643" s="409"/>
      <c r="C643" s="409"/>
      <c r="D643" s="409"/>
      <c r="E643" s="409"/>
      <c r="F643" s="7"/>
      <c r="G643" s="7"/>
      <c r="H643" s="7"/>
      <c r="I643" s="7"/>
      <c r="J643" s="7"/>
      <c r="K643" s="7"/>
      <c r="L643" s="7"/>
      <c r="M643" s="7"/>
      <c r="N643" s="7"/>
      <c r="O643" s="7"/>
      <c r="P643" s="7"/>
      <c r="Q643" s="7"/>
      <c r="R643" s="7"/>
      <c r="S643" s="7"/>
      <c r="T643" s="7"/>
      <c r="U643" s="7"/>
      <c r="V643" s="7"/>
      <c r="W643" s="7"/>
      <c r="X643" s="7"/>
      <c r="Y643" s="7"/>
    </row>
    <row r="644" spans="1:25" x14ac:dyDescent="0.2">
      <c r="A644" s="410"/>
      <c r="B644" s="411"/>
      <c r="C644" s="411"/>
      <c r="D644" s="411"/>
      <c r="E644" s="409"/>
      <c r="F644" s="7"/>
      <c r="G644" s="7"/>
      <c r="H644" s="7"/>
      <c r="I644" s="7"/>
      <c r="J644" s="7"/>
      <c r="K644" s="7"/>
      <c r="L644" s="7"/>
      <c r="M644" s="7"/>
      <c r="N644" s="7"/>
      <c r="O644" s="7"/>
      <c r="P644" s="7"/>
      <c r="Q644" s="7"/>
      <c r="R644" s="7"/>
      <c r="S644" s="7"/>
      <c r="T644" s="7"/>
      <c r="U644" s="7"/>
      <c r="V644" s="7"/>
      <c r="W644" s="7"/>
      <c r="X644" s="7"/>
      <c r="Y644" s="7"/>
    </row>
    <row r="645" spans="1:25" x14ac:dyDescent="0.2">
      <c r="A645" s="1134"/>
      <c r="B645" s="1135"/>
      <c r="C645" s="1136"/>
      <c r="D645" s="1136"/>
      <c r="E645" s="22"/>
      <c r="F645" s="7"/>
      <c r="G645" s="7"/>
      <c r="H645" s="7"/>
      <c r="I645" s="7"/>
      <c r="J645" s="7"/>
      <c r="K645" s="7"/>
      <c r="L645" s="7"/>
      <c r="M645" s="7"/>
      <c r="N645" s="7"/>
      <c r="O645" s="7"/>
      <c r="P645" s="7"/>
      <c r="Q645" s="7"/>
      <c r="R645" s="7"/>
      <c r="S645" s="7"/>
      <c r="T645" s="7"/>
      <c r="U645" s="7"/>
      <c r="V645" s="7"/>
      <c r="W645" s="7"/>
      <c r="X645" s="7"/>
      <c r="Y645" s="7"/>
    </row>
    <row r="646" spans="1:25" x14ac:dyDescent="0.2">
      <c r="A646" s="1134"/>
      <c r="B646" s="1134"/>
      <c r="C646" s="1134"/>
      <c r="D646" s="1134"/>
      <c r="E646" s="22"/>
      <c r="F646" s="7"/>
      <c r="G646" s="7"/>
      <c r="H646" s="7"/>
      <c r="I646" s="7"/>
      <c r="J646" s="7"/>
      <c r="K646" s="7"/>
      <c r="L646" s="7"/>
      <c r="M646" s="7"/>
      <c r="N646" s="7"/>
      <c r="O646" s="7"/>
      <c r="P646" s="7"/>
      <c r="Q646" s="7"/>
      <c r="R646" s="7"/>
      <c r="S646" s="7"/>
      <c r="T646" s="7"/>
      <c r="U646" s="7"/>
      <c r="V646" s="7"/>
      <c r="W646" s="7"/>
      <c r="X646" s="7"/>
      <c r="Y646" s="7"/>
    </row>
    <row r="647" spans="1:25" x14ac:dyDescent="0.2">
      <c r="A647" s="1132"/>
      <c r="B647" s="1132"/>
      <c r="C647" s="1132"/>
      <c r="D647" s="20"/>
      <c r="E647" s="409"/>
      <c r="F647" s="7"/>
      <c r="G647" s="7"/>
      <c r="H647" s="7"/>
      <c r="I647" s="7"/>
      <c r="J647" s="7"/>
      <c r="K647" s="7"/>
      <c r="L647" s="7"/>
      <c r="M647" s="7"/>
      <c r="N647" s="7"/>
      <c r="O647" s="7"/>
      <c r="P647" s="7"/>
      <c r="Q647" s="7"/>
      <c r="R647" s="7"/>
      <c r="S647" s="7"/>
      <c r="T647" s="7"/>
      <c r="U647" s="7"/>
      <c r="V647" s="7"/>
      <c r="W647" s="7"/>
      <c r="X647" s="7"/>
      <c r="Y647" s="7"/>
    </row>
    <row r="648" spans="1:25" x14ac:dyDescent="0.2">
      <c r="A648" s="1133"/>
      <c r="B648" s="1133"/>
      <c r="C648" s="1133"/>
      <c r="D648" s="1133"/>
      <c r="E648" s="409"/>
      <c r="F648" s="7"/>
      <c r="G648" s="7"/>
      <c r="H648" s="7"/>
      <c r="I648" s="7"/>
      <c r="J648" s="7"/>
      <c r="K648" s="7"/>
      <c r="L648" s="7"/>
      <c r="M648" s="7"/>
      <c r="N648" s="7"/>
      <c r="O648" s="7"/>
      <c r="P648" s="7"/>
      <c r="Q648" s="7"/>
      <c r="R648" s="7"/>
      <c r="S648" s="7"/>
      <c r="T648" s="7"/>
      <c r="U648" s="7"/>
      <c r="V648" s="7"/>
      <c r="W648" s="7"/>
      <c r="X648" s="7"/>
      <c r="Y648" s="7"/>
    </row>
    <row r="649" spans="1:25" x14ac:dyDescent="0.2">
      <c r="A649" s="1132"/>
      <c r="B649" s="1132"/>
      <c r="C649" s="1132"/>
      <c r="D649" s="20"/>
      <c r="E649" s="409"/>
      <c r="F649" s="7"/>
      <c r="G649" s="7"/>
      <c r="H649" s="7"/>
      <c r="I649" s="7"/>
      <c r="J649" s="7"/>
      <c r="K649" s="7"/>
      <c r="L649" s="7"/>
      <c r="M649" s="7"/>
      <c r="N649" s="7"/>
      <c r="O649" s="7"/>
      <c r="P649" s="7"/>
      <c r="Q649" s="7"/>
      <c r="R649" s="7"/>
      <c r="S649" s="7"/>
      <c r="T649" s="7"/>
      <c r="U649" s="7"/>
      <c r="V649" s="7"/>
      <c r="W649" s="7"/>
      <c r="X649" s="7"/>
      <c r="Y649" s="7"/>
    </row>
    <row r="650" spans="1:25" x14ac:dyDescent="0.2">
      <c r="A650" s="409"/>
      <c r="B650" s="409"/>
      <c r="C650" s="409"/>
      <c r="D650" s="409"/>
      <c r="E650" s="409"/>
      <c r="F650" s="7"/>
      <c r="G650" s="7"/>
      <c r="H650" s="7"/>
      <c r="I650" s="7"/>
      <c r="J650" s="7"/>
      <c r="K650" s="7"/>
      <c r="L650" s="7"/>
      <c r="M650" s="7"/>
      <c r="N650" s="7"/>
      <c r="O650" s="7"/>
      <c r="P650" s="7"/>
      <c r="Q650" s="7"/>
      <c r="R650" s="7"/>
      <c r="S650" s="7"/>
      <c r="T650" s="7"/>
      <c r="U650" s="7"/>
      <c r="V650" s="7"/>
      <c r="W650" s="7"/>
      <c r="X650" s="7"/>
      <c r="Y650" s="7"/>
    </row>
    <row r="651" spans="1:25" x14ac:dyDescent="0.2">
      <c r="A651" s="409"/>
      <c r="B651" s="409"/>
      <c r="C651" s="409"/>
      <c r="D651" s="409"/>
      <c r="E651" s="409"/>
      <c r="F651" s="7"/>
      <c r="G651" s="7"/>
      <c r="H651" s="7"/>
      <c r="I651" s="7"/>
      <c r="J651" s="7"/>
      <c r="K651" s="7"/>
      <c r="L651" s="7"/>
      <c r="M651" s="7"/>
      <c r="N651" s="7"/>
      <c r="O651" s="7"/>
      <c r="P651" s="7"/>
      <c r="Q651" s="7"/>
      <c r="R651" s="7"/>
      <c r="S651" s="7"/>
      <c r="T651" s="7"/>
      <c r="U651" s="7"/>
      <c r="V651" s="7"/>
      <c r="W651" s="7"/>
      <c r="X651" s="7"/>
      <c r="Y651" s="7"/>
    </row>
    <row r="652" spans="1:25" x14ac:dyDescent="0.2">
      <c r="A652" s="1132"/>
      <c r="B652" s="1132"/>
      <c r="C652" s="1137"/>
      <c r="D652" s="1137"/>
      <c r="E652" s="409"/>
      <c r="F652" s="7"/>
      <c r="G652" s="7"/>
      <c r="H652" s="7"/>
      <c r="I652" s="7"/>
      <c r="J652" s="7"/>
      <c r="K652" s="7"/>
      <c r="L652" s="7"/>
      <c r="M652" s="7"/>
      <c r="N652" s="7"/>
      <c r="O652" s="7"/>
      <c r="P652" s="7"/>
      <c r="Q652" s="7"/>
      <c r="R652" s="7"/>
      <c r="S652" s="7"/>
      <c r="T652" s="7"/>
      <c r="U652" s="7"/>
      <c r="V652" s="7"/>
      <c r="W652" s="7"/>
      <c r="X652" s="7"/>
      <c r="Y652" s="7"/>
    </row>
    <row r="653" spans="1:25" x14ac:dyDescent="0.2">
      <c r="A653" s="409"/>
      <c r="B653" s="409"/>
      <c r="C653" s="409"/>
      <c r="D653" s="409"/>
      <c r="E653" s="409"/>
      <c r="F653" s="7"/>
      <c r="G653" s="7"/>
      <c r="H653" s="7"/>
      <c r="I653" s="7"/>
      <c r="J653" s="7"/>
      <c r="K653" s="7"/>
      <c r="L653" s="7"/>
      <c r="M653" s="7"/>
      <c r="N653" s="7"/>
      <c r="O653" s="7"/>
      <c r="P653" s="7"/>
      <c r="Q653" s="7"/>
      <c r="R653" s="7"/>
      <c r="S653" s="7"/>
      <c r="T653" s="7"/>
      <c r="U653" s="7"/>
      <c r="V653" s="7"/>
      <c r="W653" s="7"/>
      <c r="X653" s="7"/>
      <c r="Y653" s="7"/>
    </row>
    <row r="654" spans="1:25" x14ac:dyDescent="0.2">
      <c r="A654" s="1138"/>
      <c r="B654" s="1138"/>
      <c r="C654" s="1139"/>
      <c r="D654" s="1139"/>
      <c r="E654" s="409"/>
      <c r="F654" s="7"/>
      <c r="G654" s="7"/>
      <c r="H654" s="7"/>
      <c r="I654" s="7"/>
      <c r="J654" s="7"/>
      <c r="K654" s="7"/>
      <c r="L654" s="7"/>
      <c r="M654" s="7"/>
      <c r="N654" s="7"/>
      <c r="O654" s="7"/>
      <c r="P654" s="7"/>
      <c r="Q654" s="7"/>
      <c r="R654" s="7"/>
      <c r="S654" s="7"/>
      <c r="T654" s="7"/>
      <c r="U654" s="7"/>
      <c r="V654" s="7"/>
      <c r="W654" s="7"/>
      <c r="X654" s="7"/>
      <c r="Y654" s="7"/>
    </row>
    <row r="655" spans="1:25" x14ac:dyDescent="0.2">
      <c r="A655" s="1138"/>
      <c r="B655" s="1138"/>
      <c r="C655" s="1139"/>
      <c r="D655" s="1139"/>
      <c r="E655" s="409"/>
      <c r="F655" s="7"/>
      <c r="G655" s="7"/>
      <c r="H655" s="7"/>
      <c r="I655" s="7"/>
      <c r="J655" s="7"/>
      <c r="K655" s="7"/>
      <c r="L655" s="7"/>
      <c r="M655" s="7"/>
      <c r="N655" s="7"/>
      <c r="O655" s="7"/>
      <c r="P655" s="7"/>
      <c r="Q655" s="7"/>
      <c r="R655" s="7"/>
      <c r="S655" s="7"/>
      <c r="T655" s="7"/>
      <c r="U655" s="7"/>
      <c r="V655" s="7"/>
      <c r="W655" s="7"/>
      <c r="X655" s="7"/>
      <c r="Y655" s="7"/>
    </row>
    <row r="656" spans="1:25" ht="14.25" x14ac:dyDescent="0.2">
      <c r="A656" s="409"/>
      <c r="B656" s="23"/>
      <c r="C656" s="1139"/>
      <c r="D656" s="1139"/>
      <c r="E656" s="409"/>
      <c r="F656" s="7"/>
      <c r="G656" s="7"/>
      <c r="H656" s="7"/>
      <c r="I656" s="7"/>
      <c r="J656" s="7"/>
      <c r="K656" s="7"/>
      <c r="L656" s="7"/>
      <c r="M656" s="7"/>
      <c r="N656" s="7"/>
      <c r="O656" s="7"/>
      <c r="P656" s="7"/>
      <c r="Q656" s="7"/>
      <c r="R656" s="7"/>
      <c r="S656" s="7"/>
      <c r="T656" s="7"/>
      <c r="U656" s="7"/>
      <c r="V656" s="7"/>
      <c r="W656" s="7"/>
      <c r="X656" s="7"/>
      <c r="Y656" s="7"/>
    </row>
    <row r="657" spans="1:25" x14ac:dyDescent="0.2">
      <c r="A657" s="409"/>
      <c r="B657" s="24"/>
      <c r="C657" s="1139"/>
      <c r="D657" s="1139"/>
      <c r="E657" s="409"/>
      <c r="F657" s="7"/>
      <c r="G657" s="7"/>
      <c r="H657" s="7"/>
      <c r="I657" s="7"/>
      <c r="J657" s="7"/>
      <c r="K657" s="7"/>
      <c r="L657" s="7"/>
      <c r="M657" s="7"/>
      <c r="N657" s="7"/>
      <c r="O657" s="7"/>
      <c r="P657" s="7"/>
      <c r="Q657" s="7"/>
      <c r="R657" s="7"/>
      <c r="S657" s="7"/>
      <c r="T657" s="7"/>
      <c r="U657" s="7"/>
      <c r="V657" s="7"/>
      <c r="W657" s="7"/>
      <c r="X657" s="7"/>
      <c r="Y657" s="7"/>
    </row>
    <row r="658" spans="1:25" x14ac:dyDescent="0.2">
      <c r="A658" s="1138"/>
      <c r="B658" s="1138"/>
      <c r="C658" s="1139"/>
      <c r="D658" s="1139"/>
      <c r="E658" s="409"/>
      <c r="F658" s="7"/>
      <c r="G658" s="7"/>
      <c r="H658" s="7"/>
      <c r="I658" s="7"/>
      <c r="J658" s="7"/>
      <c r="K658" s="7"/>
      <c r="L658" s="7"/>
      <c r="M658" s="7"/>
      <c r="N658" s="7"/>
      <c r="O658" s="7"/>
      <c r="P658" s="7"/>
      <c r="Q658" s="7"/>
      <c r="R658" s="7"/>
      <c r="S658" s="7"/>
      <c r="T658" s="7"/>
      <c r="U658" s="7"/>
      <c r="V658" s="7"/>
      <c r="W658" s="7"/>
      <c r="X658" s="7"/>
      <c r="Y658" s="7"/>
    </row>
    <row r="659" spans="1:25" x14ac:dyDescent="0.2">
      <c r="A659" s="1138"/>
      <c r="B659" s="1138"/>
      <c r="C659" s="1139"/>
      <c r="D659" s="1139"/>
      <c r="E659" s="409"/>
      <c r="F659" s="7"/>
      <c r="G659" s="7"/>
      <c r="H659" s="7"/>
      <c r="I659" s="7"/>
      <c r="J659" s="7"/>
      <c r="K659" s="7"/>
      <c r="L659" s="7"/>
      <c r="M659" s="7"/>
      <c r="N659" s="7"/>
      <c r="O659" s="7"/>
      <c r="P659" s="7"/>
      <c r="Q659" s="7"/>
      <c r="R659" s="7"/>
      <c r="S659" s="7"/>
      <c r="T659" s="7"/>
      <c r="U659" s="7"/>
      <c r="V659" s="7"/>
      <c r="W659" s="7"/>
      <c r="X659" s="7"/>
      <c r="Y659" s="7"/>
    </row>
    <row r="660" spans="1:25" x14ac:dyDescent="0.2">
      <c r="A660" s="1138"/>
      <c r="B660" s="1138"/>
      <c r="C660" s="1139"/>
      <c r="D660" s="1139"/>
      <c r="E660" s="409"/>
      <c r="F660" s="7"/>
      <c r="G660" s="7"/>
      <c r="H660" s="7"/>
      <c r="I660" s="7"/>
      <c r="J660" s="7"/>
      <c r="K660" s="7"/>
      <c r="L660" s="7"/>
      <c r="M660" s="7"/>
      <c r="N660" s="7"/>
      <c r="O660" s="7"/>
      <c r="P660" s="7"/>
      <c r="Q660" s="7"/>
      <c r="R660" s="7"/>
      <c r="S660" s="7"/>
      <c r="T660" s="7"/>
      <c r="U660" s="7"/>
      <c r="V660" s="7"/>
      <c r="W660" s="7"/>
      <c r="X660" s="7"/>
      <c r="Y660" s="7"/>
    </row>
    <row r="661" spans="1:25" x14ac:dyDescent="0.2">
      <c r="A661" s="1138"/>
      <c r="B661" s="1138"/>
      <c r="C661" s="1139"/>
      <c r="D661" s="1139"/>
      <c r="E661" s="409"/>
      <c r="F661" s="7"/>
      <c r="G661" s="7"/>
      <c r="H661" s="7"/>
      <c r="I661" s="7"/>
      <c r="J661" s="7"/>
      <c r="K661" s="7"/>
      <c r="L661" s="7"/>
      <c r="M661" s="7"/>
      <c r="N661" s="7"/>
      <c r="O661" s="7"/>
      <c r="P661" s="7"/>
      <c r="Q661" s="7"/>
      <c r="R661" s="7"/>
      <c r="S661" s="7"/>
      <c r="T661" s="7"/>
      <c r="U661" s="7"/>
      <c r="V661" s="7"/>
      <c r="W661" s="7"/>
      <c r="X661" s="7"/>
      <c r="Y661" s="7"/>
    </row>
    <row r="662" spans="1:25" x14ac:dyDescent="0.2">
      <c r="A662" s="1138"/>
      <c r="B662" s="1138"/>
      <c r="C662" s="1139"/>
      <c r="D662" s="1139"/>
      <c r="E662" s="409"/>
      <c r="F662" s="7"/>
      <c r="G662" s="7"/>
      <c r="H662" s="7"/>
      <c r="I662" s="7"/>
      <c r="J662" s="7"/>
      <c r="K662" s="7"/>
      <c r="L662" s="7"/>
      <c r="M662" s="7"/>
      <c r="N662" s="7"/>
      <c r="O662" s="7"/>
      <c r="P662" s="7"/>
      <c r="Q662" s="7"/>
      <c r="R662" s="7"/>
      <c r="S662" s="7"/>
      <c r="T662" s="7"/>
      <c r="U662" s="7"/>
      <c r="V662" s="7"/>
      <c r="W662" s="7"/>
      <c r="X662" s="7"/>
      <c r="Y662" s="7"/>
    </row>
    <row r="663" spans="1:25" x14ac:dyDescent="0.2">
      <c r="A663" s="1138"/>
      <c r="B663" s="1138"/>
      <c r="C663" s="1138"/>
      <c r="D663" s="1138"/>
      <c r="E663" s="409"/>
      <c r="F663" s="7"/>
      <c r="G663" s="7"/>
      <c r="H663" s="7"/>
      <c r="I663" s="7"/>
      <c r="J663" s="7"/>
      <c r="K663" s="7"/>
      <c r="L663" s="7"/>
      <c r="M663" s="7"/>
      <c r="N663" s="7"/>
      <c r="O663" s="7"/>
      <c r="P663" s="7"/>
      <c r="Q663" s="7"/>
      <c r="R663" s="7"/>
      <c r="S663" s="7"/>
      <c r="T663" s="7"/>
      <c r="U663" s="7"/>
      <c r="V663" s="7"/>
      <c r="W663" s="7"/>
      <c r="X663" s="7"/>
      <c r="Y663" s="7"/>
    </row>
    <row r="664" spans="1:25" x14ac:dyDescent="0.2">
      <c r="A664" s="1138"/>
      <c r="B664" s="1138"/>
      <c r="C664" s="1138"/>
      <c r="D664" s="1138"/>
      <c r="E664" s="409"/>
      <c r="F664" s="7"/>
      <c r="G664" s="7"/>
      <c r="H664" s="7"/>
      <c r="I664" s="7"/>
      <c r="J664" s="7"/>
      <c r="K664" s="7"/>
      <c r="L664" s="7"/>
      <c r="M664" s="7"/>
      <c r="N664" s="7"/>
      <c r="O664" s="7"/>
      <c r="P664" s="7"/>
      <c r="Q664" s="7"/>
      <c r="R664" s="7"/>
      <c r="S664" s="7"/>
      <c r="T664" s="7"/>
      <c r="U664" s="7"/>
      <c r="V664" s="7"/>
      <c r="W664" s="7"/>
      <c r="X664" s="7"/>
      <c r="Y664" s="7"/>
    </row>
    <row r="665" spans="1:25" x14ac:dyDescent="0.2">
      <c r="A665" s="1138"/>
      <c r="B665" s="1138"/>
      <c r="C665" s="1138"/>
      <c r="D665" s="1138"/>
      <c r="E665" s="409"/>
      <c r="F665" s="7"/>
      <c r="G665" s="7"/>
      <c r="H665" s="7"/>
      <c r="I665" s="7"/>
      <c r="J665" s="7"/>
      <c r="K665" s="7"/>
      <c r="L665" s="7"/>
      <c r="M665" s="7"/>
      <c r="N665" s="7"/>
      <c r="O665" s="7"/>
      <c r="P665" s="7"/>
      <c r="Q665" s="7"/>
      <c r="R665" s="7"/>
      <c r="S665" s="7"/>
      <c r="T665" s="7"/>
      <c r="U665" s="7"/>
      <c r="V665" s="7"/>
      <c r="W665" s="7"/>
      <c r="X665" s="7"/>
      <c r="Y665" s="7"/>
    </row>
    <row r="666" spans="1:25" x14ac:dyDescent="0.2">
      <c r="A666" s="1138"/>
      <c r="B666" s="1138"/>
      <c r="C666" s="1138"/>
      <c r="D666" s="1138"/>
      <c r="E666" s="409"/>
      <c r="F666" s="7"/>
      <c r="G666" s="7"/>
      <c r="H666" s="7"/>
      <c r="I666" s="7"/>
      <c r="J666" s="7"/>
      <c r="K666" s="7"/>
      <c r="L666" s="7"/>
      <c r="M666" s="7"/>
      <c r="N666" s="7"/>
      <c r="O666" s="7"/>
      <c r="P666" s="7"/>
      <c r="Q666" s="7"/>
      <c r="R666" s="7"/>
      <c r="S666" s="7"/>
      <c r="T666" s="7"/>
      <c r="U666" s="7"/>
      <c r="V666" s="7"/>
      <c r="W666" s="7"/>
      <c r="X666" s="7"/>
      <c r="Y666" s="7"/>
    </row>
    <row r="667" spans="1:25" x14ac:dyDescent="0.2">
      <c r="A667" s="1138"/>
      <c r="B667" s="1138"/>
      <c r="C667" s="1138"/>
      <c r="D667" s="1138"/>
      <c r="E667" s="409"/>
      <c r="F667" s="7"/>
      <c r="G667" s="7"/>
      <c r="H667" s="7"/>
      <c r="I667" s="7"/>
      <c r="J667" s="7"/>
      <c r="K667" s="7"/>
      <c r="L667" s="7"/>
      <c r="M667" s="7"/>
      <c r="N667" s="7"/>
      <c r="O667" s="7"/>
      <c r="P667" s="7"/>
      <c r="Q667" s="7"/>
      <c r="R667" s="7"/>
      <c r="S667" s="7"/>
      <c r="T667" s="7"/>
      <c r="U667" s="7"/>
      <c r="V667" s="7"/>
      <c r="W667" s="7"/>
      <c r="X667" s="7"/>
      <c r="Y667" s="7"/>
    </row>
    <row r="668" spans="1:25" x14ac:dyDescent="0.2">
      <c r="A668" s="410"/>
      <c r="B668" s="410"/>
      <c r="C668" s="677"/>
      <c r="D668" s="677"/>
      <c r="E668" s="409"/>
      <c r="F668" s="7"/>
      <c r="G668" s="7"/>
      <c r="H668" s="7"/>
      <c r="I668" s="7"/>
      <c r="J668" s="7"/>
      <c r="K668" s="7"/>
      <c r="L668" s="7"/>
      <c r="M668" s="7"/>
      <c r="N668" s="7"/>
      <c r="O668" s="7"/>
      <c r="P668" s="7"/>
      <c r="Q668" s="7"/>
      <c r="R668" s="7"/>
      <c r="S668" s="7"/>
      <c r="T668" s="7"/>
      <c r="U668" s="7"/>
      <c r="V668" s="7"/>
      <c r="W668" s="7"/>
      <c r="X668" s="7"/>
      <c r="Y668" s="7"/>
    </row>
    <row r="669" spans="1:25" x14ac:dyDescent="0.2">
      <c r="A669" s="1132"/>
      <c r="B669" s="1132"/>
      <c r="C669" s="1139"/>
      <c r="D669" s="1139"/>
      <c r="E669" s="409"/>
      <c r="F669" s="7"/>
      <c r="G669" s="7"/>
      <c r="H669" s="7"/>
      <c r="I669" s="7"/>
      <c r="J669" s="7"/>
      <c r="K669" s="7"/>
      <c r="L669" s="7"/>
      <c r="M669" s="7"/>
      <c r="N669" s="7"/>
      <c r="O669" s="7"/>
      <c r="P669" s="7"/>
      <c r="Q669" s="7"/>
      <c r="R669" s="7"/>
      <c r="S669" s="7"/>
      <c r="T669" s="7"/>
      <c r="U669" s="7"/>
      <c r="V669" s="7"/>
      <c r="W669" s="7"/>
      <c r="X669" s="7"/>
      <c r="Y669" s="7"/>
    </row>
    <row r="670" spans="1:25" x14ac:dyDescent="0.2">
      <c r="A670" s="409"/>
      <c r="B670" s="409"/>
      <c r="C670" s="405"/>
      <c r="D670" s="405"/>
      <c r="E670" s="409"/>
      <c r="F670" s="7"/>
      <c r="G670" s="7"/>
      <c r="H670" s="7"/>
      <c r="I670" s="7"/>
      <c r="J670" s="7"/>
      <c r="K670" s="7"/>
      <c r="L670" s="7"/>
      <c r="M670" s="7"/>
      <c r="N670" s="7"/>
      <c r="O670" s="7"/>
      <c r="P670" s="7"/>
      <c r="Q670" s="7"/>
      <c r="R670" s="7"/>
      <c r="S670" s="7"/>
      <c r="T670" s="7"/>
      <c r="U670" s="7"/>
      <c r="V670" s="7"/>
      <c r="W670" s="7"/>
      <c r="X670" s="7"/>
      <c r="Y670" s="7"/>
    </row>
    <row r="671" spans="1:25" x14ac:dyDescent="0.2">
      <c r="A671" s="1140"/>
      <c r="B671" s="1140"/>
      <c r="C671" s="1137"/>
      <c r="D671" s="1137"/>
      <c r="E671" s="409"/>
      <c r="F671" s="7"/>
      <c r="G671" s="7"/>
      <c r="H671" s="7"/>
      <c r="I671" s="7"/>
      <c r="J671" s="7"/>
      <c r="K671" s="7"/>
      <c r="L671" s="7"/>
      <c r="M671" s="7"/>
      <c r="N671" s="7"/>
      <c r="O671" s="7"/>
      <c r="P671" s="7"/>
      <c r="Q671" s="7"/>
      <c r="R671" s="7"/>
      <c r="S671" s="7"/>
      <c r="T671" s="7"/>
      <c r="U671" s="7"/>
      <c r="V671" s="7"/>
      <c r="W671" s="7"/>
      <c r="X671" s="7"/>
      <c r="Y671" s="7"/>
    </row>
    <row r="672" spans="1:25" x14ac:dyDescent="0.2">
      <c r="A672" s="409"/>
      <c r="B672" s="409"/>
      <c r="C672" s="405"/>
      <c r="D672" s="405"/>
      <c r="E672" s="409"/>
      <c r="F672" s="7"/>
      <c r="G672" s="7"/>
      <c r="H672" s="7"/>
      <c r="I672" s="7"/>
      <c r="J672" s="7"/>
      <c r="K672" s="7"/>
      <c r="L672" s="7"/>
      <c r="M672" s="7"/>
      <c r="N672" s="7"/>
      <c r="O672" s="7"/>
      <c r="P672" s="7"/>
      <c r="Q672" s="7"/>
      <c r="R672" s="7"/>
      <c r="S672" s="7"/>
      <c r="T672" s="7"/>
      <c r="U672" s="7"/>
      <c r="V672" s="7"/>
      <c r="W672" s="7"/>
      <c r="X672" s="7"/>
      <c r="Y672" s="7"/>
    </row>
    <row r="673" spans="1:25" x14ac:dyDescent="0.2">
      <c r="A673" s="1132"/>
      <c r="B673" s="1132"/>
      <c r="C673" s="1139"/>
      <c r="D673" s="1139"/>
      <c r="E673" s="409"/>
      <c r="F673" s="7"/>
      <c r="G673" s="7"/>
      <c r="H673" s="7"/>
      <c r="I673" s="7"/>
      <c r="J673" s="7"/>
      <c r="K673" s="7"/>
      <c r="L673" s="7"/>
      <c r="M673" s="7"/>
      <c r="N673" s="7"/>
      <c r="O673" s="7"/>
      <c r="P673" s="7"/>
      <c r="Q673" s="7"/>
      <c r="R673" s="7"/>
      <c r="S673" s="7"/>
      <c r="T673" s="7"/>
      <c r="U673" s="7"/>
      <c r="V673" s="7"/>
      <c r="W673" s="7"/>
      <c r="X673" s="7"/>
      <c r="Y673" s="7"/>
    </row>
    <row r="674" spans="1:25" x14ac:dyDescent="0.2">
      <c r="A674" s="410"/>
      <c r="B674" s="409"/>
      <c r="C674" s="25"/>
      <c r="D674" s="25"/>
      <c r="E674" s="409"/>
      <c r="F674" s="7"/>
      <c r="G674" s="7"/>
      <c r="H674" s="7"/>
      <c r="I674" s="7"/>
      <c r="J674" s="7"/>
      <c r="K674" s="7"/>
      <c r="L674" s="7"/>
      <c r="M674" s="7"/>
      <c r="N674" s="7"/>
      <c r="O674" s="7"/>
      <c r="P674" s="7"/>
      <c r="Q674" s="7"/>
      <c r="R674" s="7"/>
      <c r="S674" s="7"/>
      <c r="T674" s="7"/>
      <c r="U674" s="7"/>
      <c r="V674" s="7"/>
      <c r="W674" s="7"/>
      <c r="X674" s="7"/>
      <c r="Y674" s="7"/>
    </row>
    <row r="675" spans="1:25" x14ac:dyDescent="0.2">
      <c r="A675" s="1141"/>
      <c r="B675" s="1141"/>
      <c r="C675" s="1139"/>
      <c r="D675" s="1139"/>
      <c r="E675" s="409"/>
      <c r="F675" s="7"/>
      <c r="G675" s="7"/>
      <c r="H675" s="7"/>
      <c r="I675" s="7"/>
      <c r="J675" s="7"/>
      <c r="K675" s="7"/>
      <c r="L675" s="7"/>
      <c r="M675" s="7"/>
      <c r="N675" s="7"/>
      <c r="O675" s="7"/>
      <c r="P675" s="7"/>
      <c r="Q675" s="7"/>
      <c r="R675" s="7"/>
      <c r="S675" s="7"/>
      <c r="T675" s="7"/>
      <c r="U675" s="7"/>
      <c r="V675" s="7"/>
      <c r="W675" s="7"/>
      <c r="X675" s="7"/>
      <c r="Y675" s="7"/>
    </row>
    <row r="676" spans="1:25" x14ac:dyDescent="0.2">
      <c r="A676" s="409"/>
      <c r="B676" s="25"/>
      <c r="C676" s="409"/>
      <c r="D676" s="25"/>
      <c r="E676" s="25"/>
      <c r="F676" s="7"/>
      <c r="G676" s="7"/>
      <c r="H676" s="7"/>
      <c r="I676" s="7"/>
      <c r="J676" s="7"/>
      <c r="K676" s="7"/>
      <c r="L676" s="7"/>
      <c r="M676" s="7"/>
      <c r="N676" s="7"/>
      <c r="O676" s="7"/>
      <c r="P676" s="7"/>
      <c r="Q676" s="7"/>
      <c r="R676" s="7"/>
      <c r="S676" s="7"/>
      <c r="T676" s="7"/>
      <c r="U676" s="7"/>
      <c r="V676" s="7"/>
      <c r="W676" s="7"/>
      <c r="X676" s="7"/>
      <c r="Y676" s="7"/>
    </row>
    <row r="677" spans="1:25" x14ac:dyDescent="0.2">
      <c r="A677" s="1132"/>
      <c r="B677" s="1132"/>
      <c r="C677" s="1137"/>
      <c r="D677" s="1137"/>
      <c r="E677" s="409"/>
      <c r="F677" s="7"/>
      <c r="G677" s="7"/>
      <c r="H677" s="7"/>
      <c r="I677" s="7"/>
      <c r="J677" s="7"/>
      <c r="K677" s="7"/>
      <c r="L677" s="7"/>
      <c r="M677" s="7"/>
      <c r="N677" s="7"/>
      <c r="O677" s="7"/>
      <c r="P677" s="7"/>
      <c r="Q677" s="7"/>
      <c r="R677" s="7"/>
      <c r="S677" s="7"/>
      <c r="T677" s="7"/>
      <c r="U677" s="7"/>
      <c r="V677" s="7"/>
      <c r="W677" s="7"/>
      <c r="X677" s="7"/>
      <c r="Y677" s="7"/>
    </row>
    <row r="678" spans="1:25" x14ac:dyDescent="0.2">
      <c r="A678" s="409"/>
      <c r="B678" s="409"/>
      <c r="C678" s="409"/>
      <c r="D678" s="409"/>
      <c r="E678" s="409"/>
      <c r="F678" s="7"/>
      <c r="G678" s="7"/>
      <c r="H678" s="7"/>
      <c r="I678" s="7"/>
      <c r="J678" s="7"/>
      <c r="K678" s="7"/>
      <c r="L678" s="7"/>
      <c r="M678" s="7"/>
      <c r="N678" s="7"/>
      <c r="O678" s="7"/>
      <c r="P678" s="7"/>
      <c r="Q678" s="7"/>
      <c r="R678" s="7"/>
      <c r="S678" s="7"/>
      <c r="T678" s="7"/>
      <c r="U678" s="7"/>
      <c r="V678" s="7"/>
      <c r="W678" s="7"/>
      <c r="X678" s="7"/>
      <c r="Y678" s="7"/>
    </row>
    <row r="679" spans="1:25" x14ac:dyDescent="0.2">
      <c r="A679" s="1138"/>
      <c r="B679" s="1138"/>
      <c r="C679" s="1139"/>
      <c r="D679" s="1139"/>
      <c r="E679" s="409"/>
      <c r="F679" s="7"/>
      <c r="G679" s="7"/>
      <c r="H679" s="7"/>
      <c r="I679" s="7"/>
      <c r="J679" s="7"/>
      <c r="K679" s="7"/>
      <c r="L679" s="7"/>
      <c r="M679" s="7"/>
      <c r="N679" s="7"/>
      <c r="O679" s="7"/>
      <c r="P679" s="7"/>
      <c r="Q679" s="7"/>
      <c r="R679" s="7"/>
      <c r="S679" s="7"/>
      <c r="T679" s="7"/>
      <c r="U679" s="7"/>
      <c r="V679" s="7"/>
      <c r="W679" s="7"/>
      <c r="X679" s="7"/>
      <c r="Y679" s="7"/>
    </row>
    <row r="680" spans="1:25" x14ac:dyDescent="0.2">
      <c r="A680" s="1138"/>
      <c r="B680" s="1138"/>
      <c r="C680" s="1139"/>
      <c r="D680" s="1139"/>
      <c r="E680" s="409"/>
      <c r="F680" s="7"/>
      <c r="G680" s="7"/>
      <c r="H680" s="7"/>
      <c r="I680" s="7"/>
      <c r="J680" s="7"/>
      <c r="K680" s="7"/>
      <c r="L680" s="7"/>
      <c r="M680" s="7"/>
      <c r="N680" s="7"/>
      <c r="O680" s="7"/>
      <c r="P680" s="7"/>
      <c r="Q680" s="7"/>
      <c r="R680" s="7"/>
      <c r="S680" s="7"/>
      <c r="T680" s="7"/>
      <c r="U680" s="7"/>
      <c r="V680" s="7"/>
      <c r="W680" s="7"/>
      <c r="X680" s="7"/>
      <c r="Y680" s="7"/>
    </row>
    <row r="681" spans="1:25" x14ac:dyDescent="0.2">
      <c r="A681" s="410"/>
      <c r="B681" s="409"/>
      <c r="C681" s="408"/>
      <c r="D681" s="408"/>
      <c r="E681" s="409"/>
      <c r="F681" s="7"/>
      <c r="G681" s="7"/>
      <c r="H681" s="7"/>
      <c r="I681" s="7"/>
      <c r="J681" s="7"/>
      <c r="K681" s="7"/>
      <c r="L681" s="7"/>
      <c r="M681" s="7"/>
      <c r="N681" s="7"/>
      <c r="O681" s="7"/>
      <c r="P681" s="7"/>
      <c r="Q681" s="7"/>
      <c r="R681" s="7"/>
      <c r="S681" s="7"/>
      <c r="T681" s="7"/>
      <c r="U681" s="7"/>
      <c r="V681" s="7"/>
      <c r="W681" s="7"/>
      <c r="X681" s="7"/>
      <c r="Y681" s="7"/>
    </row>
    <row r="682" spans="1:25" x14ac:dyDescent="0.2">
      <c r="A682" s="410"/>
      <c r="B682" s="409"/>
      <c r="C682" s="1139"/>
      <c r="D682" s="1139"/>
      <c r="E682" s="409"/>
      <c r="F682" s="7"/>
      <c r="G682" s="7"/>
      <c r="H682" s="7"/>
      <c r="I682" s="7"/>
      <c r="J682" s="7"/>
      <c r="K682" s="7"/>
      <c r="L682" s="7"/>
      <c r="M682" s="7"/>
      <c r="N682" s="7"/>
      <c r="O682" s="7"/>
      <c r="P682" s="7"/>
      <c r="Q682" s="7"/>
      <c r="R682" s="7"/>
      <c r="S682" s="7"/>
      <c r="T682" s="7"/>
      <c r="U682" s="7"/>
      <c r="V682" s="7"/>
      <c r="W682" s="7"/>
      <c r="X682" s="7"/>
      <c r="Y682" s="7"/>
    </row>
    <row r="683" spans="1:25" x14ac:dyDescent="0.2">
      <c r="A683" s="409"/>
      <c r="B683" s="409"/>
      <c r="C683" s="409"/>
      <c r="D683" s="409"/>
      <c r="E683" s="409"/>
      <c r="F683" s="7"/>
      <c r="G683" s="7"/>
      <c r="H683" s="7"/>
      <c r="I683" s="7"/>
      <c r="J683" s="7"/>
      <c r="K683" s="7"/>
      <c r="L683" s="7"/>
      <c r="M683" s="7"/>
      <c r="N683" s="7"/>
      <c r="O683" s="7"/>
      <c r="P683" s="7"/>
      <c r="Q683" s="7"/>
      <c r="R683" s="7"/>
      <c r="S683" s="7"/>
      <c r="T683" s="7"/>
      <c r="U683" s="7"/>
      <c r="V683" s="7"/>
      <c r="W683" s="7"/>
      <c r="X683" s="7"/>
      <c r="Y683" s="7"/>
    </row>
    <row r="684" spans="1:25" x14ac:dyDescent="0.2">
      <c r="A684" s="410"/>
      <c r="B684" s="413"/>
      <c r="C684" s="1139"/>
      <c r="D684" s="1139"/>
      <c r="E684" s="409"/>
      <c r="F684" s="7"/>
      <c r="G684" s="7"/>
      <c r="H684" s="7"/>
      <c r="I684" s="7"/>
      <c r="J684" s="7"/>
      <c r="K684" s="7"/>
      <c r="L684" s="7"/>
      <c r="M684" s="7"/>
      <c r="N684" s="7"/>
      <c r="O684" s="7"/>
      <c r="P684" s="7"/>
      <c r="Q684" s="7"/>
      <c r="R684" s="7"/>
      <c r="S684" s="7"/>
      <c r="T684" s="7"/>
      <c r="U684" s="7"/>
      <c r="V684" s="7"/>
      <c r="W684" s="7"/>
      <c r="X684" s="7"/>
      <c r="Y684" s="7"/>
    </row>
    <row r="685" spans="1:25" x14ac:dyDescent="0.2">
      <c r="A685" s="409"/>
      <c r="B685" s="409"/>
      <c r="C685" s="409"/>
      <c r="D685" s="409"/>
      <c r="E685" s="409"/>
      <c r="F685" s="7"/>
      <c r="G685" s="7"/>
      <c r="H685" s="7"/>
      <c r="I685" s="7"/>
      <c r="J685" s="7"/>
      <c r="K685" s="7"/>
      <c r="L685" s="7"/>
      <c r="M685" s="7"/>
      <c r="N685" s="7"/>
      <c r="O685" s="7"/>
      <c r="P685" s="7"/>
      <c r="Q685" s="7"/>
      <c r="R685" s="7"/>
      <c r="S685" s="7"/>
      <c r="T685" s="7"/>
      <c r="U685" s="7"/>
      <c r="V685" s="7"/>
      <c r="W685" s="7"/>
      <c r="X685" s="7"/>
      <c r="Y685" s="7"/>
    </row>
    <row r="686" spans="1:25" x14ac:dyDescent="0.2">
      <c r="A686" s="3"/>
      <c r="B686" s="677"/>
      <c r="C686" s="677"/>
      <c r="D686" s="405"/>
      <c r="E686" s="405"/>
      <c r="F686" s="7"/>
      <c r="G686" s="7"/>
      <c r="H686" s="7"/>
      <c r="I686" s="7"/>
      <c r="J686" s="7"/>
      <c r="K686" s="7"/>
      <c r="L686" s="7"/>
      <c r="M686" s="7"/>
      <c r="N686" s="7"/>
      <c r="O686" s="7"/>
      <c r="P686" s="7"/>
      <c r="Q686" s="7"/>
      <c r="R686" s="7"/>
      <c r="S686" s="7"/>
      <c r="T686" s="7"/>
      <c r="U686" s="7"/>
      <c r="V686" s="7"/>
      <c r="W686" s="7"/>
      <c r="X686" s="7"/>
      <c r="Y686" s="7"/>
    </row>
    <row r="687" spans="1:25" x14ac:dyDescent="0.2">
      <c r="A687" s="3"/>
      <c r="B687" s="1139"/>
      <c r="C687" s="1139"/>
      <c r="D687" s="26"/>
      <c r="E687" s="408"/>
      <c r="F687" s="7"/>
      <c r="G687" s="7"/>
      <c r="H687" s="7"/>
      <c r="I687" s="7"/>
      <c r="J687" s="7"/>
      <c r="K687" s="7"/>
      <c r="L687" s="7"/>
      <c r="M687" s="7"/>
      <c r="N687" s="7"/>
      <c r="O687" s="7"/>
      <c r="P687" s="7"/>
      <c r="Q687" s="7"/>
      <c r="R687" s="7"/>
      <c r="S687" s="7"/>
      <c r="T687" s="7"/>
      <c r="U687" s="7"/>
      <c r="V687" s="7"/>
      <c r="W687" s="7"/>
      <c r="X687" s="7"/>
      <c r="Y687" s="7"/>
    </row>
    <row r="688" spans="1:25" x14ac:dyDescent="0.2">
      <c r="A688" s="3"/>
      <c r="B688" s="1139"/>
      <c r="C688" s="1139"/>
      <c r="D688" s="26"/>
      <c r="E688" s="408"/>
      <c r="F688" s="7"/>
      <c r="G688" s="7"/>
      <c r="H688" s="7"/>
      <c r="I688" s="7"/>
      <c r="J688" s="7"/>
      <c r="K688" s="7"/>
      <c r="L688" s="7"/>
      <c r="M688" s="7"/>
      <c r="N688" s="7"/>
      <c r="O688" s="7"/>
      <c r="P688" s="7"/>
      <c r="Q688" s="7"/>
      <c r="R688" s="7"/>
      <c r="S688" s="7"/>
      <c r="T688" s="7"/>
      <c r="U688" s="7"/>
      <c r="V688" s="7"/>
      <c r="W688" s="7"/>
      <c r="X688" s="7"/>
      <c r="Y688" s="7"/>
    </row>
    <row r="689" spans="1:25" x14ac:dyDescent="0.2">
      <c r="A689" s="3"/>
      <c r="B689" s="1139"/>
      <c r="C689" s="1139"/>
      <c r="D689" s="26"/>
      <c r="E689" s="408"/>
      <c r="F689" s="7"/>
      <c r="G689" s="7"/>
      <c r="H689" s="7"/>
      <c r="I689" s="7"/>
      <c r="J689" s="7"/>
      <c r="K689" s="7"/>
      <c r="L689" s="7"/>
      <c r="M689" s="7"/>
      <c r="N689" s="7"/>
      <c r="O689" s="7"/>
      <c r="P689" s="7"/>
      <c r="Q689" s="7"/>
      <c r="R689" s="7"/>
      <c r="S689" s="7"/>
      <c r="T689" s="7"/>
      <c r="U689" s="7"/>
      <c r="V689" s="7"/>
      <c r="W689" s="7"/>
      <c r="X689" s="7"/>
      <c r="Y689" s="7"/>
    </row>
    <row r="690" spans="1:25" x14ac:dyDescent="0.2">
      <c r="A690" s="3"/>
      <c r="B690" s="677"/>
      <c r="C690" s="677"/>
      <c r="D690" s="408"/>
      <c r="E690" s="408"/>
      <c r="F690" s="7"/>
      <c r="G690" s="7"/>
      <c r="H690" s="7"/>
      <c r="I690" s="7"/>
      <c r="J690" s="7"/>
      <c r="K690" s="7"/>
      <c r="L690" s="7"/>
      <c r="M690" s="7"/>
      <c r="N690" s="7"/>
      <c r="O690" s="7"/>
      <c r="P690" s="7"/>
      <c r="Q690" s="7"/>
      <c r="R690" s="7"/>
      <c r="S690" s="7"/>
      <c r="T690" s="7"/>
      <c r="U690" s="7"/>
      <c r="V690" s="7"/>
      <c r="W690" s="7"/>
      <c r="X690" s="7"/>
      <c r="Y690" s="7"/>
    </row>
    <row r="691" spans="1:25" x14ac:dyDescent="0.2">
      <c r="A691" s="3"/>
      <c r="B691" s="1139"/>
      <c r="C691" s="1139"/>
      <c r="D691" s="409"/>
      <c r="E691" s="409"/>
      <c r="F691" s="7"/>
      <c r="G691" s="7"/>
      <c r="H691" s="7"/>
      <c r="I691" s="7"/>
      <c r="J691" s="7"/>
      <c r="K691" s="7"/>
      <c r="L691" s="7"/>
      <c r="M691" s="7"/>
      <c r="N691" s="7"/>
      <c r="O691" s="7"/>
      <c r="P691" s="7"/>
      <c r="Q691" s="7"/>
      <c r="R691" s="7"/>
      <c r="S691" s="7"/>
      <c r="T691" s="7"/>
      <c r="U691" s="7"/>
      <c r="V691" s="7"/>
      <c r="W691" s="7"/>
      <c r="X691" s="7"/>
      <c r="Y691" s="7"/>
    </row>
    <row r="692" spans="1:25" x14ac:dyDescent="0.2">
      <c r="A692" s="409"/>
      <c r="B692" s="409"/>
      <c r="C692" s="409"/>
      <c r="D692" s="27"/>
      <c r="E692" s="27"/>
      <c r="F692" s="7"/>
      <c r="G692" s="7"/>
      <c r="H692" s="7"/>
      <c r="I692" s="7"/>
      <c r="J692" s="7"/>
      <c r="K692" s="7"/>
      <c r="L692" s="7"/>
      <c r="M692" s="7"/>
      <c r="N692" s="7"/>
      <c r="O692" s="7"/>
      <c r="P692" s="7"/>
      <c r="Q692" s="7"/>
      <c r="R692" s="7"/>
      <c r="S692" s="7"/>
      <c r="T692" s="7"/>
      <c r="U692" s="7"/>
      <c r="V692" s="7"/>
      <c r="W692" s="7"/>
      <c r="X692" s="7"/>
      <c r="Y692" s="7"/>
    </row>
    <row r="693" spans="1:25" x14ac:dyDescent="0.2">
      <c r="A693" s="1138"/>
      <c r="B693" s="1138"/>
      <c r="C693" s="1138"/>
      <c r="D693" s="26"/>
      <c r="E693" s="408"/>
      <c r="F693" s="7"/>
      <c r="G693" s="7"/>
      <c r="H693" s="7"/>
      <c r="I693" s="7"/>
      <c r="J693" s="7"/>
      <c r="K693" s="7"/>
      <c r="L693" s="7"/>
      <c r="M693" s="7"/>
      <c r="N693" s="7"/>
      <c r="O693" s="7"/>
      <c r="P693" s="7"/>
      <c r="Q693" s="7"/>
      <c r="R693" s="7"/>
      <c r="S693" s="7"/>
      <c r="T693" s="7"/>
      <c r="U693" s="7"/>
      <c r="V693" s="7"/>
      <c r="W693" s="7"/>
      <c r="X693" s="7"/>
      <c r="Y693" s="7"/>
    </row>
    <row r="694" spans="1:25" x14ac:dyDescent="0.2">
      <c r="A694" s="409"/>
      <c r="B694" s="409"/>
      <c r="C694" s="409"/>
      <c r="D694" s="409"/>
      <c r="E694" s="409"/>
      <c r="F694" s="7"/>
      <c r="G694" s="7"/>
      <c r="H694" s="7"/>
      <c r="I694" s="7"/>
      <c r="J694" s="7"/>
      <c r="K694" s="7"/>
      <c r="L694" s="7"/>
      <c r="M694" s="7"/>
      <c r="N694" s="7"/>
      <c r="O694" s="7"/>
      <c r="P694" s="7"/>
      <c r="Q694" s="7"/>
      <c r="R694" s="7"/>
      <c r="S694" s="7"/>
      <c r="T694" s="7"/>
      <c r="U694" s="7"/>
      <c r="V694" s="7"/>
      <c r="W694" s="7"/>
      <c r="X694" s="7"/>
      <c r="Y694" s="7"/>
    </row>
    <row r="695" spans="1:25" x14ac:dyDescent="0.2">
      <c r="A695" s="409"/>
      <c r="B695" s="1139"/>
      <c r="C695" s="1139"/>
      <c r="D695" s="409"/>
      <c r="E695" s="409"/>
      <c r="F695" s="7"/>
      <c r="G695" s="7"/>
      <c r="H695" s="7"/>
      <c r="I695" s="7"/>
      <c r="J695" s="7"/>
      <c r="K695" s="7"/>
      <c r="L695" s="7"/>
      <c r="M695" s="7"/>
      <c r="N695" s="7"/>
      <c r="O695" s="7"/>
      <c r="P695" s="7"/>
      <c r="Q695" s="7"/>
      <c r="R695" s="7"/>
      <c r="S695" s="7"/>
      <c r="T695" s="7"/>
      <c r="U695" s="7"/>
      <c r="V695" s="7"/>
      <c r="W695" s="7"/>
      <c r="X695" s="7"/>
      <c r="Y695" s="7"/>
    </row>
    <row r="696" spans="1:25" x14ac:dyDescent="0.2">
      <c r="A696" s="409"/>
      <c r="B696" s="409"/>
      <c r="C696" s="409"/>
      <c r="D696" s="409"/>
      <c r="E696" s="409"/>
      <c r="F696" s="7"/>
      <c r="G696" s="7"/>
      <c r="H696" s="7"/>
      <c r="I696" s="7"/>
      <c r="J696" s="7"/>
      <c r="K696" s="7"/>
      <c r="L696" s="7"/>
      <c r="M696" s="7"/>
      <c r="N696" s="7"/>
      <c r="O696" s="7"/>
      <c r="P696" s="7"/>
      <c r="Q696" s="7"/>
      <c r="R696" s="7"/>
      <c r="S696" s="7"/>
      <c r="T696" s="7"/>
      <c r="U696" s="7"/>
      <c r="V696" s="7"/>
      <c r="W696" s="7"/>
      <c r="X696" s="7"/>
      <c r="Y696" s="7"/>
    </row>
    <row r="697" spans="1:25" x14ac:dyDescent="0.2">
      <c r="A697" s="1138"/>
      <c r="B697" s="1138"/>
      <c r="C697" s="1138"/>
      <c r="D697" s="405"/>
      <c r="E697" s="408"/>
      <c r="F697" s="7"/>
      <c r="G697" s="7"/>
      <c r="H697" s="7"/>
      <c r="I697" s="7"/>
      <c r="J697" s="7"/>
      <c r="K697" s="7"/>
      <c r="L697" s="7"/>
      <c r="M697" s="7"/>
      <c r="N697" s="7"/>
      <c r="O697" s="7"/>
      <c r="P697" s="7"/>
      <c r="Q697" s="7"/>
      <c r="R697" s="7"/>
      <c r="S697" s="7"/>
      <c r="T697" s="7"/>
      <c r="U697" s="7"/>
      <c r="V697" s="7"/>
      <c r="W697" s="7"/>
      <c r="X697" s="7"/>
      <c r="Y697" s="7"/>
    </row>
    <row r="698" spans="1:25" x14ac:dyDescent="0.2">
      <c r="A698" s="409"/>
      <c r="B698" s="409"/>
      <c r="C698" s="409"/>
      <c r="D698" s="409"/>
      <c r="E698" s="409"/>
      <c r="F698" s="7"/>
      <c r="G698" s="7"/>
      <c r="H698" s="7"/>
      <c r="I698" s="7"/>
      <c r="J698" s="7"/>
      <c r="K698" s="7"/>
      <c r="L698" s="7"/>
      <c r="M698" s="7"/>
      <c r="N698" s="7"/>
      <c r="O698" s="7"/>
      <c r="P698" s="7"/>
      <c r="Q698" s="7"/>
      <c r="R698" s="7"/>
      <c r="S698" s="7"/>
      <c r="T698" s="7"/>
      <c r="U698" s="7"/>
      <c r="V698" s="7"/>
      <c r="W698" s="7"/>
      <c r="X698" s="7"/>
      <c r="Y698" s="7"/>
    </row>
    <row r="699" spans="1:25" x14ac:dyDescent="0.2">
      <c r="A699" s="1132"/>
      <c r="B699" s="1132"/>
      <c r="C699" s="1132"/>
      <c r="D699" s="405"/>
      <c r="E699" s="20"/>
      <c r="F699" s="7"/>
      <c r="G699" s="7"/>
      <c r="H699" s="7"/>
      <c r="I699" s="7"/>
      <c r="J699" s="7"/>
      <c r="K699" s="7"/>
      <c r="L699" s="7"/>
      <c r="M699" s="7"/>
      <c r="N699" s="7"/>
      <c r="O699" s="7"/>
      <c r="P699" s="7"/>
      <c r="Q699" s="7"/>
      <c r="R699" s="7"/>
      <c r="S699" s="7"/>
      <c r="T699" s="7"/>
      <c r="U699" s="7"/>
      <c r="V699" s="7"/>
      <c r="W699" s="7"/>
      <c r="X699" s="7"/>
      <c r="Y699" s="7"/>
    </row>
    <row r="700" spans="1:25" x14ac:dyDescent="0.2">
      <c r="A700" s="409"/>
      <c r="B700" s="409"/>
      <c r="C700" s="409"/>
      <c r="D700" s="409"/>
      <c r="E700" s="409"/>
      <c r="F700" s="7"/>
      <c r="G700" s="7"/>
      <c r="H700" s="7"/>
      <c r="I700" s="7"/>
      <c r="J700" s="7"/>
      <c r="K700" s="7"/>
      <c r="L700" s="7"/>
      <c r="M700" s="7"/>
      <c r="N700" s="7"/>
      <c r="O700" s="7"/>
      <c r="P700" s="7"/>
      <c r="Q700" s="7"/>
      <c r="R700" s="7"/>
      <c r="S700" s="7"/>
      <c r="T700" s="7"/>
      <c r="U700" s="7"/>
      <c r="V700" s="7"/>
      <c r="W700" s="7"/>
      <c r="X700" s="7"/>
      <c r="Y700" s="7"/>
    </row>
    <row r="701" spans="1:25" x14ac:dyDescent="0.2">
      <c r="A701" s="409"/>
      <c r="B701" s="409"/>
      <c r="C701" s="409"/>
      <c r="D701" s="409"/>
      <c r="E701" s="409"/>
      <c r="F701" s="7"/>
      <c r="G701" s="7"/>
      <c r="H701" s="7"/>
      <c r="I701" s="7"/>
      <c r="J701" s="7"/>
      <c r="K701" s="7"/>
      <c r="L701" s="7"/>
      <c r="M701" s="7"/>
      <c r="N701" s="7"/>
      <c r="O701" s="7"/>
      <c r="P701" s="7"/>
      <c r="Q701" s="7"/>
      <c r="R701" s="7"/>
      <c r="S701" s="7"/>
      <c r="T701" s="7"/>
      <c r="U701" s="7"/>
      <c r="V701" s="7"/>
      <c r="W701" s="7"/>
      <c r="X701" s="7"/>
      <c r="Y701" s="7"/>
    </row>
    <row r="702" spans="1:25" x14ac:dyDescent="0.2">
      <c r="A702" s="409"/>
      <c r="B702" s="409"/>
      <c r="C702" s="409"/>
      <c r="D702" s="409"/>
      <c r="E702" s="409"/>
      <c r="F702" s="7"/>
      <c r="G702" s="7"/>
      <c r="H702" s="7"/>
      <c r="I702" s="7"/>
      <c r="J702" s="7"/>
      <c r="K702" s="7"/>
      <c r="L702" s="7"/>
      <c r="M702" s="7"/>
      <c r="N702" s="7"/>
      <c r="O702" s="7"/>
      <c r="P702" s="7"/>
      <c r="Q702" s="7"/>
      <c r="R702" s="7"/>
      <c r="S702" s="7"/>
      <c r="T702" s="7"/>
      <c r="U702" s="7"/>
      <c r="V702" s="7"/>
      <c r="W702" s="7"/>
      <c r="X702" s="7"/>
      <c r="Y702" s="7"/>
    </row>
    <row r="703" spans="1:25" x14ac:dyDescent="0.2">
      <c r="A703" s="409"/>
      <c r="B703" s="409"/>
      <c r="C703" s="409"/>
      <c r="D703" s="409"/>
      <c r="E703" s="409"/>
      <c r="F703" s="7"/>
      <c r="G703" s="7"/>
      <c r="H703" s="7"/>
      <c r="I703" s="7"/>
      <c r="J703" s="7"/>
      <c r="K703" s="7"/>
      <c r="L703" s="7"/>
      <c r="M703" s="7"/>
      <c r="N703" s="7"/>
      <c r="O703" s="7"/>
      <c r="P703" s="7"/>
      <c r="Q703" s="7"/>
      <c r="R703" s="7"/>
      <c r="S703" s="7"/>
      <c r="T703" s="7"/>
      <c r="U703" s="7"/>
      <c r="V703" s="7"/>
      <c r="W703" s="7"/>
      <c r="X703" s="7"/>
      <c r="Y703" s="7"/>
    </row>
    <row r="704" spans="1:25" x14ac:dyDescent="0.2">
      <c r="A704" s="409"/>
      <c r="B704" s="409"/>
      <c r="C704" s="409"/>
      <c r="D704" s="409"/>
      <c r="E704" s="409"/>
      <c r="F704" s="7"/>
      <c r="G704" s="7"/>
      <c r="H704" s="7"/>
      <c r="I704" s="7"/>
      <c r="J704" s="7"/>
      <c r="K704" s="7"/>
      <c r="L704" s="7"/>
      <c r="M704" s="7"/>
      <c r="N704" s="7"/>
      <c r="O704" s="7"/>
      <c r="P704" s="7"/>
      <c r="Q704" s="7"/>
      <c r="R704" s="7"/>
      <c r="S704" s="7"/>
      <c r="T704" s="7"/>
      <c r="U704" s="7"/>
      <c r="V704" s="7"/>
      <c r="W704" s="7"/>
      <c r="X704" s="7"/>
      <c r="Y704" s="7"/>
    </row>
    <row r="705" spans="1:25" x14ac:dyDescent="0.2">
      <c r="A705" s="409"/>
      <c r="B705" s="409"/>
      <c r="C705" s="409"/>
      <c r="D705" s="409"/>
      <c r="E705" s="409"/>
      <c r="F705" s="7"/>
      <c r="G705" s="7"/>
      <c r="H705" s="7"/>
      <c r="I705" s="7"/>
      <c r="J705" s="7"/>
      <c r="K705" s="7"/>
      <c r="L705" s="7"/>
      <c r="M705" s="7"/>
      <c r="N705" s="7"/>
      <c r="O705" s="7"/>
      <c r="P705" s="7"/>
      <c r="Q705" s="7"/>
      <c r="R705" s="7"/>
      <c r="S705" s="7"/>
      <c r="T705" s="7"/>
      <c r="U705" s="7"/>
      <c r="V705" s="7"/>
      <c r="W705" s="7"/>
      <c r="X705" s="7"/>
      <c r="Y705" s="7"/>
    </row>
    <row r="706" spans="1:25" x14ac:dyDescent="0.2">
      <c r="A706" s="7"/>
      <c r="B706" s="7"/>
      <c r="C706" s="7"/>
      <c r="D706" s="7"/>
      <c r="E706" s="7"/>
      <c r="F706" s="7"/>
      <c r="G706" s="7"/>
      <c r="H706" s="7"/>
      <c r="I706" s="7"/>
      <c r="J706" s="7"/>
      <c r="K706" s="7"/>
      <c r="L706" s="7"/>
      <c r="M706" s="7"/>
      <c r="N706" s="7"/>
      <c r="O706" s="7"/>
      <c r="P706" s="7"/>
      <c r="Q706" s="7"/>
      <c r="R706" s="7"/>
      <c r="S706" s="7"/>
      <c r="T706" s="7"/>
      <c r="U706" s="7"/>
      <c r="V706" s="7"/>
      <c r="W706" s="7"/>
      <c r="X706" s="7"/>
      <c r="Y706" s="7"/>
    </row>
    <row r="707" spans="1:25" x14ac:dyDescent="0.2">
      <c r="A707" s="7"/>
      <c r="B707" s="7"/>
      <c r="C707" s="7"/>
      <c r="D707" s="7"/>
      <c r="E707" s="7"/>
      <c r="F707" s="7"/>
      <c r="G707" s="7"/>
      <c r="H707" s="7"/>
      <c r="I707" s="7"/>
      <c r="J707" s="7"/>
      <c r="K707" s="7"/>
      <c r="L707" s="7"/>
      <c r="M707" s="7"/>
      <c r="N707" s="7"/>
      <c r="O707" s="7"/>
      <c r="P707" s="7"/>
      <c r="Q707" s="7"/>
      <c r="R707" s="7"/>
      <c r="S707" s="7"/>
      <c r="T707" s="7"/>
      <c r="U707" s="7"/>
      <c r="V707" s="7"/>
      <c r="W707" s="7"/>
      <c r="X707" s="7"/>
      <c r="Y707" s="7"/>
    </row>
    <row r="708" spans="1:25" x14ac:dyDescent="0.2">
      <c r="A708" s="7"/>
      <c r="B708" s="7"/>
      <c r="C708" s="7"/>
      <c r="D708" s="7"/>
      <c r="E708" s="7"/>
      <c r="F708" s="7"/>
      <c r="G708" s="7"/>
      <c r="H708" s="7"/>
      <c r="I708" s="7"/>
      <c r="J708" s="7"/>
      <c r="K708" s="7"/>
      <c r="L708" s="7"/>
      <c r="M708" s="7"/>
      <c r="N708" s="7"/>
      <c r="O708" s="7"/>
      <c r="P708" s="7"/>
      <c r="Q708" s="7"/>
      <c r="R708" s="7"/>
      <c r="S708" s="7"/>
      <c r="T708" s="7"/>
      <c r="U708" s="7"/>
      <c r="V708" s="7"/>
      <c r="W708" s="7"/>
      <c r="X708" s="7"/>
      <c r="Y708" s="7"/>
    </row>
    <row r="709" spans="1:25" x14ac:dyDescent="0.2">
      <c r="A709" s="7"/>
      <c r="B709" s="7"/>
      <c r="C709" s="7"/>
      <c r="D709" s="7"/>
      <c r="E709" s="7"/>
      <c r="F709" s="7"/>
      <c r="G709" s="7"/>
      <c r="H709" s="7"/>
      <c r="I709" s="7"/>
      <c r="J709" s="7"/>
      <c r="K709" s="7"/>
      <c r="L709" s="7"/>
      <c r="M709" s="7"/>
      <c r="N709" s="7"/>
      <c r="O709" s="7"/>
      <c r="P709" s="7"/>
      <c r="Q709" s="7"/>
      <c r="R709" s="7"/>
      <c r="S709" s="7"/>
      <c r="T709" s="7"/>
      <c r="U709" s="7"/>
      <c r="V709" s="7"/>
      <c r="W709" s="7"/>
      <c r="X709" s="7"/>
      <c r="Y709" s="7"/>
    </row>
    <row r="710" spans="1:25" x14ac:dyDescent="0.2">
      <c r="A710" s="1137"/>
      <c r="B710" s="1137"/>
      <c r="C710" s="1137"/>
      <c r="D710" s="1137"/>
      <c r="E710" s="409"/>
      <c r="F710" s="7"/>
      <c r="G710" s="7"/>
      <c r="H710" s="7"/>
      <c r="I710" s="7"/>
      <c r="J710" s="7"/>
      <c r="K710" s="7"/>
      <c r="L710" s="7"/>
      <c r="M710" s="7"/>
      <c r="N710" s="7"/>
      <c r="O710" s="7"/>
      <c r="P710" s="7"/>
      <c r="Q710" s="7"/>
      <c r="R710" s="7"/>
      <c r="S710" s="7"/>
      <c r="T710" s="7"/>
      <c r="U710" s="7"/>
      <c r="V710" s="7"/>
      <c r="W710" s="7"/>
      <c r="X710" s="7"/>
      <c r="Y710" s="7"/>
    </row>
    <row r="711" spans="1:25" x14ac:dyDescent="0.2">
      <c r="A711" s="409"/>
      <c r="B711" s="409"/>
      <c r="C711" s="409"/>
      <c r="D711" s="409"/>
      <c r="E711" s="409"/>
      <c r="F711" s="7"/>
      <c r="G711" s="7"/>
      <c r="H711" s="7"/>
      <c r="I711" s="7"/>
      <c r="J711" s="7"/>
      <c r="K711" s="7"/>
      <c r="L711" s="7"/>
      <c r="M711" s="7"/>
      <c r="N711" s="7"/>
      <c r="O711" s="7"/>
      <c r="P711" s="7"/>
      <c r="Q711" s="7"/>
      <c r="R711" s="7"/>
      <c r="S711" s="7"/>
      <c r="T711" s="7"/>
      <c r="U711" s="7"/>
      <c r="V711" s="7"/>
      <c r="W711" s="7"/>
      <c r="X711" s="7"/>
      <c r="Y711" s="7"/>
    </row>
    <row r="712" spans="1:25" x14ac:dyDescent="0.2">
      <c r="A712" s="409"/>
      <c r="B712" s="409"/>
      <c r="C712" s="409"/>
      <c r="D712" s="409"/>
      <c r="E712" s="409"/>
      <c r="F712" s="7"/>
      <c r="G712" s="7"/>
      <c r="H712" s="7"/>
      <c r="I712" s="7"/>
      <c r="J712" s="7"/>
      <c r="K712" s="7"/>
      <c r="L712" s="7"/>
      <c r="M712" s="7"/>
      <c r="N712" s="7"/>
      <c r="O712" s="7"/>
      <c r="P712" s="7"/>
      <c r="Q712" s="7"/>
      <c r="R712" s="7"/>
      <c r="S712" s="7"/>
      <c r="T712" s="7"/>
      <c r="U712" s="7"/>
      <c r="V712" s="7"/>
      <c r="W712" s="7"/>
      <c r="X712" s="7"/>
      <c r="Y712" s="7"/>
    </row>
    <row r="713" spans="1:25" x14ac:dyDescent="0.2">
      <c r="A713" s="409"/>
      <c r="B713" s="409"/>
      <c r="C713" s="409"/>
      <c r="D713" s="409"/>
      <c r="E713" s="409"/>
      <c r="F713" s="7"/>
      <c r="G713" s="7"/>
      <c r="H713" s="7"/>
      <c r="I713" s="7"/>
      <c r="J713" s="7"/>
      <c r="K713" s="7"/>
      <c r="L713" s="7"/>
      <c r="M713" s="7"/>
      <c r="N713" s="7"/>
      <c r="O713" s="7"/>
      <c r="P713" s="7"/>
      <c r="Q713" s="7"/>
      <c r="R713" s="7"/>
      <c r="S713" s="7"/>
      <c r="T713" s="7"/>
      <c r="U713" s="7"/>
      <c r="V713" s="7"/>
      <c r="W713" s="7"/>
      <c r="X713" s="7"/>
      <c r="Y713" s="7"/>
    </row>
    <row r="714" spans="1:25" x14ac:dyDescent="0.2">
      <c r="A714" s="409"/>
      <c r="B714" s="409"/>
      <c r="C714" s="409"/>
      <c r="D714" s="409"/>
      <c r="E714" s="409"/>
      <c r="F714" s="7"/>
      <c r="G714" s="7"/>
      <c r="H714" s="7"/>
      <c r="I714" s="7"/>
      <c r="J714" s="7"/>
      <c r="K714" s="7"/>
      <c r="L714" s="7"/>
      <c r="M714" s="7"/>
      <c r="N714" s="7"/>
      <c r="O714" s="7"/>
      <c r="P714" s="7"/>
      <c r="Q714" s="7"/>
      <c r="R714" s="7"/>
      <c r="S714" s="7"/>
      <c r="T714" s="7"/>
      <c r="U714" s="7"/>
      <c r="V714" s="7"/>
      <c r="W714" s="7"/>
      <c r="X714" s="7"/>
      <c r="Y714" s="7"/>
    </row>
    <row r="715" spans="1:25" x14ac:dyDescent="0.2">
      <c r="A715" s="1141"/>
      <c r="B715" s="1141"/>
      <c r="C715" s="409"/>
      <c r="D715" s="409"/>
      <c r="E715" s="409"/>
      <c r="F715" s="7"/>
      <c r="G715" s="7"/>
      <c r="H715" s="7"/>
      <c r="I715" s="7"/>
      <c r="J715" s="7"/>
      <c r="K715" s="7"/>
      <c r="L715" s="7"/>
      <c r="M715" s="7"/>
      <c r="N715" s="7"/>
      <c r="O715" s="7"/>
      <c r="P715" s="7"/>
      <c r="Q715" s="7"/>
      <c r="R715" s="7"/>
      <c r="S715" s="7"/>
      <c r="T715" s="7"/>
      <c r="U715" s="7"/>
      <c r="V715" s="7"/>
      <c r="W715" s="7"/>
      <c r="X715" s="7"/>
      <c r="Y715" s="7"/>
    </row>
    <row r="716" spans="1:25" x14ac:dyDescent="0.2">
      <c r="A716" s="409"/>
      <c r="B716" s="411"/>
      <c r="C716" s="409"/>
      <c r="D716" s="409"/>
      <c r="E716" s="409"/>
      <c r="F716" s="7"/>
      <c r="G716" s="7"/>
      <c r="H716" s="7"/>
      <c r="I716" s="7"/>
      <c r="J716" s="7"/>
      <c r="K716" s="7"/>
      <c r="L716" s="7"/>
      <c r="M716" s="7"/>
      <c r="N716" s="7"/>
      <c r="O716" s="7"/>
      <c r="P716" s="7"/>
      <c r="Q716" s="7"/>
      <c r="R716" s="7"/>
      <c r="S716" s="7"/>
      <c r="T716" s="7"/>
      <c r="U716" s="7"/>
      <c r="V716" s="7"/>
      <c r="W716" s="7"/>
      <c r="X716" s="7"/>
      <c r="Y716" s="7"/>
    </row>
    <row r="717" spans="1:25" x14ac:dyDescent="0.2">
      <c r="A717" s="409"/>
      <c r="B717" s="412"/>
      <c r="C717" s="406"/>
      <c r="D717" s="406"/>
      <c r="E717" s="409"/>
      <c r="F717" s="7"/>
      <c r="G717" s="7"/>
      <c r="H717" s="7"/>
      <c r="I717" s="7"/>
      <c r="J717" s="7"/>
      <c r="K717" s="7"/>
      <c r="L717" s="7"/>
      <c r="M717" s="7"/>
      <c r="N717" s="7"/>
      <c r="O717" s="7"/>
      <c r="P717" s="7"/>
      <c r="Q717" s="7"/>
      <c r="R717" s="7"/>
      <c r="S717" s="7"/>
      <c r="T717" s="7"/>
      <c r="U717" s="7"/>
      <c r="V717" s="7"/>
      <c r="W717" s="7"/>
      <c r="X717" s="7"/>
      <c r="Y717" s="7"/>
    </row>
    <row r="718" spans="1:25" x14ac:dyDescent="0.2">
      <c r="A718" s="409"/>
      <c r="B718" s="406"/>
      <c r="C718" s="406"/>
      <c r="D718" s="406"/>
      <c r="E718" s="409"/>
      <c r="F718" s="7"/>
      <c r="G718" s="7"/>
      <c r="H718" s="7"/>
      <c r="I718" s="7"/>
      <c r="J718" s="7"/>
      <c r="K718" s="7"/>
      <c r="L718" s="7"/>
      <c r="M718" s="7"/>
      <c r="N718" s="7"/>
      <c r="O718" s="7"/>
      <c r="P718" s="7"/>
      <c r="Q718" s="7"/>
      <c r="R718" s="7"/>
      <c r="S718" s="7"/>
      <c r="T718" s="7"/>
      <c r="U718" s="7"/>
      <c r="V718" s="7"/>
      <c r="W718" s="7"/>
      <c r="X718" s="7"/>
      <c r="Y718" s="7"/>
    </row>
    <row r="719" spans="1:25" x14ac:dyDescent="0.2">
      <c r="A719" s="1132"/>
      <c r="B719" s="1142"/>
      <c r="C719" s="1142"/>
      <c r="D719" s="1142"/>
      <c r="E719" s="409"/>
      <c r="F719" s="7"/>
      <c r="G719" s="7"/>
      <c r="H719" s="7"/>
      <c r="I719" s="7"/>
      <c r="J719" s="7"/>
      <c r="K719" s="7"/>
      <c r="L719" s="7"/>
      <c r="M719" s="7"/>
      <c r="N719" s="7"/>
      <c r="O719" s="7"/>
      <c r="P719" s="7"/>
      <c r="Q719" s="7"/>
      <c r="R719" s="7"/>
      <c r="S719" s="7"/>
      <c r="T719" s="7"/>
      <c r="U719" s="7"/>
      <c r="V719" s="7"/>
      <c r="W719" s="7"/>
      <c r="X719" s="7"/>
      <c r="Y719" s="7"/>
    </row>
    <row r="720" spans="1:25" x14ac:dyDescent="0.2">
      <c r="A720" s="1132"/>
      <c r="B720" s="1132"/>
      <c r="C720" s="1132"/>
      <c r="D720" s="1132"/>
      <c r="E720" s="409"/>
      <c r="F720" s="7"/>
      <c r="G720" s="7"/>
      <c r="H720" s="7"/>
      <c r="I720" s="7"/>
      <c r="J720" s="7"/>
      <c r="K720" s="7"/>
      <c r="L720" s="7"/>
      <c r="M720" s="7"/>
      <c r="N720" s="7"/>
      <c r="O720" s="7"/>
      <c r="P720" s="7"/>
      <c r="Q720" s="7"/>
      <c r="R720" s="7"/>
      <c r="S720" s="7"/>
      <c r="T720" s="7"/>
      <c r="U720" s="7"/>
      <c r="V720" s="7"/>
      <c r="W720" s="7"/>
      <c r="X720" s="7"/>
      <c r="Y720" s="7"/>
    </row>
    <row r="721" spans="1:25" x14ac:dyDescent="0.2">
      <c r="A721" s="18"/>
      <c r="B721" s="405"/>
      <c r="C721" s="408"/>
      <c r="D721" s="408"/>
      <c r="E721" s="409"/>
      <c r="F721" s="7"/>
      <c r="G721" s="7"/>
      <c r="H721" s="7"/>
      <c r="I721" s="7"/>
      <c r="J721" s="7"/>
      <c r="K721" s="7"/>
      <c r="L721" s="7"/>
      <c r="M721" s="7"/>
      <c r="N721" s="7"/>
      <c r="O721" s="7"/>
      <c r="P721" s="7"/>
      <c r="Q721" s="7"/>
      <c r="R721" s="7"/>
      <c r="S721" s="7"/>
      <c r="T721" s="7"/>
      <c r="U721" s="7"/>
      <c r="V721" s="7"/>
      <c r="W721" s="7"/>
      <c r="X721" s="7"/>
      <c r="Y721" s="7"/>
    </row>
    <row r="722" spans="1:25" x14ac:dyDescent="0.2">
      <c r="A722" s="409"/>
      <c r="B722" s="405"/>
      <c r="C722" s="408"/>
      <c r="D722" s="408"/>
      <c r="E722" s="409"/>
      <c r="F722" s="7"/>
      <c r="G722" s="7"/>
      <c r="H722" s="7"/>
      <c r="I722" s="7"/>
      <c r="J722" s="7"/>
      <c r="K722" s="7"/>
      <c r="L722" s="7"/>
      <c r="M722" s="7"/>
      <c r="N722" s="7"/>
      <c r="O722" s="7"/>
      <c r="P722" s="7"/>
      <c r="Q722" s="7"/>
      <c r="R722" s="7"/>
      <c r="S722" s="7"/>
      <c r="T722" s="7"/>
      <c r="U722" s="7"/>
      <c r="V722" s="7"/>
      <c r="W722" s="7"/>
      <c r="X722" s="7"/>
      <c r="Y722" s="7"/>
    </row>
    <row r="723" spans="1:25" x14ac:dyDescent="0.2">
      <c r="A723" s="18"/>
      <c r="B723" s="405"/>
      <c r="C723" s="408"/>
      <c r="D723" s="408"/>
      <c r="E723" s="409"/>
      <c r="F723" s="7"/>
      <c r="G723" s="7"/>
      <c r="H723" s="7"/>
      <c r="I723" s="7"/>
      <c r="J723" s="7"/>
      <c r="K723" s="7"/>
      <c r="L723" s="7"/>
      <c r="M723" s="7"/>
      <c r="N723" s="7"/>
      <c r="O723" s="7"/>
      <c r="P723" s="7"/>
      <c r="Q723" s="7"/>
      <c r="R723" s="7"/>
      <c r="S723" s="7"/>
      <c r="T723" s="7"/>
      <c r="U723" s="7"/>
      <c r="V723" s="7"/>
      <c r="W723" s="7"/>
      <c r="X723" s="7"/>
      <c r="Y723" s="7"/>
    </row>
    <row r="724" spans="1:25" x14ac:dyDescent="0.2">
      <c r="A724" s="18"/>
      <c r="B724" s="405"/>
      <c r="C724" s="408"/>
      <c r="D724" s="408"/>
      <c r="E724" s="409"/>
      <c r="F724" s="7"/>
      <c r="G724" s="7"/>
      <c r="H724" s="7"/>
      <c r="I724" s="7"/>
      <c r="J724" s="7"/>
      <c r="K724" s="7"/>
      <c r="L724" s="7"/>
      <c r="M724" s="7"/>
      <c r="N724" s="7"/>
      <c r="O724" s="7"/>
      <c r="P724" s="7"/>
      <c r="Q724" s="7"/>
      <c r="R724" s="7"/>
      <c r="S724" s="7"/>
      <c r="T724" s="7"/>
      <c r="U724" s="7"/>
      <c r="V724" s="7"/>
      <c r="W724" s="7"/>
      <c r="X724" s="7"/>
      <c r="Y724" s="7"/>
    </row>
    <row r="725" spans="1:25" x14ac:dyDescent="0.2">
      <c r="A725" s="409"/>
      <c r="B725" s="405"/>
      <c r="C725" s="408"/>
      <c r="D725" s="408"/>
      <c r="E725" s="409"/>
      <c r="F725" s="7"/>
      <c r="G725" s="7"/>
      <c r="H725" s="7"/>
      <c r="I725" s="7"/>
      <c r="J725" s="7"/>
      <c r="K725" s="7"/>
      <c r="L725" s="7"/>
      <c r="M725" s="7"/>
      <c r="N725" s="7"/>
      <c r="O725" s="7"/>
      <c r="P725" s="7"/>
      <c r="Q725" s="7"/>
      <c r="R725" s="7"/>
      <c r="S725" s="7"/>
      <c r="T725" s="7"/>
      <c r="U725" s="7"/>
      <c r="V725" s="7"/>
      <c r="W725" s="7"/>
      <c r="X725" s="7"/>
      <c r="Y725" s="7"/>
    </row>
    <row r="726" spans="1:25" x14ac:dyDescent="0.2">
      <c r="A726" s="409"/>
      <c r="B726" s="405"/>
      <c r="C726" s="408"/>
      <c r="D726" s="408"/>
      <c r="E726" s="409"/>
      <c r="F726" s="7"/>
      <c r="G726" s="7"/>
      <c r="H726" s="7"/>
      <c r="I726" s="7"/>
      <c r="J726" s="7"/>
      <c r="K726" s="7"/>
      <c r="L726" s="7"/>
      <c r="M726" s="7"/>
      <c r="N726" s="7"/>
      <c r="O726" s="7"/>
      <c r="P726" s="7"/>
      <c r="Q726" s="7"/>
      <c r="R726" s="7"/>
      <c r="S726" s="7"/>
      <c r="T726" s="7"/>
      <c r="U726" s="7"/>
      <c r="V726" s="7"/>
      <c r="W726" s="7"/>
      <c r="X726" s="7"/>
      <c r="Y726" s="7"/>
    </row>
    <row r="727" spans="1:25" x14ac:dyDescent="0.2">
      <c r="A727" s="409"/>
      <c r="B727" s="410"/>
      <c r="C727" s="410"/>
      <c r="D727" s="408"/>
      <c r="E727" s="409"/>
      <c r="F727" s="7"/>
      <c r="G727" s="7"/>
      <c r="H727" s="7"/>
      <c r="I727" s="7"/>
      <c r="J727" s="7"/>
      <c r="K727" s="7"/>
      <c r="L727" s="7"/>
      <c r="M727" s="7"/>
      <c r="N727" s="7"/>
      <c r="O727" s="7"/>
      <c r="P727" s="7"/>
      <c r="Q727" s="7"/>
      <c r="R727" s="7"/>
      <c r="S727" s="7"/>
      <c r="T727" s="7"/>
      <c r="U727" s="7"/>
      <c r="V727" s="7"/>
      <c r="W727" s="7"/>
      <c r="X727" s="7"/>
      <c r="Y727" s="7"/>
    </row>
    <row r="728" spans="1:25" x14ac:dyDescent="0.2">
      <c r="A728" s="1132"/>
      <c r="B728" s="1132"/>
      <c r="C728" s="1132"/>
      <c r="D728" s="20"/>
      <c r="E728" s="409"/>
      <c r="F728" s="7"/>
      <c r="G728" s="7"/>
      <c r="H728" s="7"/>
      <c r="I728" s="7"/>
      <c r="J728" s="7"/>
      <c r="K728" s="7"/>
      <c r="L728" s="7"/>
      <c r="M728" s="7"/>
      <c r="N728" s="7"/>
      <c r="O728" s="7"/>
      <c r="P728" s="7"/>
      <c r="Q728" s="7"/>
      <c r="R728" s="7"/>
      <c r="S728" s="7"/>
      <c r="T728" s="7"/>
      <c r="U728" s="7"/>
      <c r="V728" s="7"/>
      <c r="W728" s="7"/>
      <c r="X728" s="7"/>
      <c r="Y728" s="7"/>
    </row>
    <row r="729" spans="1:25" x14ac:dyDescent="0.2">
      <c r="A729" s="1133"/>
      <c r="B729" s="1133"/>
      <c r="C729" s="1133"/>
      <c r="D729" s="1133"/>
      <c r="E729" s="409"/>
      <c r="F729" s="7"/>
      <c r="G729" s="7"/>
      <c r="H729" s="7"/>
      <c r="I729" s="7"/>
      <c r="J729" s="7"/>
      <c r="K729" s="7"/>
      <c r="L729" s="7"/>
      <c r="M729" s="7"/>
      <c r="N729" s="7"/>
      <c r="O729" s="7"/>
      <c r="P729" s="7"/>
      <c r="Q729" s="7"/>
      <c r="R729" s="7"/>
      <c r="S729" s="7"/>
      <c r="T729" s="7"/>
      <c r="U729" s="7"/>
      <c r="V729" s="7"/>
      <c r="W729" s="7"/>
      <c r="X729" s="7"/>
      <c r="Y729" s="7"/>
    </row>
    <row r="730" spans="1:25" x14ac:dyDescent="0.2">
      <c r="A730" s="410"/>
      <c r="B730" s="413"/>
      <c r="C730" s="413"/>
      <c r="D730" s="20"/>
      <c r="E730" s="409"/>
      <c r="F730" s="7"/>
      <c r="G730" s="7"/>
      <c r="H730" s="7"/>
      <c r="I730" s="7"/>
      <c r="J730" s="7"/>
      <c r="K730" s="7"/>
      <c r="L730" s="7"/>
      <c r="M730" s="7"/>
      <c r="N730" s="7"/>
      <c r="O730" s="7"/>
      <c r="P730" s="7"/>
      <c r="Q730" s="7"/>
      <c r="R730" s="7"/>
      <c r="S730" s="7"/>
      <c r="T730" s="7"/>
      <c r="U730" s="7"/>
      <c r="V730" s="7"/>
      <c r="W730" s="7"/>
      <c r="X730" s="7"/>
      <c r="Y730" s="7"/>
    </row>
    <row r="731" spans="1:25" x14ac:dyDescent="0.2">
      <c r="A731" s="409"/>
      <c r="B731" s="409"/>
      <c r="C731" s="409"/>
      <c r="D731" s="409"/>
      <c r="E731" s="409"/>
      <c r="F731" s="7"/>
      <c r="G731" s="7"/>
      <c r="H731" s="7"/>
      <c r="I731" s="7"/>
      <c r="J731" s="7"/>
      <c r="K731" s="7"/>
      <c r="L731" s="7"/>
      <c r="M731" s="7"/>
      <c r="N731" s="7"/>
      <c r="O731" s="7"/>
      <c r="P731" s="7"/>
      <c r="Q731" s="7"/>
      <c r="R731" s="7"/>
      <c r="S731" s="7"/>
      <c r="T731" s="7"/>
      <c r="U731" s="7"/>
      <c r="V731" s="7"/>
      <c r="W731" s="7"/>
      <c r="X731" s="7"/>
      <c r="Y731" s="7"/>
    </row>
    <row r="732" spans="1:25" x14ac:dyDescent="0.2">
      <c r="A732" s="409"/>
      <c r="B732" s="409"/>
      <c r="C732" s="409"/>
      <c r="D732" s="409"/>
      <c r="E732" s="409"/>
      <c r="F732" s="7"/>
      <c r="G732" s="7"/>
      <c r="H732" s="7"/>
      <c r="I732" s="7"/>
      <c r="J732" s="7"/>
      <c r="K732" s="7"/>
      <c r="L732" s="7"/>
      <c r="M732" s="7"/>
      <c r="N732" s="7"/>
      <c r="O732" s="7"/>
      <c r="P732" s="7"/>
      <c r="Q732" s="7"/>
      <c r="R732" s="7"/>
      <c r="S732" s="7"/>
      <c r="T732" s="7"/>
      <c r="U732" s="7"/>
      <c r="V732" s="7"/>
      <c r="W732" s="7"/>
      <c r="X732" s="7"/>
      <c r="Y732" s="7"/>
    </row>
    <row r="733" spans="1:25" x14ac:dyDescent="0.2">
      <c r="A733" s="410"/>
      <c r="B733" s="411"/>
      <c r="C733" s="411"/>
      <c r="D733" s="411"/>
      <c r="E733" s="409"/>
      <c r="F733" s="7"/>
      <c r="G733" s="7"/>
      <c r="H733" s="7"/>
      <c r="I733" s="7"/>
      <c r="J733" s="7"/>
      <c r="K733" s="7"/>
      <c r="L733" s="7"/>
      <c r="M733" s="7"/>
      <c r="N733" s="7"/>
      <c r="O733" s="7"/>
      <c r="P733" s="7"/>
      <c r="Q733" s="7"/>
      <c r="R733" s="7"/>
      <c r="S733" s="7"/>
      <c r="T733" s="7"/>
      <c r="U733" s="7"/>
      <c r="V733" s="7"/>
      <c r="W733" s="7"/>
      <c r="X733" s="7"/>
      <c r="Y733" s="7"/>
    </row>
    <row r="734" spans="1:25" x14ac:dyDescent="0.2">
      <c r="A734" s="1134"/>
      <c r="B734" s="1135"/>
      <c r="C734" s="1136"/>
      <c r="D734" s="1136"/>
      <c r="E734" s="22"/>
      <c r="F734" s="7"/>
      <c r="G734" s="7"/>
      <c r="H734" s="7"/>
      <c r="I734" s="7"/>
      <c r="J734" s="7"/>
      <c r="K734" s="7"/>
      <c r="L734" s="7"/>
      <c r="M734" s="7"/>
      <c r="N734" s="7"/>
      <c r="O734" s="7"/>
      <c r="P734" s="7"/>
      <c r="Q734" s="7"/>
      <c r="R734" s="7"/>
      <c r="S734" s="7"/>
      <c r="T734" s="7"/>
      <c r="U734" s="7"/>
      <c r="V734" s="7"/>
      <c r="W734" s="7"/>
      <c r="X734" s="7"/>
      <c r="Y734" s="7"/>
    </row>
    <row r="735" spans="1:25" x14ac:dyDescent="0.2">
      <c r="A735" s="1134"/>
      <c r="B735" s="1134"/>
      <c r="C735" s="1134"/>
      <c r="D735" s="1134"/>
      <c r="E735" s="22"/>
      <c r="F735" s="7"/>
      <c r="G735" s="7"/>
      <c r="H735" s="7"/>
      <c r="I735" s="7"/>
      <c r="J735" s="7"/>
      <c r="K735" s="7"/>
      <c r="L735" s="7"/>
      <c r="M735" s="7"/>
      <c r="N735" s="7"/>
      <c r="O735" s="7"/>
      <c r="P735" s="7"/>
      <c r="Q735" s="7"/>
      <c r="R735" s="7"/>
      <c r="S735" s="7"/>
      <c r="T735" s="7"/>
      <c r="U735" s="7"/>
      <c r="V735" s="7"/>
      <c r="W735" s="7"/>
      <c r="X735" s="7"/>
      <c r="Y735" s="7"/>
    </row>
    <row r="736" spans="1:25" x14ac:dyDescent="0.2">
      <c r="A736" s="1132"/>
      <c r="B736" s="1132"/>
      <c r="C736" s="1132"/>
      <c r="D736" s="20"/>
      <c r="E736" s="409"/>
      <c r="F736" s="7"/>
      <c r="G736" s="7"/>
      <c r="H736" s="7"/>
      <c r="I736" s="7"/>
      <c r="J736" s="7"/>
      <c r="K736" s="7"/>
      <c r="L736" s="7"/>
      <c r="M736" s="7"/>
      <c r="N736" s="7"/>
      <c r="O736" s="7"/>
      <c r="P736" s="7"/>
      <c r="Q736" s="7"/>
      <c r="R736" s="7"/>
      <c r="S736" s="7"/>
      <c r="T736" s="7"/>
      <c r="U736" s="7"/>
      <c r="V736" s="7"/>
      <c r="W736" s="7"/>
      <c r="X736" s="7"/>
      <c r="Y736" s="7"/>
    </row>
    <row r="737" spans="1:25" x14ac:dyDescent="0.2">
      <c r="A737" s="1133"/>
      <c r="B737" s="1133"/>
      <c r="C737" s="1133"/>
      <c r="D737" s="1133"/>
      <c r="E737" s="409"/>
      <c r="F737" s="7"/>
      <c r="G737" s="7"/>
      <c r="H737" s="7"/>
      <c r="I737" s="7"/>
      <c r="J737" s="7"/>
      <c r="K737" s="7"/>
      <c r="L737" s="7"/>
      <c r="M737" s="7"/>
      <c r="N737" s="7"/>
      <c r="O737" s="7"/>
      <c r="P737" s="7"/>
      <c r="Q737" s="7"/>
      <c r="R737" s="7"/>
      <c r="S737" s="7"/>
      <c r="T737" s="7"/>
      <c r="U737" s="7"/>
      <c r="V737" s="7"/>
      <c r="W737" s="7"/>
      <c r="X737" s="7"/>
      <c r="Y737" s="7"/>
    </row>
    <row r="738" spans="1:25" x14ac:dyDescent="0.2">
      <c r="A738" s="1132"/>
      <c r="B738" s="1132"/>
      <c r="C738" s="1132"/>
      <c r="D738" s="20"/>
      <c r="E738" s="409"/>
      <c r="F738" s="7"/>
      <c r="G738" s="7"/>
      <c r="H738" s="7"/>
      <c r="I738" s="7"/>
      <c r="J738" s="7"/>
      <c r="K738" s="7"/>
      <c r="L738" s="7"/>
      <c r="M738" s="7"/>
      <c r="N738" s="7"/>
      <c r="O738" s="7"/>
      <c r="P738" s="7"/>
      <c r="Q738" s="7"/>
      <c r="R738" s="7"/>
      <c r="S738" s="7"/>
      <c r="T738" s="7"/>
      <c r="U738" s="7"/>
      <c r="V738" s="7"/>
      <c r="W738" s="7"/>
      <c r="X738" s="7"/>
      <c r="Y738" s="7"/>
    </row>
    <row r="739" spans="1:25" x14ac:dyDescent="0.2">
      <c r="A739" s="409"/>
      <c r="B739" s="409"/>
      <c r="C739" s="409"/>
      <c r="D739" s="409"/>
      <c r="E739" s="409"/>
      <c r="F739" s="7"/>
      <c r="G739" s="7"/>
      <c r="H739" s="7"/>
      <c r="I739" s="7"/>
      <c r="J739" s="7"/>
      <c r="K739" s="7"/>
      <c r="L739" s="7"/>
      <c r="M739" s="7"/>
      <c r="N739" s="7"/>
      <c r="O739" s="7"/>
      <c r="P739" s="7"/>
      <c r="Q739" s="7"/>
      <c r="R739" s="7"/>
      <c r="S739" s="7"/>
      <c r="T739" s="7"/>
      <c r="U739" s="7"/>
      <c r="V739" s="7"/>
      <c r="W739" s="7"/>
      <c r="X739" s="7"/>
      <c r="Y739" s="7"/>
    </row>
    <row r="740" spans="1:25" x14ac:dyDescent="0.2">
      <c r="A740" s="409"/>
      <c r="B740" s="409"/>
      <c r="C740" s="409"/>
      <c r="D740" s="409"/>
      <c r="E740" s="409"/>
      <c r="F740" s="7"/>
      <c r="G740" s="7"/>
      <c r="H740" s="7"/>
      <c r="I740" s="7"/>
      <c r="J740" s="7"/>
      <c r="K740" s="7"/>
      <c r="L740" s="7"/>
      <c r="M740" s="7"/>
      <c r="N740" s="7"/>
      <c r="O740" s="7"/>
      <c r="P740" s="7"/>
      <c r="Q740" s="7"/>
      <c r="R740" s="7"/>
      <c r="S740" s="7"/>
      <c r="T740" s="7"/>
      <c r="U740" s="7"/>
      <c r="V740" s="7"/>
      <c r="W740" s="7"/>
      <c r="X740" s="7"/>
      <c r="Y740" s="7"/>
    </row>
    <row r="741" spans="1:25" x14ac:dyDescent="0.2">
      <c r="A741" s="1132"/>
      <c r="B741" s="1132"/>
      <c r="C741" s="1137"/>
      <c r="D741" s="1137"/>
      <c r="E741" s="409"/>
      <c r="F741" s="7"/>
      <c r="G741" s="7"/>
      <c r="H741" s="7"/>
      <c r="I741" s="7"/>
      <c r="J741" s="7"/>
      <c r="K741" s="7"/>
      <c r="L741" s="7"/>
      <c r="M741" s="7"/>
      <c r="N741" s="7"/>
      <c r="O741" s="7"/>
      <c r="P741" s="7"/>
      <c r="Q741" s="7"/>
      <c r="R741" s="7"/>
      <c r="S741" s="7"/>
      <c r="T741" s="7"/>
      <c r="U741" s="7"/>
      <c r="V741" s="7"/>
      <c r="W741" s="7"/>
      <c r="X741" s="7"/>
      <c r="Y741" s="7"/>
    </row>
    <row r="742" spans="1:25" x14ac:dyDescent="0.2">
      <c r="A742" s="409"/>
      <c r="B742" s="409"/>
      <c r="C742" s="409"/>
      <c r="D742" s="409"/>
      <c r="E742" s="409"/>
      <c r="F742" s="7"/>
      <c r="G742" s="7"/>
      <c r="H742" s="7"/>
      <c r="I742" s="7"/>
      <c r="J742" s="7"/>
      <c r="K742" s="7"/>
      <c r="L742" s="7"/>
      <c r="M742" s="7"/>
      <c r="N742" s="7"/>
      <c r="O742" s="7"/>
      <c r="P742" s="7"/>
      <c r="Q742" s="7"/>
      <c r="R742" s="7"/>
      <c r="S742" s="7"/>
      <c r="T742" s="7"/>
      <c r="U742" s="7"/>
      <c r="V742" s="7"/>
      <c r="W742" s="7"/>
      <c r="X742" s="7"/>
      <c r="Y742" s="7"/>
    </row>
    <row r="743" spans="1:25" x14ac:dyDescent="0.2">
      <c r="A743" s="1138"/>
      <c r="B743" s="1138"/>
      <c r="C743" s="1139"/>
      <c r="D743" s="1139"/>
      <c r="E743" s="409"/>
      <c r="F743" s="7"/>
      <c r="G743" s="7"/>
      <c r="H743" s="7"/>
      <c r="I743" s="7"/>
      <c r="J743" s="7"/>
      <c r="K743" s="7"/>
      <c r="L743" s="7"/>
      <c r="M743" s="7"/>
      <c r="N743" s="7"/>
      <c r="O743" s="7"/>
      <c r="P743" s="7"/>
      <c r="Q743" s="7"/>
      <c r="R743" s="7"/>
      <c r="S743" s="7"/>
      <c r="T743" s="7"/>
      <c r="U743" s="7"/>
      <c r="V743" s="7"/>
      <c r="W743" s="7"/>
      <c r="X743" s="7"/>
      <c r="Y743" s="7"/>
    </row>
    <row r="744" spans="1:25" x14ac:dyDescent="0.2">
      <c r="A744" s="1138"/>
      <c r="B744" s="1138"/>
      <c r="C744" s="1139"/>
      <c r="D744" s="1139"/>
      <c r="E744" s="409"/>
      <c r="F744" s="7"/>
      <c r="G744" s="7"/>
      <c r="H744" s="7"/>
      <c r="I744" s="7"/>
      <c r="J744" s="7"/>
      <c r="K744" s="7"/>
      <c r="L744" s="7"/>
      <c r="M744" s="7"/>
      <c r="N744" s="7"/>
      <c r="O744" s="7"/>
      <c r="P744" s="7"/>
      <c r="Q744" s="7"/>
      <c r="R744" s="7"/>
      <c r="S744" s="7"/>
      <c r="T744" s="7"/>
      <c r="U744" s="7"/>
      <c r="V744" s="7"/>
      <c r="W744" s="7"/>
      <c r="X744" s="7"/>
      <c r="Y744" s="7"/>
    </row>
    <row r="745" spans="1:25" ht="14.25" x14ac:dyDescent="0.2">
      <c r="A745" s="409"/>
      <c r="B745" s="23"/>
      <c r="C745" s="1139"/>
      <c r="D745" s="1139"/>
      <c r="E745" s="409"/>
      <c r="F745" s="7"/>
      <c r="G745" s="7"/>
      <c r="H745" s="7"/>
      <c r="I745" s="7"/>
      <c r="J745" s="7"/>
      <c r="K745" s="7"/>
      <c r="L745" s="7"/>
      <c r="M745" s="7"/>
      <c r="N745" s="7"/>
      <c r="O745" s="7"/>
      <c r="P745" s="7"/>
      <c r="Q745" s="7"/>
      <c r="R745" s="7"/>
      <c r="S745" s="7"/>
      <c r="T745" s="7"/>
      <c r="U745" s="7"/>
      <c r="V745" s="7"/>
      <c r="W745" s="7"/>
      <c r="X745" s="7"/>
      <c r="Y745" s="7"/>
    </row>
    <row r="746" spans="1:25" x14ac:dyDescent="0.2">
      <c r="A746" s="409"/>
      <c r="B746" s="24"/>
      <c r="C746" s="1139"/>
      <c r="D746" s="1139"/>
      <c r="E746" s="409"/>
      <c r="F746" s="7"/>
      <c r="G746" s="7"/>
      <c r="H746" s="7"/>
      <c r="I746" s="7"/>
      <c r="J746" s="7"/>
      <c r="K746" s="7"/>
      <c r="L746" s="7"/>
      <c r="M746" s="7"/>
      <c r="N746" s="7"/>
      <c r="O746" s="7"/>
      <c r="P746" s="7"/>
      <c r="Q746" s="7"/>
      <c r="R746" s="7"/>
      <c r="S746" s="7"/>
      <c r="T746" s="7"/>
      <c r="U746" s="7"/>
      <c r="V746" s="7"/>
      <c r="W746" s="7"/>
      <c r="X746" s="7"/>
      <c r="Y746" s="7"/>
    </row>
    <row r="747" spans="1:25" x14ac:dyDescent="0.2">
      <c r="A747" s="1138"/>
      <c r="B747" s="1138"/>
      <c r="C747" s="1139"/>
      <c r="D747" s="1139"/>
      <c r="E747" s="409"/>
      <c r="F747" s="7"/>
      <c r="G747" s="7"/>
      <c r="H747" s="7"/>
      <c r="I747" s="7"/>
      <c r="J747" s="7"/>
      <c r="K747" s="7"/>
      <c r="L747" s="7"/>
      <c r="M747" s="7"/>
      <c r="N747" s="7"/>
      <c r="O747" s="7"/>
      <c r="P747" s="7"/>
      <c r="Q747" s="7"/>
      <c r="R747" s="7"/>
      <c r="S747" s="7"/>
      <c r="T747" s="7"/>
      <c r="U747" s="7"/>
      <c r="V747" s="7"/>
      <c r="W747" s="7"/>
      <c r="X747" s="7"/>
      <c r="Y747" s="7"/>
    </row>
    <row r="748" spans="1:25" x14ac:dyDescent="0.2">
      <c r="A748" s="1138"/>
      <c r="B748" s="1138"/>
      <c r="C748" s="1139"/>
      <c r="D748" s="1139"/>
      <c r="E748" s="409"/>
      <c r="F748" s="7"/>
      <c r="G748" s="7"/>
      <c r="H748" s="7"/>
      <c r="I748" s="7"/>
      <c r="J748" s="7"/>
      <c r="K748" s="7"/>
      <c r="L748" s="7"/>
      <c r="M748" s="7"/>
      <c r="N748" s="7"/>
      <c r="O748" s="7"/>
      <c r="P748" s="7"/>
      <c r="Q748" s="7"/>
      <c r="R748" s="7"/>
      <c r="S748" s="7"/>
      <c r="T748" s="7"/>
      <c r="U748" s="7"/>
      <c r="V748" s="7"/>
      <c r="W748" s="7"/>
      <c r="X748" s="7"/>
      <c r="Y748" s="7"/>
    </row>
    <row r="749" spans="1:25" x14ac:dyDescent="0.2">
      <c r="A749" s="1138"/>
      <c r="B749" s="1138"/>
      <c r="C749" s="1139"/>
      <c r="D749" s="1139"/>
      <c r="E749" s="409"/>
      <c r="F749" s="7"/>
      <c r="G749" s="7"/>
      <c r="H749" s="7"/>
      <c r="I749" s="7"/>
      <c r="J749" s="7"/>
      <c r="K749" s="7"/>
      <c r="L749" s="7"/>
      <c r="M749" s="7"/>
      <c r="N749" s="7"/>
      <c r="O749" s="7"/>
      <c r="P749" s="7"/>
      <c r="Q749" s="7"/>
      <c r="R749" s="7"/>
      <c r="S749" s="7"/>
      <c r="T749" s="7"/>
      <c r="U749" s="7"/>
      <c r="V749" s="7"/>
      <c r="W749" s="7"/>
      <c r="X749" s="7"/>
      <c r="Y749" s="7"/>
    </row>
    <row r="750" spans="1:25" x14ac:dyDescent="0.2">
      <c r="A750" s="1138"/>
      <c r="B750" s="1138"/>
      <c r="C750" s="1139"/>
      <c r="D750" s="1139"/>
      <c r="E750" s="409"/>
      <c r="F750" s="7"/>
      <c r="G750" s="7"/>
      <c r="H750" s="7"/>
      <c r="I750" s="7"/>
      <c r="J750" s="7"/>
      <c r="K750" s="7"/>
      <c r="L750" s="7"/>
      <c r="M750" s="7"/>
      <c r="N750" s="7"/>
      <c r="O750" s="7"/>
      <c r="P750" s="7"/>
      <c r="Q750" s="7"/>
      <c r="R750" s="7"/>
      <c r="S750" s="7"/>
      <c r="T750" s="7"/>
      <c r="U750" s="7"/>
      <c r="V750" s="7"/>
      <c r="W750" s="7"/>
      <c r="X750" s="7"/>
      <c r="Y750" s="7"/>
    </row>
    <row r="751" spans="1:25" x14ac:dyDescent="0.2">
      <c r="A751" s="1138"/>
      <c r="B751" s="1138"/>
      <c r="C751" s="1139"/>
      <c r="D751" s="1139"/>
      <c r="E751" s="409"/>
      <c r="F751" s="7"/>
      <c r="G751" s="7"/>
      <c r="H751" s="7"/>
      <c r="I751" s="7"/>
      <c r="J751" s="7"/>
      <c r="K751" s="7"/>
      <c r="L751" s="7"/>
      <c r="M751" s="7"/>
      <c r="N751" s="7"/>
      <c r="O751" s="7"/>
      <c r="P751" s="7"/>
      <c r="Q751" s="7"/>
      <c r="R751" s="7"/>
      <c r="S751" s="7"/>
      <c r="T751" s="7"/>
      <c r="U751" s="7"/>
      <c r="V751" s="7"/>
      <c r="W751" s="7"/>
      <c r="X751" s="7"/>
      <c r="Y751" s="7"/>
    </row>
    <row r="752" spans="1:25" x14ac:dyDescent="0.2">
      <c r="A752" s="1138"/>
      <c r="B752" s="1138"/>
      <c r="C752" s="1138"/>
      <c r="D752" s="1138"/>
      <c r="E752" s="409"/>
      <c r="F752" s="7"/>
      <c r="G752" s="7"/>
      <c r="H752" s="7"/>
      <c r="I752" s="7"/>
      <c r="J752" s="7"/>
      <c r="K752" s="7"/>
      <c r="L752" s="7"/>
      <c r="M752" s="7"/>
      <c r="N752" s="7"/>
      <c r="O752" s="7"/>
      <c r="P752" s="7"/>
      <c r="Q752" s="7"/>
      <c r="R752" s="7"/>
      <c r="S752" s="7"/>
      <c r="T752" s="7"/>
      <c r="U752" s="7"/>
      <c r="V752" s="7"/>
      <c r="W752" s="7"/>
      <c r="X752" s="7"/>
      <c r="Y752" s="7"/>
    </row>
    <row r="753" spans="1:25" x14ac:dyDescent="0.2">
      <c r="A753" s="1138"/>
      <c r="B753" s="1138"/>
      <c r="C753" s="1138"/>
      <c r="D753" s="1138"/>
      <c r="E753" s="409"/>
      <c r="F753" s="7"/>
      <c r="G753" s="7"/>
      <c r="H753" s="7"/>
      <c r="I753" s="7"/>
      <c r="J753" s="7"/>
      <c r="K753" s="7"/>
      <c r="L753" s="7"/>
      <c r="M753" s="7"/>
      <c r="N753" s="7"/>
      <c r="O753" s="7"/>
      <c r="P753" s="7"/>
      <c r="Q753" s="7"/>
      <c r="R753" s="7"/>
      <c r="S753" s="7"/>
      <c r="T753" s="7"/>
      <c r="U753" s="7"/>
      <c r="V753" s="7"/>
      <c r="W753" s="7"/>
      <c r="X753" s="7"/>
      <c r="Y753" s="7"/>
    </row>
    <row r="754" spans="1:25" x14ac:dyDescent="0.2">
      <c r="A754" s="1138"/>
      <c r="B754" s="1138"/>
      <c r="C754" s="1138"/>
      <c r="D754" s="1138"/>
      <c r="E754" s="409"/>
      <c r="F754" s="7"/>
      <c r="G754" s="7"/>
      <c r="H754" s="7"/>
      <c r="I754" s="7"/>
      <c r="J754" s="7"/>
      <c r="K754" s="7"/>
      <c r="L754" s="7"/>
      <c r="M754" s="7"/>
      <c r="N754" s="7"/>
      <c r="O754" s="7"/>
      <c r="P754" s="7"/>
      <c r="Q754" s="7"/>
      <c r="R754" s="7"/>
      <c r="S754" s="7"/>
      <c r="T754" s="7"/>
      <c r="U754" s="7"/>
      <c r="V754" s="7"/>
      <c r="W754" s="7"/>
      <c r="X754" s="7"/>
      <c r="Y754" s="7"/>
    </row>
    <row r="755" spans="1:25" x14ac:dyDescent="0.2">
      <c r="A755" s="1138"/>
      <c r="B755" s="1138"/>
      <c r="C755" s="1138"/>
      <c r="D755" s="1138"/>
      <c r="E755" s="409"/>
      <c r="F755" s="7"/>
      <c r="G755" s="7"/>
      <c r="H755" s="7"/>
      <c r="I755" s="7"/>
      <c r="J755" s="7"/>
      <c r="K755" s="7"/>
      <c r="L755" s="7"/>
      <c r="M755" s="7"/>
      <c r="N755" s="7"/>
      <c r="O755" s="7"/>
      <c r="P755" s="7"/>
      <c r="Q755" s="7"/>
      <c r="R755" s="7"/>
      <c r="S755" s="7"/>
      <c r="T755" s="7"/>
      <c r="U755" s="7"/>
      <c r="V755" s="7"/>
      <c r="W755" s="7"/>
      <c r="X755" s="7"/>
      <c r="Y755" s="7"/>
    </row>
    <row r="756" spans="1:25" x14ac:dyDescent="0.2">
      <c r="A756" s="1138"/>
      <c r="B756" s="1138"/>
      <c r="C756" s="1138"/>
      <c r="D756" s="1138"/>
      <c r="E756" s="409"/>
      <c r="F756" s="7"/>
      <c r="G756" s="7"/>
      <c r="H756" s="7"/>
      <c r="I756" s="7"/>
      <c r="J756" s="7"/>
      <c r="K756" s="7"/>
      <c r="L756" s="7"/>
      <c r="M756" s="7"/>
      <c r="N756" s="7"/>
      <c r="O756" s="7"/>
      <c r="P756" s="7"/>
      <c r="Q756" s="7"/>
      <c r="R756" s="7"/>
      <c r="S756" s="7"/>
      <c r="T756" s="7"/>
      <c r="U756" s="7"/>
      <c r="V756" s="7"/>
      <c r="W756" s="7"/>
      <c r="X756" s="7"/>
      <c r="Y756" s="7"/>
    </row>
    <row r="757" spans="1:25" x14ac:dyDescent="0.2">
      <c r="A757" s="410"/>
      <c r="B757" s="410"/>
      <c r="C757" s="677"/>
      <c r="D757" s="677"/>
      <c r="E757" s="409"/>
      <c r="F757" s="7"/>
      <c r="G757" s="7"/>
      <c r="H757" s="7"/>
      <c r="I757" s="7"/>
      <c r="J757" s="7"/>
      <c r="K757" s="7"/>
      <c r="L757" s="7"/>
      <c r="M757" s="7"/>
      <c r="N757" s="7"/>
      <c r="O757" s="7"/>
      <c r="P757" s="7"/>
      <c r="Q757" s="7"/>
      <c r="R757" s="7"/>
      <c r="S757" s="7"/>
      <c r="T757" s="7"/>
      <c r="U757" s="7"/>
      <c r="V757" s="7"/>
      <c r="W757" s="7"/>
      <c r="X757" s="7"/>
      <c r="Y757" s="7"/>
    </row>
    <row r="758" spans="1:25" x14ac:dyDescent="0.2">
      <c r="A758" s="1132"/>
      <c r="B758" s="1132"/>
      <c r="C758" s="1139"/>
      <c r="D758" s="1139"/>
      <c r="E758" s="409"/>
      <c r="F758" s="7"/>
      <c r="G758" s="7"/>
      <c r="H758" s="7"/>
      <c r="I758" s="7"/>
      <c r="J758" s="7"/>
      <c r="K758" s="7"/>
      <c r="L758" s="7"/>
      <c r="M758" s="7"/>
      <c r="N758" s="7"/>
      <c r="O758" s="7"/>
      <c r="P758" s="7"/>
      <c r="Q758" s="7"/>
      <c r="R758" s="7"/>
      <c r="S758" s="7"/>
      <c r="T758" s="7"/>
      <c r="U758" s="7"/>
      <c r="V758" s="7"/>
      <c r="W758" s="7"/>
      <c r="X758" s="7"/>
      <c r="Y758" s="7"/>
    </row>
    <row r="759" spans="1:25" x14ac:dyDescent="0.2">
      <c r="A759" s="409"/>
      <c r="B759" s="409"/>
      <c r="C759" s="405"/>
      <c r="D759" s="405"/>
      <c r="E759" s="409"/>
      <c r="F759" s="7"/>
      <c r="G759" s="7"/>
      <c r="H759" s="7"/>
      <c r="I759" s="7"/>
      <c r="J759" s="7"/>
      <c r="K759" s="7"/>
      <c r="L759" s="7"/>
      <c r="M759" s="7"/>
      <c r="N759" s="7"/>
      <c r="O759" s="7"/>
      <c r="P759" s="7"/>
      <c r="Q759" s="7"/>
      <c r="R759" s="7"/>
      <c r="S759" s="7"/>
      <c r="T759" s="7"/>
      <c r="U759" s="7"/>
      <c r="V759" s="7"/>
      <c r="W759" s="7"/>
      <c r="X759" s="7"/>
      <c r="Y759" s="7"/>
    </row>
    <row r="760" spans="1:25" x14ac:dyDescent="0.2">
      <c r="A760" s="1140"/>
      <c r="B760" s="1140"/>
      <c r="C760" s="1137"/>
      <c r="D760" s="1137"/>
      <c r="E760" s="409"/>
      <c r="F760" s="7"/>
      <c r="G760" s="7"/>
      <c r="H760" s="7"/>
      <c r="I760" s="7"/>
      <c r="J760" s="7"/>
      <c r="K760" s="7"/>
      <c r="L760" s="7"/>
      <c r="M760" s="7"/>
      <c r="N760" s="7"/>
      <c r="O760" s="7"/>
      <c r="P760" s="7"/>
      <c r="Q760" s="7"/>
      <c r="R760" s="7"/>
      <c r="S760" s="7"/>
      <c r="T760" s="7"/>
      <c r="U760" s="7"/>
      <c r="V760" s="7"/>
      <c r="W760" s="7"/>
      <c r="X760" s="7"/>
      <c r="Y760" s="7"/>
    </row>
    <row r="761" spans="1:25" x14ac:dyDescent="0.2">
      <c r="A761" s="409"/>
      <c r="B761" s="409"/>
      <c r="C761" s="405"/>
      <c r="D761" s="405"/>
      <c r="E761" s="409"/>
      <c r="F761" s="7"/>
      <c r="G761" s="7"/>
      <c r="H761" s="7"/>
      <c r="I761" s="7"/>
      <c r="J761" s="7"/>
      <c r="K761" s="7"/>
      <c r="L761" s="7"/>
      <c r="M761" s="7"/>
      <c r="N761" s="7"/>
      <c r="O761" s="7"/>
      <c r="P761" s="7"/>
      <c r="Q761" s="7"/>
      <c r="R761" s="7"/>
      <c r="S761" s="7"/>
      <c r="T761" s="7"/>
      <c r="U761" s="7"/>
      <c r="V761" s="7"/>
      <c r="W761" s="7"/>
      <c r="X761" s="7"/>
      <c r="Y761" s="7"/>
    </row>
    <row r="762" spans="1:25" x14ac:dyDescent="0.2">
      <c r="A762" s="1132"/>
      <c r="B762" s="1132"/>
      <c r="C762" s="1139"/>
      <c r="D762" s="1139"/>
      <c r="E762" s="409"/>
      <c r="F762" s="7"/>
      <c r="G762" s="7"/>
      <c r="H762" s="7"/>
      <c r="I762" s="7"/>
      <c r="J762" s="7"/>
      <c r="K762" s="7"/>
      <c r="L762" s="7"/>
      <c r="M762" s="7"/>
      <c r="N762" s="7"/>
      <c r="O762" s="7"/>
      <c r="P762" s="7"/>
      <c r="Q762" s="7"/>
      <c r="R762" s="7"/>
      <c r="S762" s="7"/>
      <c r="T762" s="7"/>
      <c r="U762" s="7"/>
      <c r="V762" s="7"/>
      <c r="W762" s="7"/>
      <c r="X762" s="7"/>
      <c r="Y762" s="7"/>
    </row>
    <row r="763" spans="1:25" x14ac:dyDescent="0.2">
      <c r="A763" s="410"/>
      <c r="B763" s="409"/>
      <c r="C763" s="25"/>
      <c r="D763" s="25"/>
      <c r="E763" s="409"/>
      <c r="F763" s="7"/>
      <c r="G763" s="7"/>
      <c r="H763" s="7"/>
      <c r="I763" s="7"/>
      <c r="J763" s="7"/>
      <c r="K763" s="7"/>
      <c r="L763" s="7"/>
      <c r="M763" s="7"/>
      <c r="N763" s="7"/>
      <c r="O763" s="7"/>
      <c r="P763" s="7"/>
      <c r="Q763" s="7"/>
      <c r="R763" s="7"/>
      <c r="S763" s="7"/>
      <c r="T763" s="7"/>
      <c r="U763" s="7"/>
      <c r="V763" s="7"/>
      <c r="W763" s="7"/>
      <c r="X763" s="7"/>
      <c r="Y763" s="7"/>
    </row>
    <row r="764" spans="1:25" x14ac:dyDescent="0.2">
      <c r="A764" s="1141"/>
      <c r="B764" s="1141"/>
      <c r="C764" s="1139"/>
      <c r="D764" s="1139"/>
      <c r="E764" s="409"/>
      <c r="F764" s="7"/>
      <c r="G764" s="7"/>
      <c r="H764" s="7"/>
      <c r="I764" s="7"/>
      <c r="J764" s="7"/>
      <c r="K764" s="7"/>
      <c r="L764" s="7"/>
      <c r="M764" s="7"/>
      <c r="N764" s="7"/>
      <c r="O764" s="7"/>
      <c r="P764" s="7"/>
      <c r="Q764" s="7"/>
      <c r="R764" s="7"/>
      <c r="S764" s="7"/>
      <c r="T764" s="7"/>
      <c r="U764" s="7"/>
      <c r="V764" s="7"/>
      <c r="W764" s="7"/>
      <c r="X764" s="7"/>
      <c r="Y764" s="7"/>
    </row>
    <row r="765" spans="1:25" x14ac:dyDescent="0.2">
      <c r="A765" s="409"/>
      <c r="B765" s="25"/>
      <c r="C765" s="409"/>
      <c r="D765" s="25"/>
      <c r="E765" s="25"/>
      <c r="F765" s="7"/>
      <c r="G765" s="7"/>
      <c r="H765" s="7"/>
      <c r="I765" s="7"/>
      <c r="J765" s="7"/>
      <c r="K765" s="7"/>
      <c r="L765" s="7"/>
      <c r="M765" s="7"/>
      <c r="N765" s="7"/>
      <c r="O765" s="7"/>
      <c r="P765" s="7"/>
      <c r="Q765" s="7"/>
      <c r="R765" s="7"/>
      <c r="S765" s="7"/>
      <c r="T765" s="7"/>
      <c r="U765" s="7"/>
      <c r="V765" s="7"/>
      <c r="W765" s="7"/>
      <c r="X765" s="7"/>
      <c r="Y765" s="7"/>
    </row>
    <row r="766" spans="1:25" x14ac:dyDescent="0.2">
      <c r="A766" s="1132"/>
      <c r="B766" s="1132"/>
      <c r="C766" s="1137"/>
      <c r="D766" s="1137"/>
      <c r="E766" s="409"/>
      <c r="F766" s="7"/>
      <c r="G766" s="7"/>
      <c r="H766" s="7"/>
      <c r="I766" s="7"/>
      <c r="J766" s="7"/>
      <c r="K766" s="7"/>
      <c r="L766" s="7"/>
      <c r="M766" s="7"/>
      <c r="N766" s="7"/>
      <c r="O766" s="7"/>
      <c r="P766" s="7"/>
      <c r="Q766" s="7"/>
      <c r="R766" s="7"/>
      <c r="S766" s="7"/>
      <c r="T766" s="7"/>
      <c r="U766" s="7"/>
      <c r="V766" s="7"/>
      <c r="W766" s="7"/>
      <c r="X766" s="7"/>
      <c r="Y766" s="7"/>
    </row>
    <row r="767" spans="1:25" x14ac:dyDescent="0.2">
      <c r="A767" s="409"/>
      <c r="B767" s="409"/>
      <c r="C767" s="409"/>
      <c r="D767" s="409"/>
      <c r="E767" s="409"/>
      <c r="F767" s="7"/>
      <c r="G767" s="7"/>
      <c r="H767" s="7"/>
      <c r="I767" s="7"/>
      <c r="J767" s="7"/>
      <c r="K767" s="7"/>
      <c r="L767" s="7"/>
      <c r="M767" s="7"/>
      <c r="N767" s="7"/>
      <c r="O767" s="7"/>
      <c r="P767" s="7"/>
      <c r="Q767" s="7"/>
      <c r="R767" s="7"/>
      <c r="S767" s="7"/>
      <c r="T767" s="7"/>
      <c r="U767" s="7"/>
      <c r="V767" s="7"/>
      <c r="W767" s="7"/>
      <c r="X767" s="7"/>
      <c r="Y767" s="7"/>
    </row>
    <row r="768" spans="1:25" x14ac:dyDescent="0.2">
      <c r="A768" s="1138"/>
      <c r="B768" s="1138"/>
      <c r="C768" s="1139"/>
      <c r="D768" s="1139"/>
      <c r="E768" s="409"/>
      <c r="F768" s="7"/>
      <c r="G768" s="7"/>
      <c r="H768" s="7"/>
      <c r="I768" s="7"/>
      <c r="J768" s="7"/>
      <c r="K768" s="7"/>
      <c r="L768" s="7"/>
      <c r="M768" s="7"/>
      <c r="N768" s="7"/>
      <c r="O768" s="7"/>
      <c r="P768" s="7"/>
      <c r="Q768" s="7"/>
      <c r="R768" s="7"/>
      <c r="S768" s="7"/>
      <c r="T768" s="7"/>
      <c r="U768" s="7"/>
      <c r="V768" s="7"/>
      <c r="W768" s="7"/>
      <c r="X768" s="7"/>
      <c r="Y768" s="7"/>
    </row>
    <row r="769" spans="1:25" x14ac:dyDescent="0.2">
      <c r="A769" s="1138"/>
      <c r="B769" s="1138"/>
      <c r="C769" s="1139"/>
      <c r="D769" s="1139"/>
      <c r="E769" s="409"/>
      <c r="F769" s="7"/>
      <c r="G769" s="7"/>
      <c r="H769" s="7"/>
      <c r="I769" s="7"/>
      <c r="J769" s="7"/>
      <c r="K769" s="7"/>
      <c r="L769" s="7"/>
      <c r="M769" s="7"/>
      <c r="N769" s="7"/>
      <c r="O769" s="7"/>
      <c r="P769" s="7"/>
      <c r="Q769" s="7"/>
      <c r="R769" s="7"/>
      <c r="S769" s="7"/>
      <c r="T769" s="7"/>
      <c r="U769" s="7"/>
      <c r="V769" s="7"/>
      <c r="W769" s="7"/>
      <c r="X769" s="7"/>
      <c r="Y769" s="7"/>
    </row>
    <row r="770" spans="1:25" x14ac:dyDescent="0.2">
      <c r="A770" s="410"/>
      <c r="B770" s="409"/>
      <c r="C770" s="408"/>
      <c r="D770" s="408"/>
      <c r="E770" s="409"/>
      <c r="F770" s="7"/>
      <c r="G770" s="7"/>
      <c r="H770" s="7"/>
      <c r="I770" s="7"/>
      <c r="J770" s="7"/>
      <c r="K770" s="7"/>
      <c r="L770" s="7"/>
      <c r="M770" s="7"/>
      <c r="N770" s="7"/>
      <c r="O770" s="7"/>
      <c r="P770" s="7"/>
      <c r="Q770" s="7"/>
      <c r="R770" s="7"/>
      <c r="S770" s="7"/>
      <c r="T770" s="7"/>
      <c r="U770" s="7"/>
      <c r="V770" s="7"/>
      <c r="W770" s="7"/>
      <c r="X770" s="7"/>
      <c r="Y770" s="7"/>
    </row>
    <row r="771" spans="1:25" x14ac:dyDescent="0.2">
      <c r="A771" s="410"/>
      <c r="B771" s="409"/>
      <c r="C771" s="1139"/>
      <c r="D771" s="1139"/>
      <c r="E771" s="409"/>
      <c r="F771" s="7"/>
      <c r="G771" s="7"/>
      <c r="H771" s="7"/>
      <c r="I771" s="7"/>
      <c r="J771" s="7"/>
      <c r="K771" s="7"/>
      <c r="L771" s="7"/>
      <c r="M771" s="7"/>
      <c r="N771" s="7"/>
      <c r="O771" s="7"/>
      <c r="P771" s="7"/>
      <c r="Q771" s="7"/>
      <c r="R771" s="7"/>
      <c r="S771" s="7"/>
      <c r="T771" s="7"/>
      <c r="U771" s="7"/>
      <c r="V771" s="7"/>
      <c r="W771" s="7"/>
      <c r="X771" s="7"/>
      <c r="Y771" s="7"/>
    </row>
    <row r="772" spans="1:25" x14ac:dyDescent="0.2">
      <c r="A772" s="409"/>
      <c r="B772" s="409"/>
      <c r="C772" s="409"/>
      <c r="D772" s="409"/>
      <c r="E772" s="409"/>
      <c r="F772" s="7"/>
      <c r="G772" s="7"/>
      <c r="H772" s="7"/>
      <c r="I772" s="7"/>
      <c r="J772" s="7"/>
      <c r="K772" s="7"/>
      <c r="L772" s="7"/>
      <c r="M772" s="7"/>
      <c r="N772" s="7"/>
      <c r="O772" s="7"/>
      <c r="P772" s="7"/>
      <c r="Q772" s="7"/>
      <c r="R772" s="7"/>
      <c r="S772" s="7"/>
      <c r="T772" s="7"/>
      <c r="U772" s="7"/>
      <c r="V772" s="7"/>
      <c r="W772" s="7"/>
      <c r="X772" s="7"/>
      <c r="Y772" s="7"/>
    </row>
    <row r="773" spans="1:25" x14ac:dyDescent="0.2">
      <c r="A773" s="410"/>
      <c r="B773" s="413"/>
      <c r="C773" s="1139"/>
      <c r="D773" s="1139"/>
      <c r="E773" s="409"/>
      <c r="F773" s="7"/>
      <c r="G773" s="7"/>
      <c r="H773" s="7"/>
      <c r="I773" s="7"/>
      <c r="J773" s="7"/>
      <c r="K773" s="7"/>
      <c r="L773" s="7"/>
      <c r="M773" s="7"/>
      <c r="N773" s="7"/>
      <c r="O773" s="7"/>
      <c r="P773" s="7"/>
      <c r="Q773" s="7"/>
      <c r="R773" s="7"/>
      <c r="S773" s="7"/>
      <c r="T773" s="7"/>
      <c r="U773" s="7"/>
      <c r="V773" s="7"/>
      <c r="W773" s="7"/>
      <c r="X773" s="7"/>
      <c r="Y773" s="7"/>
    </row>
    <row r="774" spans="1:25" x14ac:dyDescent="0.2">
      <c r="A774" s="409"/>
      <c r="B774" s="409"/>
      <c r="C774" s="409"/>
      <c r="D774" s="409"/>
      <c r="E774" s="409"/>
      <c r="F774" s="7"/>
      <c r="G774" s="7"/>
      <c r="H774" s="7"/>
      <c r="I774" s="7"/>
      <c r="J774" s="7"/>
      <c r="K774" s="7"/>
      <c r="L774" s="7"/>
      <c r="M774" s="7"/>
      <c r="N774" s="7"/>
      <c r="O774" s="7"/>
      <c r="P774" s="7"/>
      <c r="Q774" s="7"/>
      <c r="R774" s="7"/>
      <c r="S774" s="7"/>
      <c r="T774" s="7"/>
      <c r="U774" s="7"/>
      <c r="V774" s="7"/>
      <c r="W774" s="7"/>
      <c r="X774" s="7"/>
      <c r="Y774" s="7"/>
    </row>
    <row r="775" spans="1:25" x14ac:dyDescent="0.2">
      <c r="A775" s="3"/>
      <c r="B775" s="677"/>
      <c r="C775" s="677"/>
      <c r="D775" s="405"/>
      <c r="E775" s="405"/>
      <c r="F775" s="7"/>
      <c r="G775" s="7"/>
      <c r="H775" s="7"/>
      <c r="I775" s="7"/>
      <c r="J775" s="7"/>
      <c r="K775" s="7"/>
      <c r="L775" s="7"/>
      <c r="M775" s="7"/>
      <c r="N775" s="7"/>
      <c r="O775" s="7"/>
      <c r="P775" s="7"/>
      <c r="Q775" s="7"/>
      <c r="R775" s="7"/>
      <c r="S775" s="7"/>
      <c r="T775" s="7"/>
      <c r="U775" s="7"/>
      <c r="V775" s="7"/>
      <c r="W775" s="7"/>
      <c r="X775" s="7"/>
      <c r="Y775" s="7"/>
    </row>
    <row r="776" spans="1:25" x14ac:dyDescent="0.2">
      <c r="A776" s="3"/>
      <c r="B776" s="1139"/>
      <c r="C776" s="1139"/>
      <c r="D776" s="26"/>
      <c r="E776" s="408"/>
      <c r="F776" s="7"/>
      <c r="G776" s="7"/>
      <c r="H776" s="7"/>
      <c r="I776" s="7"/>
      <c r="J776" s="7"/>
      <c r="K776" s="7"/>
      <c r="L776" s="7"/>
      <c r="M776" s="7"/>
      <c r="N776" s="7"/>
      <c r="O776" s="7"/>
      <c r="P776" s="7"/>
      <c r="Q776" s="7"/>
      <c r="R776" s="7"/>
      <c r="S776" s="7"/>
      <c r="T776" s="7"/>
      <c r="U776" s="7"/>
      <c r="V776" s="7"/>
      <c r="W776" s="7"/>
      <c r="X776" s="7"/>
      <c r="Y776" s="7"/>
    </row>
    <row r="777" spans="1:25" x14ac:dyDescent="0.2">
      <c r="A777" s="3"/>
      <c r="B777" s="1139"/>
      <c r="C777" s="1139"/>
      <c r="D777" s="26"/>
      <c r="E777" s="408"/>
      <c r="F777" s="7"/>
      <c r="G777" s="7"/>
      <c r="H777" s="7"/>
      <c r="I777" s="7"/>
      <c r="J777" s="7"/>
      <c r="K777" s="7"/>
      <c r="L777" s="7"/>
      <c r="M777" s="7"/>
      <c r="N777" s="7"/>
      <c r="O777" s="7"/>
      <c r="P777" s="7"/>
      <c r="Q777" s="7"/>
      <c r="R777" s="7"/>
      <c r="S777" s="7"/>
      <c r="T777" s="7"/>
      <c r="U777" s="7"/>
      <c r="V777" s="7"/>
      <c r="W777" s="7"/>
      <c r="X777" s="7"/>
      <c r="Y777" s="7"/>
    </row>
    <row r="778" spans="1:25" x14ac:dyDescent="0.2">
      <c r="A778" s="3"/>
      <c r="B778" s="1139"/>
      <c r="C778" s="1139"/>
      <c r="D778" s="26"/>
      <c r="E778" s="408"/>
      <c r="F778" s="7"/>
      <c r="G778" s="7"/>
      <c r="H778" s="7"/>
      <c r="I778" s="7"/>
      <c r="J778" s="7"/>
      <c r="K778" s="7"/>
      <c r="L778" s="7"/>
      <c r="M778" s="7"/>
      <c r="N778" s="7"/>
      <c r="O778" s="7"/>
      <c r="P778" s="7"/>
      <c r="Q778" s="7"/>
      <c r="R778" s="7"/>
      <c r="S778" s="7"/>
      <c r="T778" s="7"/>
      <c r="U778" s="7"/>
      <c r="V778" s="7"/>
      <c r="W778" s="7"/>
      <c r="X778" s="7"/>
      <c r="Y778" s="7"/>
    </row>
    <row r="779" spans="1:25" x14ac:dyDescent="0.2">
      <c r="A779" s="3"/>
      <c r="B779" s="677"/>
      <c r="C779" s="677"/>
      <c r="D779" s="408"/>
      <c r="E779" s="408"/>
      <c r="F779" s="7"/>
      <c r="G779" s="7"/>
      <c r="H779" s="7"/>
      <c r="I779" s="7"/>
      <c r="J779" s="7"/>
      <c r="K779" s="7"/>
      <c r="L779" s="7"/>
      <c r="M779" s="7"/>
      <c r="N779" s="7"/>
      <c r="O779" s="7"/>
      <c r="P779" s="7"/>
      <c r="Q779" s="7"/>
      <c r="R779" s="7"/>
      <c r="S779" s="7"/>
      <c r="T779" s="7"/>
      <c r="U779" s="7"/>
      <c r="V779" s="7"/>
      <c r="W779" s="7"/>
      <c r="X779" s="7"/>
      <c r="Y779" s="7"/>
    </row>
    <row r="780" spans="1:25" x14ac:dyDescent="0.2">
      <c r="A780" s="3"/>
      <c r="B780" s="1139"/>
      <c r="C780" s="1139"/>
      <c r="D780" s="409"/>
      <c r="E780" s="409"/>
      <c r="F780" s="7"/>
      <c r="G780" s="7"/>
      <c r="H780" s="7"/>
      <c r="I780" s="7"/>
      <c r="J780" s="7"/>
      <c r="K780" s="7"/>
      <c r="L780" s="7"/>
      <c r="M780" s="7"/>
      <c r="N780" s="7"/>
      <c r="O780" s="7"/>
      <c r="P780" s="7"/>
      <c r="Q780" s="7"/>
      <c r="R780" s="7"/>
      <c r="S780" s="7"/>
      <c r="T780" s="7"/>
      <c r="U780" s="7"/>
      <c r="V780" s="7"/>
      <c r="W780" s="7"/>
      <c r="X780" s="7"/>
      <c r="Y780" s="7"/>
    </row>
    <row r="781" spans="1:25" x14ac:dyDescent="0.2">
      <c r="A781" s="409"/>
      <c r="B781" s="409"/>
      <c r="C781" s="409"/>
      <c r="D781" s="27"/>
      <c r="E781" s="27"/>
      <c r="F781" s="7"/>
      <c r="G781" s="7"/>
      <c r="H781" s="7"/>
      <c r="I781" s="7"/>
      <c r="J781" s="7"/>
      <c r="K781" s="7"/>
      <c r="L781" s="7"/>
      <c r="M781" s="7"/>
      <c r="N781" s="7"/>
      <c r="O781" s="7"/>
      <c r="P781" s="7"/>
      <c r="Q781" s="7"/>
      <c r="R781" s="7"/>
      <c r="S781" s="7"/>
      <c r="T781" s="7"/>
      <c r="U781" s="7"/>
      <c r="V781" s="7"/>
      <c r="W781" s="7"/>
      <c r="X781" s="7"/>
      <c r="Y781" s="7"/>
    </row>
    <row r="782" spans="1:25" x14ac:dyDescent="0.2">
      <c r="A782" s="1138"/>
      <c r="B782" s="1138"/>
      <c r="C782" s="1138"/>
      <c r="D782" s="26"/>
      <c r="E782" s="408"/>
      <c r="F782" s="7"/>
      <c r="G782" s="7"/>
      <c r="H782" s="7"/>
      <c r="I782" s="7"/>
      <c r="J782" s="7"/>
      <c r="K782" s="7"/>
      <c r="L782" s="7"/>
      <c r="M782" s="7"/>
      <c r="N782" s="7"/>
      <c r="O782" s="7"/>
      <c r="P782" s="7"/>
      <c r="Q782" s="7"/>
      <c r="R782" s="7"/>
      <c r="S782" s="7"/>
      <c r="T782" s="7"/>
      <c r="U782" s="7"/>
      <c r="V782" s="7"/>
      <c r="W782" s="7"/>
      <c r="X782" s="7"/>
      <c r="Y782" s="7"/>
    </row>
    <row r="783" spans="1:25" x14ac:dyDescent="0.2">
      <c r="A783" s="409"/>
      <c r="B783" s="409"/>
      <c r="C783" s="409"/>
      <c r="D783" s="409"/>
      <c r="E783" s="409"/>
      <c r="F783" s="7"/>
      <c r="G783" s="7"/>
      <c r="H783" s="7"/>
      <c r="I783" s="7"/>
      <c r="J783" s="7"/>
      <c r="K783" s="7"/>
      <c r="L783" s="7"/>
      <c r="M783" s="7"/>
      <c r="N783" s="7"/>
      <c r="O783" s="7"/>
      <c r="P783" s="7"/>
      <c r="Q783" s="7"/>
      <c r="R783" s="7"/>
      <c r="S783" s="7"/>
      <c r="T783" s="7"/>
      <c r="U783" s="7"/>
      <c r="V783" s="7"/>
      <c r="W783" s="7"/>
      <c r="X783" s="7"/>
      <c r="Y783" s="7"/>
    </row>
    <row r="784" spans="1:25" x14ac:dyDescent="0.2">
      <c r="A784" s="409"/>
      <c r="B784" s="1139"/>
      <c r="C784" s="1139"/>
      <c r="D784" s="409"/>
      <c r="E784" s="409"/>
      <c r="F784" s="7"/>
      <c r="G784" s="7"/>
      <c r="H784" s="7"/>
      <c r="I784" s="7"/>
      <c r="J784" s="7"/>
      <c r="K784" s="7"/>
      <c r="L784" s="7"/>
      <c r="M784" s="7"/>
      <c r="N784" s="7"/>
      <c r="O784" s="7"/>
      <c r="P784" s="7"/>
      <c r="Q784" s="7"/>
      <c r="R784" s="7"/>
      <c r="S784" s="7"/>
      <c r="T784" s="7"/>
      <c r="U784" s="7"/>
      <c r="V784" s="7"/>
      <c r="W784" s="7"/>
      <c r="X784" s="7"/>
      <c r="Y784" s="7"/>
    </row>
    <row r="785" spans="1:25" x14ac:dyDescent="0.2">
      <c r="A785" s="409"/>
      <c r="B785" s="409"/>
      <c r="C785" s="409"/>
      <c r="D785" s="409"/>
      <c r="E785" s="409"/>
      <c r="F785" s="7"/>
      <c r="G785" s="7"/>
      <c r="H785" s="7"/>
      <c r="I785" s="7"/>
      <c r="J785" s="7"/>
      <c r="K785" s="7"/>
      <c r="L785" s="7"/>
      <c r="M785" s="7"/>
      <c r="N785" s="7"/>
      <c r="O785" s="7"/>
      <c r="P785" s="7"/>
      <c r="Q785" s="7"/>
      <c r="R785" s="7"/>
      <c r="S785" s="7"/>
      <c r="T785" s="7"/>
      <c r="U785" s="7"/>
      <c r="V785" s="7"/>
      <c r="W785" s="7"/>
      <c r="X785" s="7"/>
      <c r="Y785" s="7"/>
    </row>
    <row r="786" spans="1:25" x14ac:dyDescent="0.2">
      <c r="A786" s="1138"/>
      <c r="B786" s="1138"/>
      <c r="C786" s="1138"/>
      <c r="D786" s="405"/>
      <c r="E786" s="408"/>
      <c r="F786" s="7"/>
      <c r="G786" s="7"/>
      <c r="H786" s="7"/>
      <c r="I786" s="7"/>
      <c r="J786" s="7"/>
      <c r="K786" s="7"/>
      <c r="L786" s="7"/>
      <c r="M786" s="7"/>
      <c r="N786" s="7"/>
      <c r="O786" s="7"/>
      <c r="P786" s="7"/>
      <c r="Q786" s="7"/>
      <c r="R786" s="7"/>
      <c r="S786" s="7"/>
      <c r="T786" s="7"/>
      <c r="U786" s="7"/>
      <c r="V786" s="7"/>
      <c r="W786" s="7"/>
      <c r="X786" s="7"/>
      <c r="Y786" s="7"/>
    </row>
    <row r="787" spans="1:25" x14ac:dyDescent="0.2">
      <c r="A787" s="409"/>
      <c r="B787" s="409"/>
      <c r="C787" s="409"/>
      <c r="D787" s="409"/>
      <c r="E787" s="409"/>
      <c r="F787" s="7"/>
      <c r="G787" s="7"/>
      <c r="H787" s="7"/>
      <c r="I787" s="7"/>
      <c r="J787" s="7"/>
      <c r="K787" s="7"/>
      <c r="L787" s="7"/>
      <c r="M787" s="7"/>
      <c r="N787" s="7"/>
      <c r="O787" s="7"/>
      <c r="P787" s="7"/>
      <c r="Q787" s="7"/>
      <c r="R787" s="7"/>
      <c r="S787" s="7"/>
      <c r="T787" s="7"/>
      <c r="U787" s="7"/>
      <c r="V787" s="7"/>
      <c r="W787" s="7"/>
      <c r="X787" s="7"/>
      <c r="Y787" s="7"/>
    </row>
    <row r="788" spans="1:25" x14ac:dyDescent="0.2">
      <c r="A788" s="1132"/>
      <c r="B788" s="1132"/>
      <c r="C788" s="1132"/>
      <c r="D788" s="405"/>
      <c r="E788" s="20"/>
      <c r="F788" s="7"/>
      <c r="G788" s="7"/>
      <c r="H788" s="7"/>
      <c r="I788" s="7"/>
      <c r="J788" s="7"/>
      <c r="K788" s="7"/>
      <c r="L788" s="7"/>
      <c r="M788" s="7"/>
      <c r="N788" s="7"/>
      <c r="O788" s="7"/>
      <c r="P788" s="7"/>
      <c r="Q788" s="7"/>
      <c r="R788" s="7"/>
      <c r="S788" s="7"/>
      <c r="T788" s="7"/>
      <c r="U788" s="7"/>
      <c r="V788" s="7"/>
      <c r="W788" s="7"/>
      <c r="X788" s="7"/>
      <c r="Y788" s="7"/>
    </row>
    <row r="789" spans="1:25" x14ac:dyDescent="0.2">
      <c r="A789" s="409"/>
      <c r="B789" s="409"/>
      <c r="C789" s="409"/>
      <c r="D789" s="409"/>
      <c r="E789" s="409"/>
      <c r="F789" s="7"/>
      <c r="G789" s="7"/>
      <c r="H789" s="7"/>
      <c r="I789" s="7"/>
      <c r="J789" s="7"/>
      <c r="K789" s="7"/>
      <c r="L789" s="7"/>
      <c r="M789" s="7"/>
      <c r="N789" s="7"/>
      <c r="O789" s="7"/>
      <c r="P789" s="7"/>
      <c r="Q789" s="7"/>
      <c r="R789" s="7"/>
      <c r="S789" s="7"/>
      <c r="T789" s="7"/>
      <c r="U789" s="7"/>
      <c r="V789" s="7"/>
      <c r="W789" s="7"/>
      <c r="X789" s="7"/>
      <c r="Y789" s="7"/>
    </row>
    <row r="790" spans="1:25" x14ac:dyDescent="0.2">
      <c r="A790" s="409"/>
      <c r="B790" s="409"/>
      <c r="C790" s="409"/>
      <c r="D790" s="409"/>
      <c r="E790" s="409"/>
      <c r="F790" s="7"/>
      <c r="G790" s="7"/>
      <c r="H790" s="7"/>
      <c r="I790" s="7"/>
      <c r="J790" s="7"/>
      <c r="K790" s="7"/>
      <c r="L790" s="7"/>
      <c r="M790" s="7"/>
      <c r="N790" s="7"/>
      <c r="O790" s="7"/>
      <c r="P790" s="7"/>
      <c r="Q790" s="7"/>
      <c r="R790" s="7"/>
      <c r="S790" s="7"/>
      <c r="T790" s="7"/>
      <c r="U790" s="7"/>
      <c r="V790" s="7"/>
      <c r="W790" s="7"/>
      <c r="X790" s="7"/>
      <c r="Y790" s="7"/>
    </row>
    <row r="791" spans="1:25" x14ac:dyDescent="0.2">
      <c r="A791" s="409"/>
      <c r="B791" s="409"/>
      <c r="C791" s="409"/>
      <c r="D791" s="409"/>
      <c r="E791" s="409"/>
      <c r="F791" s="7"/>
      <c r="G791" s="7"/>
      <c r="H791" s="7"/>
      <c r="I791" s="7"/>
      <c r="J791" s="7"/>
      <c r="K791" s="7"/>
      <c r="L791" s="7"/>
      <c r="M791" s="7"/>
      <c r="N791" s="7"/>
      <c r="O791" s="7"/>
      <c r="P791" s="7"/>
      <c r="Q791" s="7"/>
      <c r="R791" s="7"/>
      <c r="S791" s="7"/>
      <c r="T791" s="7"/>
      <c r="U791" s="7"/>
      <c r="V791" s="7"/>
      <c r="W791" s="7"/>
      <c r="X791" s="7"/>
      <c r="Y791" s="7"/>
    </row>
    <row r="792" spans="1:25" x14ac:dyDescent="0.2">
      <c r="A792" s="409"/>
      <c r="B792" s="409"/>
      <c r="C792" s="409"/>
      <c r="D792" s="409"/>
      <c r="E792" s="409"/>
      <c r="F792" s="7"/>
      <c r="G792" s="7"/>
      <c r="H792" s="7"/>
      <c r="I792" s="7"/>
      <c r="J792" s="7"/>
      <c r="K792" s="7"/>
      <c r="L792" s="7"/>
      <c r="M792" s="7"/>
      <c r="N792" s="7"/>
      <c r="O792" s="7"/>
      <c r="P792" s="7"/>
      <c r="Q792" s="7"/>
      <c r="R792" s="7"/>
      <c r="S792" s="7"/>
      <c r="T792" s="7"/>
      <c r="U792" s="7"/>
      <c r="V792" s="7"/>
      <c r="W792" s="7"/>
      <c r="X792" s="7"/>
      <c r="Y792" s="7"/>
    </row>
    <row r="793" spans="1:25" x14ac:dyDescent="0.2">
      <c r="A793" s="409"/>
      <c r="B793" s="409"/>
      <c r="C793" s="409"/>
      <c r="D793" s="409"/>
      <c r="E793" s="409"/>
      <c r="F793" s="7"/>
      <c r="G793" s="7"/>
      <c r="H793" s="7"/>
      <c r="I793" s="7"/>
      <c r="J793" s="7"/>
      <c r="K793" s="7"/>
      <c r="L793" s="7"/>
      <c r="M793" s="7"/>
      <c r="N793" s="7"/>
      <c r="O793" s="7"/>
      <c r="P793" s="7"/>
      <c r="Q793" s="7"/>
      <c r="R793" s="7"/>
      <c r="S793" s="7"/>
      <c r="T793" s="7"/>
      <c r="U793" s="7"/>
      <c r="V793" s="7"/>
      <c r="W793" s="7"/>
      <c r="X793" s="7"/>
      <c r="Y793" s="7"/>
    </row>
    <row r="794" spans="1:25" x14ac:dyDescent="0.2">
      <c r="A794" s="409"/>
      <c r="B794" s="409"/>
      <c r="C794" s="409"/>
      <c r="D794" s="409"/>
      <c r="E794" s="409"/>
      <c r="F794" s="7"/>
      <c r="G794" s="7"/>
      <c r="H794" s="7"/>
      <c r="I794" s="7"/>
      <c r="J794" s="7"/>
      <c r="K794" s="7"/>
      <c r="L794" s="7"/>
      <c r="M794" s="7"/>
      <c r="N794" s="7"/>
      <c r="O794" s="7"/>
      <c r="P794" s="7"/>
      <c r="Q794" s="7"/>
      <c r="R794" s="7"/>
      <c r="S794" s="7"/>
      <c r="T794" s="7"/>
      <c r="U794" s="7"/>
      <c r="V794" s="7"/>
      <c r="W794" s="7"/>
      <c r="X794" s="7"/>
      <c r="Y794" s="7"/>
    </row>
    <row r="795" spans="1:25" x14ac:dyDescent="0.2">
      <c r="A795" s="7"/>
      <c r="B795" s="7"/>
      <c r="C795" s="7"/>
      <c r="D795" s="7"/>
      <c r="E795" s="7"/>
      <c r="F795" s="7"/>
      <c r="G795" s="7"/>
      <c r="H795" s="7"/>
      <c r="I795" s="7"/>
      <c r="J795" s="7"/>
      <c r="K795" s="7"/>
      <c r="L795" s="7"/>
      <c r="M795" s="7"/>
      <c r="N795" s="7"/>
      <c r="O795" s="7"/>
      <c r="P795" s="7"/>
      <c r="Q795" s="7"/>
      <c r="R795" s="7"/>
      <c r="S795" s="7"/>
      <c r="T795" s="7"/>
      <c r="U795" s="7"/>
      <c r="V795" s="7"/>
      <c r="W795" s="7"/>
      <c r="X795" s="7"/>
      <c r="Y795" s="7"/>
    </row>
    <row r="796" spans="1:25" x14ac:dyDescent="0.2">
      <c r="A796" s="7"/>
      <c r="B796" s="7"/>
      <c r="C796" s="7"/>
      <c r="D796" s="7"/>
      <c r="E796" s="7"/>
      <c r="F796" s="7"/>
      <c r="G796" s="7"/>
      <c r="H796" s="7"/>
      <c r="I796" s="7"/>
      <c r="J796" s="7"/>
      <c r="K796" s="7"/>
      <c r="L796" s="7"/>
      <c r="M796" s="7"/>
      <c r="N796" s="7"/>
      <c r="O796" s="7"/>
      <c r="P796" s="7"/>
      <c r="Q796" s="7"/>
      <c r="R796" s="7"/>
      <c r="S796" s="7"/>
      <c r="T796" s="7"/>
      <c r="U796" s="7"/>
      <c r="V796" s="7"/>
      <c r="W796" s="7"/>
      <c r="X796" s="7"/>
      <c r="Y796" s="7"/>
    </row>
    <row r="797" spans="1:25" x14ac:dyDescent="0.2">
      <c r="A797" s="7"/>
      <c r="B797" s="7"/>
      <c r="C797" s="7"/>
      <c r="D797" s="7"/>
      <c r="E797" s="7"/>
      <c r="F797" s="7"/>
      <c r="G797" s="7"/>
      <c r="H797" s="7"/>
      <c r="I797" s="7"/>
      <c r="J797" s="7"/>
      <c r="K797" s="7"/>
      <c r="L797" s="7"/>
      <c r="M797" s="7"/>
      <c r="N797" s="7"/>
      <c r="O797" s="7"/>
      <c r="P797" s="7"/>
      <c r="Q797" s="7"/>
      <c r="R797" s="7"/>
      <c r="S797" s="7"/>
      <c r="T797" s="7"/>
      <c r="U797" s="7"/>
      <c r="V797" s="7"/>
      <c r="W797" s="7"/>
      <c r="X797" s="7"/>
      <c r="Y797" s="7"/>
    </row>
    <row r="798" spans="1:25" x14ac:dyDescent="0.2">
      <c r="A798" s="7"/>
      <c r="B798" s="7"/>
      <c r="C798" s="7"/>
      <c r="D798" s="7"/>
      <c r="E798" s="7"/>
      <c r="F798" s="7"/>
      <c r="G798" s="7"/>
      <c r="H798" s="7"/>
      <c r="I798" s="7"/>
      <c r="J798" s="7"/>
      <c r="K798" s="7"/>
      <c r="L798" s="7"/>
      <c r="M798" s="7"/>
      <c r="N798" s="7"/>
      <c r="O798" s="7"/>
      <c r="P798" s="7"/>
      <c r="Q798" s="7"/>
      <c r="R798" s="7"/>
      <c r="S798" s="7"/>
      <c r="T798" s="7"/>
      <c r="U798" s="7"/>
      <c r="V798" s="7"/>
      <c r="W798" s="7"/>
      <c r="X798" s="7"/>
      <c r="Y798" s="7"/>
    </row>
    <row r="799" spans="1:25" x14ac:dyDescent="0.2">
      <c r="A799" s="7"/>
      <c r="B799" s="7"/>
      <c r="C799" s="7"/>
      <c r="D799" s="7"/>
      <c r="E799" s="7"/>
      <c r="F799" s="7"/>
      <c r="G799" s="7"/>
      <c r="H799" s="7"/>
      <c r="I799" s="7"/>
      <c r="J799" s="7"/>
      <c r="K799" s="7"/>
      <c r="L799" s="7"/>
      <c r="M799" s="7"/>
      <c r="N799" s="7"/>
      <c r="O799" s="7"/>
      <c r="P799" s="7"/>
      <c r="Q799" s="7"/>
      <c r="R799" s="7"/>
      <c r="S799" s="7"/>
      <c r="T799" s="7"/>
      <c r="U799" s="7"/>
      <c r="V799" s="7"/>
      <c r="W799" s="7"/>
      <c r="X799" s="7"/>
      <c r="Y799" s="7"/>
    </row>
    <row r="800" spans="1:25" x14ac:dyDescent="0.2">
      <c r="A800" s="1137"/>
      <c r="B800" s="1137"/>
      <c r="C800" s="1137"/>
      <c r="D800" s="1137"/>
      <c r="E800" s="409"/>
      <c r="F800" s="7"/>
      <c r="G800" s="7"/>
      <c r="H800" s="7"/>
      <c r="I800" s="7"/>
      <c r="J800" s="7"/>
      <c r="K800" s="7"/>
      <c r="L800" s="7"/>
      <c r="M800" s="7"/>
      <c r="N800" s="7"/>
      <c r="O800" s="7"/>
      <c r="P800" s="7"/>
      <c r="Q800" s="7"/>
      <c r="R800" s="7"/>
      <c r="S800" s="7"/>
      <c r="T800" s="7"/>
      <c r="U800" s="7"/>
      <c r="V800" s="7"/>
      <c r="W800" s="7"/>
      <c r="X800" s="7"/>
      <c r="Y800" s="7"/>
    </row>
    <row r="801" spans="1:25" x14ac:dyDescent="0.2">
      <c r="A801" s="409"/>
      <c r="B801" s="409"/>
      <c r="C801" s="409"/>
      <c r="D801" s="409"/>
      <c r="E801" s="409"/>
      <c r="F801" s="7"/>
      <c r="G801" s="7"/>
      <c r="H801" s="7"/>
      <c r="I801" s="7"/>
      <c r="J801" s="7"/>
      <c r="K801" s="7"/>
      <c r="L801" s="7"/>
      <c r="M801" s="7"/>
      <c r="N801" s="7"/>
      <c r="O801" s="7"/>
      <c r="P801" s="7"/>
      <c r="Q801" s="7"/>
      <c r="R801" s="7"/>
      <c r="S801" s="7"/>
      <c r="T801" s="7"/>
      <c r="U801" s="7"/>
      <c r="V801" s="7"/>
      <c r="W801" s="7"/>
      <c r="X801" s="7"/>
      <c r="Y801" s="7"/>
    </row>
    <row r="802" spans="1:25" x14ac:dyDescent="0.2">
      <c r="A802" s="409"/>
      <c r="B802" s="409"/>
      <c r="C802" s="409"/>
      <c r="D802" s="409"/>
      <c r="E802" s="409"/>
      <c r="F802" s="7"/>
      <c r="G802" s="7"/>
      <c r="H802" s="7"/>
      <c r="I802" s="7"/>
      <c r="J802" s="7"/>
      <c r="K802" s="7"/>
      <c r="L802" s="7"/>
      <c r="M802" s="7"/>
      <c r="N802" s="7"/>
      <c r="O802" s="7"/>
      <c r="P802" s="7"/>
      <c r="Q802" s="7"/>
      <c r="R802" s="7"/>
      <c r="S802" s="7"/>
      <c r="T802" s="7"/>
      <c r="U802" s="7"/>
      <c r="V802" s="7"/>
      <c r="W802" s="7"/>
      <c r="X802" s="7"/>
      <c r="Y802" s="7"/>
    </row>
    <row r="803" spans="1:25" x14ac:dyDescent="0.2">
      <c r="A803" s="409"/>
      <c r="B803" s="409"/>
      <c r="C803" s="409"/>
      <c r="D803" s="409"/>
      <c r="E803" s="409"/>
      <c r="F803" s="7"/>
      <c r="G803" s="7"/>
      <c r="H803" s="7"/>
      <c r="I803" s="7"/>
      <c r="J803" s="7"/>
      <c r="K803" s="7"/>
      <c r="L803" s="7"/>
      <c r="M803" s="7"/>
      <c r="N803" s="7"/>
      <c r="O803" s="7"/>
      <c r="P803" s="7"/>
      <c r="Q803" s="7"/>
      <c r="R803" s="7"/>
      <c r="S803" s="7"/>
      <c r="T803" s="7"/>
      <c r="U803" s="7"/>
      <c r="V803" s="7"/>
      <c r="W803" s="7"/>
      <c r="X803" s="7"/>
      <c r="Y803" s="7"/>
    </row>
    <row r="804" spans="1:25" x14ac:dyDescent="0.2">
      <c r="A804" s="409"/>
      <c r="B804" s="409"/>
      <c r="C804" s="409"/>
      <c r="D804" s="409"/>
      <c r="E804" s="409"/>
      <c r="F804" s="7"/>
      <c r="G804" s="7"/>
      <c r="H804" s="7"/>
      <c r="I804" s="7"/>
      <c r="J804" s="7"/>
      <c r="K804" s="7"/>
      <c r="L804" s="7"/>
      <c r="M804" s="7"/>
      <c r="N804" s="7"/>
      <c r="O804" s="7"/>
      <c r="P804" s="7"/>
      <c r="Q804" s="7"/>
      <c r="R804" s="7"/>
      <c r="S804" s="7"/>
      <c r="T804" s="7"/>
      <c r="U804" s="7"/>
      <c r="V804" s="7"/>
      <c r="W804" s="7"/>
      <c r="X804" s="7"/>
      <c r="Y804" s="7"/>
    </row>
    <row r="805" spans="1:25" x14ac:dyDescent="0.2">
      <c r="A805" s="1141"/>
      <c r="B805" s="1141"/>
      <c r="C805" s="409"/>
      <c r="D805" s="409"/>
      <c r="E805" s="409"/>
      <c r="F805" s="7"/>
      <c r="G805" s="7"/>
      <c r="H805" s="7"/>
      <c r="I805" s="7"/>
      <c r="J805" s="7"/>
      <c r="K805" s="7"/>
      <c r="L805" s="7"/>
      <c r="M805" s="7"/>
      <c r="N805" s="7"/>
      <c r="O805" s="7"/>
      <c r="P805" s="7"/>
      <c r="Q805" s="7"/>
      <c r="R805" s="7"/>
      <c r="S805" s="7"/>
      <c r="T805" s="7"/>
      <c r="U805" s="7"/>
      <c r="V805" s="7"/>
      <c r="W805" s="7"/>
      <c r="X805" s="7"/>
      <c r="Y805" s="7"/>
    </row>
    <row r="806" spans="1:25" x14ac:dyDescent="0.2">
      <c r="A806" s="409"/>
      <c r="B806" s="411"/>
      <c r="C806" s="409"/>
      <c r="D806" s="409"/>
      <c r="E806" s="409"/>
      <c r="F806" s="7"/>
      <c r="G806" s="7"/>
      <c r="H806" s="7"/>
      <c r="I806" s="7"/>
      <c r="J806" s="7"/>
      <c r="K806" s="7"/>
      <c r="L806" s="7"/>
      <c r="M806" s="7"/>
      <c r="N806" s="7"/>
      <c r="O806" s="7"/>
      <c r="P806" s="7"/>
      <c r="Q806" s="7"/>
      <c r="R806" s="7"/>
      <c r="S806" s="7"/>
      <c r="T806" s="7"/>
      <c r="U806" s="7"/>
      <c r="V806" s="7"/>
      <c r="W806" s="7"/>
      <c r="X806" s="7"/>
      <c r="Y806" s="7"/>
    </row>
    <row r="807" spans="1:25" x14ac:dyDescent="0.2">
      <c r="A807" s="409"/>
      <c r="B807" s="412"/>
      <c r="C807" s="406"/>
      <c r="D807" s="406"/>
      <c r="E807" s="409"/>
      <c r="F807" s="7"/>
      <c r="G807" s="7"/>
      <c r="H807" s="7"/>
      <c r="I807" s="7"/>
      <c r="J807" s="7"/>
      <c r="K807" s="7"/>
      <c r="L807" s="7"/>
      <c r="M807" s="7"/>
      <c r="N807" s="7"/>
      <c r="O807" s="7"/>
      <c r="P807" s="7"/>
      <c r="Q807" s="7"/>
      <c r="R807" s="7"/>
      <c r="S807" s="7"/>
      <c r="T807" s="7"/>
      <c r="U807" s="7"/>
      <c r="V807" s="7"/>
      <c r="W807" s="7"/>
      <c r="X807" s="7"/>
      <c r="Y807" s="7"/>
    </row>
    <row r="808" spans="1:25" x14ac:dyDescent="0.2">
      <c r="A808" s="409"/>
      <c r="B808" s="406"/>
      <c r="C808" s="406"/>
      <c r="D808" s="406"/>
      <c r="E808" s="409"/>
      <c r="F808" s="7"/>
      <c r="G808" s="7"/>
      <c r="H808" s="7"/>
      <c r="I808" s="7"/>
      <c r="J808" s="7"/>
      <c r="K808" s="7"/>
      <c r="L808" s="7"/>
      <c r="M808" s="7"/>
      <c r="N808" s="7"/>
      <c r="O808" s="7"/>
      <c r="P808" s="7"/>
      <c r="Q808" s="7"/>
      <c r="R808" s="7"/>
      <c r="S808" s="7"/>
      <c r="T808" s="7"/>
      <c r="U808" s="7"/>
      <c r="V808" s="7"/>
      <c r="W808" s="7"/>
      <c r="X808" s="7"/>
      <c r="Y808" s="7"/>
    </row>
    <row r="809" spans="1:25" x14ac:dyDescent="0.2">
      <c r="A809" s="1132"/>
      <c r="B809" s="1142"/>
      <c r="C809" s="1142"/>
      <c r="D809" s="1142"/>
      <c r="E809" s="409"/>
      <c r="F809" s="7"/>
      <c r="G809" s="7"/>
      <c r="H809" s="7"/>
      <c r="I809" s="7"/>
      <c r="J809" s="7"/>
      <c r="K809" s="7"/>
      <c r="L809" s="7"/>
      <c r="M809" s="7"/>
      <c r="N809" s="7"/>
      <c r="O809" s="7"/>
      <c r="P809" s="7"/>
      <c r="Q809" s="7"/>
      <c r="R809" s="7"/>
      <c r="S809" s="7"/>
      <c r="T809" s="7"/>
      <c r="U809" s="7"/>
      <c r="V809" s="7"/>
      <c r="W809" s="7"/>
      <c r="X809" s="7"/>
      <c r="Y809" s="7"/>
    </row>
    <row r="810" spans="1:25" x14ac:dyDescent="0.2">
      <c r="A810" s="1132"/>
      <c r="B810" s="1132"/>
      <c r="C810" s="1132"/>
      <c r="D810" s="1132"/>
      <c r="E810" s="409"/>
      <c r="F810" s="7"/>
      <c r="G810" s="7"/>
      <c r="H810" s="7"/>
      <c r="I810" s="7"/>
      <c r="J810" s="7"/>
      <c r="K810" s="7"/>
      <c r="L810" s="7"/>
      <c r="M810" s="7"/>
      <c r="N810" s="7"/>
      <c r="O810" s="7"/>
      <c r="P810" s="7"/>
      <c r="Q810" s="7"/>
      <c r="R810" s="7"/>
      <c r="S810" s="7"/>
      <c r="T810" s="7"/>
      <c r="U810" s="7"/>
      <c r="V810" s="7"/>
      <c r="W810" s="7"/>
      <c r="X810" s="7"/>
      <c r="Y810" s="7"/>
    </row>
    <row r="811" spans="1:25" x14ac:dyDescent="0.2">
      <c r="A811" s="18"/>
      <c r="B811" s="405"/>
      <c r="C811" s="408"/>
      <c r="D811" s="408"/>
      <c r="E811" s="409"/>
      <c r="F811" s="7"/>
      <c r="G811" s="7"/>
      <c r="H811" s="7"/>
      <c r="I811" s="7"/>
      <c r="J811" s="7"/>
      <c r="K811" s="7"/>
      <c r="L811" s="7"/>
      <c r="M811" s="7"/>
      <c r="N811" s="7"/>
      <c r="O811" s="7"/>
      <c r="P811" s="7"/>
      <c r="Q811" s="7"/>
      <c r="R811" s="7"/>
      <c r="S811" s="7"/>
      <c r="T811" s="7"/>
      <c r="U811" s="7"/>
      <c r="V811" s="7"/>
      <c r="W811" s="7"/>
      <c r="X811" s="7"/>
      <c r="Y811" s="7"/>
    </row>
    <row r="812" spans="1:25" x14ac:dyDescent="0.2">
      <c r="A812" s="409"/>
      <c r="B812" s="405"/>
      <c r="C812" s="408"/>
      <c r="D812" s="408"/>
      <c r="E812" s="409"/>
      <c r="F812" s="7"/>
      <c r="G812" s="7"/>
      <c r="H812" s="7"/>
      <c r="I812" s="7"/>
      <c r="J812" s="7"/>
      <c r="K812" s="7"/>
      <c r="L812" s="7"/>
      <c r="M812" s="7"/>
      <c r="N812" s="7"/>
      <c r="O812" s="7"/>
      <c r="P812" s="7"/>
      <c r="Q812" s="7"/>
      <c r="R812" s="7"/>
      <c r="S812" s="7"/>
      <c r="T812" s="7"/>
      <c r="U812" s="7"/>
      <c r="V812" s="7"/>
      <c r="W812" s="7"/>
      <c r="X812" s="7"/>
      <c r="Y812" s="7"/>
    </row>
    <row r="813" spans="1:25" x14ac:dyDescent="0.2">
      <c r="A813" s="18"/>
      <c r="B813" s="405"/>
      <c r="C813" s="408"/>
      <c r="D813" s="408"/>
      <c r="E813" s="409"/>
      <c r="F813" s="7"/>
      <c r="G813" s="7"/>
      <c r="H813" s="7"/>
      <c r="I813" s="7"/>
      <c r="J813" s="7"/>
      <c r="K813" s="7"/>
      <c r="L813" s="7"/>
      <c r="M813" s="7"/>
      <c r="N813" s="7"/>
      <c r="O813" s="7"/>
      <c r="P813" s="7"/>
      <c r="Q813" s="7"/>
      <c r="R813" s="7"/>
      <c r="S813" s="7"/>
      <c r="T813" s="7"/>
      <c r="U813" s="7"/>
      <c r="V813" s="7"/>
      <c r="W813" s="7"/>
      <c r="X813" s="7"/>
      <c r="Y813" s="7"/>
    </row>
    <row r="814" spans="1:25" x14ac:dyDescent="0.2">
      <c r="A814" s="18"/>
      <c r="B814" s="405"/>
      <c r="C814" s="408"/>
      <c r="D814" s="408"/>
      <c r="E814" s="409"/>
      <c r="F814" s="7"/>
      <c r="G814" s="7"/>
      <c r="H814" s="7"/>
      <c r="I814" s="7"/>
      <c r="J814" s="7"/>
      <c r="K814" s="7"/>
      <c r="L814" s="7"/>
      <c r="M814" s="7"/>
      <c r="N814" s="7"/>
      <c r="O814" s="7"/>
      <c r="P814" s="7"/>
      <c r="Q814" s="7"/>
      <c r="R814" s="7"/>
      <c r="S814" s="7"/>
      <c r="T814" s="7"/>
      <c r="U814" s="7"/>
      <c r="V814" s="7"/>
      <c r="W814" s="7"/>
      <c r="X814" s="7"/>
      <c r="Y814" s="7"/>
    </row>
    <row r="815" spans="1:25" x14ac:dyDescent="0.2">
      <c r="A815" s="409"/>
      <c r="B815" s="405"/>
      <c r="C815" s="408"/>
      <c r="D815" s="408"/>
      <c r="E815" s="409"/>
      <c r="F815" s="7"/>
      <c r="G815" s="7"/>
      <c r="H815" s="7"/>
      <c r="I815" s="7"/>
      <c r="J815" s="7"/>
      <c r="K815" s="7"/>
      <c r="L815" s="7"/>
      <c r="M815" s="7"/>
      <c r="N815" s="7"/>
      <c r="O815" s="7"/>
      <c r="P815" s="7"/>
      <c r="Q815" s="7"/>
      <c r="R815" s="7"/>
      <c r="S815" s="7"/>
      <c r="T815" s="7"/>
      <c r="U815" s="7"/>
      <c r="V815" s="7"/>
      <c r="W815" s="7"/>
      <c r="X815" s="7"/>
      <c r="Y815" s="7"/>
    </row>
    <row r="816" spans="1:25" x14ac:dyDescent="0.2">
      <c r="A816" s="409"/>
      <c r="B816" s="405"/>
      <c r="C816" s="408"/>
      <c r="D816" s="408"/>
      <c r="E816" s="409"/>
      <c r="F816" s="7"/>
      <c r="G816" s="7"/>
      <c r="H816" s="7"/>
      <c r="I816" s="7"/>
      <c r="J816" s="7"/>
      <c r="K816" s="7"/>
      <c r="L816" s="7"/>
      <c r="M816" s="7"/>
      <c r="N816" s="7"/>
      <c r="O816" s="7"/>
      <c r="P816" s="7"/>
      <c r="Q816" s="7"/>
      <c r="R816" s="7"/>
      <c r="S816" s="7"/>
      <c r="T816" s="7"/>
      <c r="U816" s="7"/>
      <c r="V816" s="7"/>
      <c r="W816" s="7"/>
      <c r="X816" s="7"/>
      <c r="Y816" s="7"/>
    </row>
    <row r="817" spans="1:25" x14ac:dyDescent="0.2">
      <c r="A817" s="409"/>
      <c r="B817" s="410"/>
      <c r="C817" s="410"/>
      <c r="D817" s="408"/>
      <c r="E817" s="409"/>
      <c r="F817" s="7"/>
      <c r="G817" s="7"/>
      <c r="H817" s="7"/>
      <c r="I817" s="7"/>
      <c r="J817" s="7"/>
      <c r="K817" s="7"/>
      <c r="L817" s="7"/>
      <c r="M817" s="7"/>
      <c r="N817" s="7"/>
      <c r="O817" s="7"/>
      <c r="P817" s="7"/>
      <c r="Q817" s="7"/>
      <c r="R817" s="7"/>
      <c r="S817" s="7"/>
      <c r="T817" s="7"/>
      <c r="U817" s="7"/>
      <c r="V817" s="7"/>
      <c r="W817" s="7"/>
      <c r="X817" s="7"/>
      <c r="Y817" s="7"/>
    </row>
    <row r="818" spans="1:25" x14ac:dyDescent="0.2">
      <c r="A818" s="1132"/>
      <c r="B818" s="1132"/>
      <c r="C818" s="1132"/>
      <c r="D818" s="20"/>
      <c r="E818" s="409"/>
      <c r="F818" s="7"/>
      <c r="G818" s="7"/>
      <c r="H818" s="7"/>
      <c r="I818" s="7"/>
      <c r="J818" s="7"/>
      <c r="K818" s="7"/>
      <c r="L818" s="7"/>
      <c r="M818" s="7"/>
      <c r="N818" s="7"/>
      <c r="O818" s="7"/>
      <c r="P818" s="7"/>
      <c r="Q818" s="7"/>
      <c r="R818" s="7"/>
      <c r="S818" s="7"/>
      <c r="T818" s="7"/>
      <c r="U818" s="7"/>
      <c r="V818" s="7"/>
      <c r="W818" s="7"/>
      <c r="X818" s="7"/>
      <c r="Y818" s="7"/>
    </row>
    <row r="819" spans="1:25" x14ac:dyDescent="0.2">
      <c r="A819" s="1133"/>
      <c r="B819" s="1133"/>
      <c r="C819" s="1133"/>
      <c r="D819" s="1133"/>
      <c r="E819" s="409"/>
      <c r="F819" s="7"/>
      <c r="G819" s="7"/>
      <c r="H819" s="7"/>
      <c r="I819" s="7"/>
      <c r="J819" s="7"/>
      <c r="K819" s="7"/>
      <c r="L819" s="7"/>
      <c r="M819" s="7"/>
      <c r="N819" s="7"/>
      <c r="O819" s="7"/>
      <c r="P819" s="7"/>
      <c r="Q819" s="7"/>
      <c r="R819" s="7"/>
      <c r="S819" s="7"/>
      <c r="T819" s="7"/>
      <c r="U819" s="7"/>
      <c r="V819" s="7"/>
      <c r="W819" s="7"/>
      <c r="X819" s="7"/>
      <c r="Y819" s="7"/>
    </row>
    <row r="820" spans="1:25" x14ac:dyDescent="0.2">
      <c r="A820" s="410"/>
      <c r="B820" s="413"/>
      <c r="C820" s="413"/>
      <c r="D820" s="20"/>
      <c r="E820" s="409"/>
      <c r="F820" s="7"/>
      <c r="G820" s="7"/>
      <c r="H820" s="7"/>
      <c r="I820" s="7"/>
      <c r="J820" s="7"/>
      <c r="K820" s="7"/>
      <c r="L820" s="7"/>
      <c r="M820" s="7"/>
      <c r="N820" s="7"/>
      <c r="O820" s="7"/>
      <c r="P820" s="7"/>
      <c r="Q820" s="7"/>
      <c r="R820" s="7"/>
      <c r="S820" s="7"/>
      <c r="T820" s="7"/>
      <c r="U820" s="7"/>
      <c r="V820" s="7"/>
      <c r="W820" s="7"/>
      <c r="X820" s="7"/>
      <c r="Y820" s="7"/>
    </row>
    <row r="821" spans="1:25" x14ac:dyDescent="0.2">
      <c r="A821" s="409"/>
      <c r="B821" s="409"/>
      <c r="C821" s="409"/>
      <c r="D821" s="409"/>
      <c r="E821" s="409"/>
      <c r="F821" s="7"/>
      <c r="G821" s="7"/>
      <c r="H821" s="7"/>
      <c r="I821" s="7"/>
      <c r="J821" s="7"/>
      <c r="K821" s="7"/>
      <c r="L821" s="7"/>
      <c r="M821" s="7"/>
      <c r="N821" s="7"/>
      <c r="O821" s="7"/>
      <c r="P821" s="7"/>
      <c r="Q821" s="7"/>
      <c r="R821" s="7"/>
      <c r="S821" s="7"/>
      <c r="T821" s="7"/>
      <c r="U821" s="7"/>
      <c r="V821" s="7"/>
      <c r="W821" s="7"/>
      <c r="X821" s="7"/>
      <c r="Y821" s="7"/>
    </row>
    <row r="822" spans="1:25" x14ac:dyDescent="0.2">
      <c r="A822" s="409"/>
      <c r="B822" s="409"/>
      <c r="C822" s="409"/>
      <c r="D822" s="409"/>
      <c r="E822" s="409"/>
      <c r="F822" s="7"/>
      <c r="G822" s="7"/>
      <c r="H822" s="7"/>
      <c r="I822" s="7"/>
      <c r="J822" s="7"/>
      <c r="K822" s="7"/>
      <c r="L822" s="7"/>
      <c r="M822" s="7"/>
      <c r="N822" s="7"/>
      <c r="O822" s="7"/>
      <c r="P822" s="7"/>
      <c r="Q822" s="7"/>
      <c r="R822" s="7"/>
      <c r="S822" s="7"/>
      <c r="T822" s="7"/>
      <c r="U822" s="7"/>
      <c r="V822" s="7"/>
      <c r="W822" s="7"/>
      <c r="X822" s="7"/>
      <c r="Y822" s="7"/>
    </row>
    <row r="823" spans="1:25" x14ac:dyDescent="0.2">
      <c r="A823" s="410"/>
      <c r="B823" s="411"/>
      <c r="C823" s="411"/>
      <c r="D823" s="411"/>
      <c r="E823" s="409"/>
      <c r="F823" s="7"/>
      <c r="G823" s="7"/>
      <c r="H823" s="7"/>
      <c r="I823" s="7"/>
      <c r="J823" s="7"/>
      <c r="K823" s="7"/>
      <c r="L823" s="7"/>
      <c r="M823" s="7"/>
      <c r="N823" s="7"/>
      <c r="O823" s="7"/>
      <c r="P823" s="7"/>
      <c r="Q823" s="7"/>
      <c r="R823" s="7"/>
      <c r="S823" s="7"/>
      <c r="T823" s="7"/>
      <c r="U823" s="7"/>
      <c r="V823" s="7"/>
      <c r="W823" s="7"/>
      <c r="X823" s="7"/>
      <c r="Y823" s="7"/>
    </row>
    <row r="824" spans="1:25" x14ac:dyDescent="0.2">
      <c r="A824" s="1134"/>
      <c r="B824" s="1135"/>
      <c r="C824" s="1136"/>
      <c r="D824" s="1136"/>
      <c r="E824" s="22"/>
      <c r="F824" s="7"/>
      <c r="G824" s="7"/>
      <c r="H824" s="7"/>
      <c r="I824" s="7"/>
      <c r="J824" s="7"/>
      <c r="K824" s="7"/>
      <c r="L824" s="7"/>
      <c r="M824" s="7"/>
      <c r="N824" s="7"/>
      <c r="O824" s="7"/>
      <c r="P824" s="7"/>
      <c r="Q824" s="7"/>
      <c r="R824" s="7"/>
      <c r="S824" s="7"/>
      <c r="T824" s="7"/>
      <c r="U824" s="7"/>
      <c r="V824" s="7"/>
      <c r="W824" s="7"/>
      <c r="X824" s="7"/>
      <c r="Y824" s="7"/>
    </row>
    <row r="825" spans="1:25" x14ac:dyDescent="0.2">
      <c r="A825" s="1134"/>
      <c r="B825" s="1134"/>
      <c r="C825" s="1134"/>
      <c r="D825" s="1134"/>
      <c r="E825" s="22"/>
      <c r="F825" s="7"/>
      <c r="G825" s="7"/>
      <c r="H825" s="7"/>
      <c r="I825" s="7"/>
      <c r="J825" s="7"/>
      <c r="K825" s="7"/>
      <c r="L825" s="7"/>
      <c r="M825" s="7"/>
      <c r="N825" s="7"/>
      <c r="O825" s="7"/>
      <c r="P825" s="7"/>
      <c r="Q825" s="7"/>
      <c r="R825" s="7"/>
      <c r="S825" s="7"/>
      <c r="T825" s="7"/>
      <c r="U825" s="7"/>
      <c r="V825" s="7"/>
      <c r="W825" s="7"/>
      <c r="X825" s="7"/>
      <c r="Y825" s="7"/>
    </row>
    <row r="826" spans="1:25" x14ac:dyDescent="0.2">
      <c r="A826" s="1132"/>
      <c r="B826" s="1132"/>
      <c r="C826" s="1132"/>
      <c r="D826" s="20"/>
      <c r="E826" s="409"/>
      <c r="F826" s="7"/>
      <c r="G826" s="7"/>
      <c r="H826" s="7"/>
      <c r="I826" s="7"/>
      <c r="J826" s="7"/>
      <c r="K826" s="7"/>
      <c r="L826" s="7"/>
      <c r="M826" s="7"/>
      <c r="N826" s="7"/>
      <c r="O826" s="7"/>
      <c r="P826" s="7"/>
      <c r="Q826" s="7"/>
      <c r="R826" s="7"/>
      <c r="S826" s="7"/>
      <c r="T826" s="7"/>
      <c r="U826" s="7"/>
      <c r="V826" s="7"/>
      <c r="W826" s="7"/>
      <c r="X826" s="7"/>
      <c r="Y826" s="7"/>
    </row>
    <row r="827" spans="1:25" x14ac:dyDescent="0.2">
      <c r="A827" s="409"/>
      <c r="B827" s="409"/>
      <c r="C827" s="409"/>
      <c r="D827" s="409"/>
      <c r="E827" s="409"/>
      <c r="F827" s="7"/>
      <c r="G827" s="7"/>
      <c r="H827" s="7"/>
      <c r="I827" s="7"/>
      <c r="J827" s="7"/>
      <c r="K827" s="7"/>
      <c r="L827" s="7"/>
      <c r="M827" s="7"/>
      <c r="N827" s="7"/>
      <c r="O827" s="7"/>
      <c r="P827" s="7"/>
      <c r="Q827" s="7"/>
      <c r="R827" s="7"/>
      <c r="S827" s="7"/>
      <c r="T827" s="7"/>
      <c r="U827" s="7"/>
      <c r="V827" s="7"/>
      <c r="W827" s="7"/>
      <c r="X827" s="7"/>
      <c r="Y827" s="7"/>
    </row>
    <row r="828" spans="1:25" x14ac:dyDescent="0.2">
      <c r="A828" s="1132"/>
      <c r="B828" s="1132"/>
      <c r="C828" s="1137"/>
      <c r="D828" s="1137"/>
      <c r="E828" s="409"/>
      <c r="F828" s="7"/>
      <c r="G828" s="7"/>
      <c r="H828" s="7"/>
      <c r="I828" s="7"/>
      <c r="J828" s="7"/>
      <c r="K828" s="7"/>
      <c r="L828" s="7"/>
      <c r="M828" s="7"/>
      <c r="N828" s="7"/>
      <c r="O828" s="7"/>
      <c r="P828" s="7"/>
      <c r="Q828" s="7"/>
      <c r="R828" s="7"/>
      <c r="S828" s="7"/>
      <c r="T828" s="7"/>
      <c r="U828" s="7"/>
      <c r="V828" s="7"/>
      <c r="W828" s="7"/>
      <c r="X828" s="7"/>
      <c r="Y828" s="7"/>
    </row>
    <row r="829" spans="1:25" x14ac:dyDescent="0.2">
      <c r="A829" s="409"/>
      <c r="B829" s="409"/>
      <c r="C829" s="409"/>
      <c r="D829" s="409"/>
      <c r="E829" s="409"/>
      <c r="F829" s="7"/>
      <c r="G829" s="7"/>
      <c r="H829" s="7"/>
      <c r="I829" s="7"/>
      <c r="J829" s="7"/>
      <c r="K829" s="7"/>
      <c r="L829" s="7"/>
      <c r="M829" s="7"/>
      <c r="N829" s="7"/>
      <c r="O829" s="7"/>
      <c r="P829" s="7"/>
      <c r="Q829" s="7"/>
      <c r="R829" s="7"/>
      <c r="S829" s="7"/>
      <c r="T829" s="7"/>
      <c r="U829" s="7"/>
      <c r="V829" s="7"/>
      <c r="W829" s="7"/>
      <c r="X829" s="7"/>
      <c r="Y829" s="7"/>
    </row>
    <row r="830" spans="1:25" x14ac:dyDescent="0.2">
      <c r="A830" s="1138"/>
      <c r="B830" s="1138"/>
      <c r="C830" s="1139"/>
      <c r="D830" s="1139"/>
      <c r="E830" s="409"/>
      <c r="F830" s="7"/>
      <c r="G830" s="7"/>
      <c r="H830" s="7"/>
      <c r="I830" s="7"/>
      <c r="J830" s="7"/>
      <c r="K830" s="7"/>
      <c r="L830" s="7"/>
      <c r="M830" s="7"/>
      <c r="N830" s="7"/>
      <c r="O830" s="7"/>
      <c r="P830" s="7"/>
      <c r="Q830" s="7"/>
      <c r="R830" s="7"/>
      <c r="S830" s="7"/>
      <c r="T830" s="7"/>
      <c r="U830" s="7"/>
      <c r="V830" s="7"/>
      <c r="W830" s="7"/>
      <c r="X830" s="7"/>
      <c r="Y830" s="7"/>
    </row>
    <row r="831" spans="1:25" x14ac:dyDescent="0.2">
      <c r="A831" s="1138"/>
      <c r="B831" s="1138"/>
      <c r="C831" s="1139"/>
      <c r="D831" s="1139"/>
      <c r="E831" s="409"/>
      <c r="F831" s="7"/>
      <c r="G831" s="7"/>
      <c r="H831" s="7"/>
      <c r="I831" s="7"/>
      <c r="J831" s="7"/>
      <c r="K831" s="7"/>
      <c r="L831" s="7"/>
      <c r="M831" s="7"/>
      <c r="N831" s="7"/>
      <c r="O831" s="7"/>
      <c r="P831" s="7"/>
      <c r="Q831" s="7"/>
      <c r="R831" s="7"/>
      <c r="S831" s="7"/>
      <c r="T831" s="7"/>
      <c r="U831" s="7"/>
      <c r="V831" s="7"/>
      <c r="W831" s="7"/>
      <c r="X831" s="7"/>
      <c r="Y831" s="7"/>
    </row>
    <row r="832" spans="1:25" ht="14.25" x14ac:dyDescent="0.2">
      <c r="A832" s="409"/>
      <c r="B832" s="23"/>
      <c r="C832" s="1139"/>
      <c r="D832" s="1139"/>
      <c r="E832" s="409"/>
      <c r="F832" s="7"/>
      <c r="G832" s="7"/>
      <c r="H832" s="7"/>
      <c r="I832" s="7"/>
      <c r="J832" s="7"/>
      <c r="K832" s="7"/>
      <c r="L832" s="7"/>
      <c r="M832" s="7"/>
      <c r="N832" s="7"/>
      <c r="O832" s="7"/>
      <c r="P832" s="7"/>
      <c r="Q832" s="7"/>
      <c r="R832" s="7"/>
      <c r="S832" s="7"/>
      <c r="T832" s="7"/>
      <c r="U832" s="7"/>
      <c r="V832" s="7"/>
      <c r="W832" s="7"/>
      <c r="X832" s="7"/>
      <c r="Y832" s="7"/>
    </row>
    <row r="833" spans="1:25" x14ac:dyDescent="0.2">
      <c r="A833" s="409"/>
      <c r="B833" s="24"/>
      <c r="C833" s="1139"/>
      <c r="D833" s="1139"/>
      <c r="E833" s="409"/>
      <c r="F833" s="7"/>
      <c r="G833" s="7"/>
      <c r="H833" s="7"/>
      <c r="I833" s="7"/>
      <c r="J833" s="7"/>
      <c r="K833" s="7"/>
      <c r="L833" s="7"/>
      <c r="M833" s="7"/>
      <c r="N833" s="7"/>
      <c r="O833" s="7"/>
      <c r="P833" s="7"/>
      <c r="Q833" s="7"/>
      <c r="R833" s="7"/>
      <c r="S833" s="7"/>
      <c r="T833" s="7"/>
      <c r="U833" s="7"/>
      <c r="V833" s="7"/>
      <c r="W833" s="7"/>
      <c r="X833" s="7"/>
      <c r="Y833" s="7"/>
    </row>
    <row r="834" spans="1:25" x14ac:dyDescent="0.2">
      <c r="A834" s="1138"/>
      <c r="B834" s="1138"/>
      <c r="C834" s="1139"/>
      <c r="D834" s="1139"/>
      <c r="E834" s="409"/>
      <c r="F834" s="7"/>
      <c r="G834" s="7"/>
      <c r="H834" s="7"/>
      <c r="I834" s="7"/>
      <c r="J834" s="7"/>
      <c r="K834" s="7"/>
      <c r="L834" s="7"/>
      <c r="M834" s="7"/>
      <c r="N834" s="7"/>
      <c r="O834" s="7"/>
      <c r="P834" s="7"/>
      <c r="Q834" s="7"/>
      <c r="R834" s="7"/>
      <c r="S834" s="7"/>
      <c r="T834" s="7"/>
      <c r="U834" s="7"/>
      <c r="V834" s="7"/>
      <c r="W834" s="7"/>
      <c r="X834" s="7"/>
      <c r="Y834" s="7"/>
    </row>
    <row r="835" spans="1:25" x14ac:dyDescent="0.2">
      <c r="A835" s="1138"/>
      <c r="B835" s="1138"/>
      <c r="C835" s="1139"/>
      <c r="D835" s="1139"/>
      <c r="E835" s="409"/>
      <c r="F835" s="7"/>
      <c r="G835" s="7"/>
      <c r="H835" s="7"/>
      <c r="I835" s="7"/>
      <c r="J835" s="7"/>
      <c r="K835" s="7"/>
      <c r="L835" s="7"/>
      <c r="M835" s="7"/>
      <c r="N835" s="7"/>
      <c r="O835" s="7"/>
      <c r="P835" s="7"/>
      <c r="Q835" s="7"/>
      <c r="R835" s="7"/>
      <c r="S835" s="7"/>
      <c r="T835" s="7"/>
      <c r="U835" s="7"/>
      <c r="V835" s="7"/>
      <c r="W835" s="7"/>
      <c r="X835" s="7"/>
      <c r="Y835" s="7"/>
    </row>
    <row r="836" spans="1:25" x14ac:dyDescent="0.2">
      <c r="A836" s="1138"/>
      <c r="B836" s="1138"/>
      <c r="C836" s="1139"/>
      <c r="D836" s="1139"/>
      <c r="E836" s="409"/>
      <c r="F836" s="7"/>
      <c r="G836" s="7"/>
      <c r="H836" s="7"/>
      <c r="I836" s="7"/>
      <c r="J836" s="7"/>
      <c r="K836" s="7"/>
      <c r="L836" s="7"/>
      <c r="M836" s="7"/>
      <c r="N836" s="7"/>
      <c r="O836" s="7"/>
      <c r="P836" s="7"/>
      <c r="Q836" s="7"/>
      <c r="R836" s="7"/>
      <c r="S836" s="7"/>
      <c r="T836" s="7"/>
      <c r="U836" s="7"/>
      <c r="V836" s="7"/>
      <c r="W836" s="7"/>
      <c r="X836" s="7"/>
      <c r="Y836" s="7"/>
    </row>
    <row r="837" spans="1:25" x14ac:dyDescent="0.2">
      <c r="A837" s="1138"/>
      <c r="B837" s="1138"/>
      <c r="C837" s="1139"/>
      <c r="D837" s="1139"/>
      <c r="E837" s="409"/>
      <c r="F837" s="7"/>
      <c r="G837" s="7"/>
      <c r="H837" s="7"/>
      <c r="I837" s="7"/>
      <c r="J837" s="7"/>
      <c r="K837" s="7"/>
      <c r="L837" s="7"/>
      <c r="M837" s="7"/>
      <c r="N837" s="7"/>
      <c r="O837" s="7"/>
      <c r="P837" s="7"/>
      <c r="Q837" s="7"/>
      <c r="R837" s="7"/>
      <c r="S837" s="7"/>
      <c r="T837" s="7"/>
      <c r="U837" s="7"/>
      <c r="V837" s="7"/>
      <c r="W837" s="7"/>
      <c r="X837" s="7"/>
      <c r="Y837" s="7"/>
    </row>
    <row r="838" spans="1:25" x14ac:dyDescent="0.2">
      <c r="A838" s="1138"/>
      <c r="B838" s="1138"/>
      <c r="C838" s="1139"/>
      <c r="D838" s="1139"/>
      <c r="E838" s="409"/>
      <c r="F838" s="7"/>
      <c r="G838" s="7"/>
      <c r="H838" s="7"/>
      <c r="I838" s="7"/>
      <c r="J838" s="7"/>
      <c r="K838" s="7"/>
      <c r="L838" s="7"/>
      <c r="M838" s="7"/>
      <c r="N838" s="7"/>
      <c r="O838" s="7"/>
      <c r="P838" s="7"/>
      <c r="Q838" s="7"/>
      <c r="R838" s="7"/>
      <c r="S838" s="7"/>
      <c r="T838" s="7"/>
      <c r="U838" s="7"/>
      <c r="V838" s="7"/>
      <c r="W838" s="7"/>
      <c r="X838" s="7"/>
      <c r="Y838" s="7"/>
    </row>
    <row r="839" spans="1:25" x14ac:dyDescent="0.2">
      <c r="A839" s="1138"/>
      <c r="B839" s="1138"/>
      <c r="C839" s="1138"/>
      <c r="D839" s="1138"/>
      <c r="E839" s="409"/>
      <c r="F839" s="7"/>
      <c r="G839" s="7"/>
      <c r="H839" s="7"/>
      <c r="I839" s="7"/>
      <c r="J839" s="7"/>
      <c r="K839" s="7"/>
      <c r="L839" s="7"/>
      <c r="M839" s="7"/>
      <c r="N839" s="7"/>
      <c r="O839" s="7"/>
      <c r="P839" s="7"/>
      <c r="Q839" s="7"/>
      <c r="R839" s="7"/>
      <c r="S839" s="7"/>
      <c r="T839" s="7"/>
      <c r="U839" s="7"/>
      <c r="V839" s="7"/>
      <c r="W839" s="7"/>
      <c r="X839" s="7"/>
      <c r="Y839" s="7"/>
    </row>
    <row r="840" spans="1:25" x14ac:dyDescent="0.2">
      <c r="A840" s="1138"/>
      <c r="B840" s="1138"/>
      <c r="C840" s="1138"/>
      <c r="D840" s="1138"/>
      <c r="E840" s="409"/>
      <c r="F840" s="7"/>
      <c r="G840" s="7"/>
      <c r="H840" s="7"/>
      <c r="I840" s="7"/>
      <c r="J840" s="7"/>
      <c r="K840" s="7"/>
      <c r="L840" s="7"/>
      <c r="M840" s="7"/>
      <c r="N840" s="7"/>
      <c r="O840" s="7"/>
      <c r="P840" s="7"/>
      <c r="Q840" s="7"/>
      <c r="R840" s="7"/>
      <c r="S840" s="7"/>
      <c r="T840" s="7"/>
      <c r="U840" s="7"/>
      <c r="V840" s="7"/>
      <c r="W840" s="7"/>
      <c r="X840" s="7"/>
      <c r="Y840" s="7"/>
    </row>
    <row r="841" spans="1:25" x14ac:dyDescent="0.2">
      <c r="A841" s="1138"/>
      <c r="B841" s="1138"/>
      <c r="C841" s="1138"/>
      <c r="D841" s="1138"/>
      <c r="E841" s="409"/>
      <c r="F841" s="7"/>
      <c r="G841" s="7"/>
      <c r="H841" s="7"/>
      <c r="I841" s="7"/>
      <c r="J841" s="7"/>
      <c r="K841" s="7"/>
      <c r="L841" s="7"/>
      <c r="M841" s="7"/>
      <c r="N841" s="7"/>
      <c r="O841" s="7"/>
      <c r="P841" s="7"/>
      <c r="Q841" s="7"/>
      <c r="R841" s="7"/>
      <c r="S841" s="7"/>
      <c r="T841" s="7"/>
      <c r="U841" s="7"/>
      <c r="V841" s="7"/>
      <c r="W841" s="7"/>
      <c r="X841" s="7"/>
      <c r="Y841" s="7"/>
    </row>
    <row r="842" spans="1:25" x14ac:dyDescent="0.2">
      <c r="A842" s="1138"/>
      <c r="B842" s="1138"/>
      <c r="C842" s="1138"/>
      <c r="D842" s="1138"/>
      <c r="E842" s="409"/>
      <c r="F842" s="7"/>
      <c r="G842" s="7"/>
      <c r="H842" s="7"/>
      <c r="I842" s="7"/>
      <c r="J842" s="7"/>
      <c r="K842" s="7"/>
      <c r="L842" s="7"/>
      <c r="M842" s="7"/>
      <c r="N842" s="7"/>
      <c r="O842" s="7"/>
      <c r="P842" s="7"/>
      <c r="Q842" s="7"/>
      <c r="R842" s="7"/>
      <c r="S842" s="7"/>
      <c r="T842" s="7"/>
      <c r="U842" s="7"/>
      <c r="V842" s="7"/>
      <c r="W842" s="7"/>
      <c r="X842" s="7"/>
      <c r="Y842" s="7"/>
    </row>
    <row r="843" spans="1:25" x14ac:dyDescent="0.2">
      <c r="A843" s="1138"/>
      <c r="B843" s="1138"/>
      <c r="C843" s="1138"/>
      <c r="D843" s="1138"/>
      <c r="E843" s="409"/>
      <c r="F843" s="7"/>
      <c r="G843" s="7"/>
      <c r="H843" s="7"/>
      <c r="I843" s="7"/>
      <c r="J843" s="7"/>
      <c r="K843" s="7"/>
      <c r="L843" s="7"/>
      <c r="M843" s="7"/>
      <c r="N843" s="7"/>
      <c r="O843" s="7"/>
      <c r="P843" s="7"/>
      <c r="Q843" s="7"/>
      <c r="R843" s="7"/>
      <c r="S843" s="7"/>
      <c r="T843" s="7"/>
      <c r="U843" s="7"/>
      <c r="V843" s="7"/>
      <c r="W843" s="7"/>
      <c r="X843" s="7"/>
      <c r="Y843" s="7"/>
    </row>
    <row r="844" spans="1:25" x14ac:dyDescent="0.2">
      <c r="A844" s="410"/>
      <c r="B844" s="410"/>
      <c r="C844" s="677"/>
      <c r="D844" s="677"/>
      <c r="E844" s="409"/>
      <c r="F844" s="7"/>
      <c r="G844" s="7"/>
      <c r="H844" s="7"/>
      <c r="I844" s="7"/>
      <c r="J844" s="7"/>
      <c r="K844" s="7"/>
      <c r="L844" s="7"/>
      <c r="M844" s="7"/>
      <c r="N844" s="7"/>
      <c r="O844" s="7"/>
      <c r="P844" s="7"/>
      <c r="Q844" s="7"/>
      <c r="R844" s="7"/>
      <c r="S844" s="7"/>
      <c r="T844" s="7"/>
      <c r="U844" s="7"/>
      <c r="V844" s="7"/>
      <c r="W844" s="7"/>
      <c r="X844" s="7"/>
      <c r="Y844" s="7"/>
    </row>
    <row r="845" spans="1:25" x14ac:dyDescent="0.2">
      <c r="A845" s="1132"/>
      <c r="B845" s="1132"/>
      <c r="C845" s="1139"/>
      <c r="D845" s="1139"/>
      <c r="E845" s="409"/>
      <c r="F845" s="7"/>
      <c r="G845" s="7"/>
      <c r="H845" s="7"/>
      <c r="I845" s="7"/>
      <c r="J845" s="7"/>
      <c r="K845" s="7"/>
      <c r="L845" s="7"/>
      <c r="M845" s="7"/>
      <c r="N845" s="7"/>
      <c r="O845" s="7"/>
      <c r="P845" s="7"/>
      <c r="Q845" s="7"/>
      <c r="R845" s="7"/>
      <c r="S845" s="7"/>
      <c r="T845" s="7"/>
      <c r="U845" s="7"/>
      <c r="V845" s="7"/>
      <c r="W845" s="7"/>
      <c r="X845" s="7"/>
      <c r="Y845" s="7"/>
    </row>
    <row r="846" spans="1:25" x14ac:dyDescent="0.2">
      <c r="A846" s="409"/>
      <c r="B846" s="409"/>
      <c r="C846" s="405"/>
      <c r="D846" s="405"/>
      <c r="E846" s="409"/>
      <c r="F846" s="7"/>
      <c r="G846" s="7"/>
      <c r="H846" s="7"/>
      <c r="I846" s="7"/>
      <c r="J846" s="7"/>
      <c r="K846" s="7"/>
      <c r="L846" s="7"/>
      <c r="M846" s="7"/>
      <c r="N846" s="7"/>
      <c r="O846" s="7"/>
      <c r="P846" s="7"/>
      <c r="Q846" s="7"/>
      <c r="R846" s="7"/>
      <c r="S846" s="7"/>
      <c r="T846" s="7"/>
      <c r="U846" s="7"/>
      <c r="V846" s="7"/>
      <c r="W846" s="7"/>
      <c r="X846" s="7"/>
      <c r="Y846" s="7"/>
    </row>
    <row r="847" spans="1:25" x14ac:dyDescent="0.2">
      <c r="A847" s="1140"/>
      <c r="B847" s="1140"/>
      <c r="C847" s="1137"/>
      <c r="D847" s="1137"/>
      <c r="E847" s="409"/>
      <c r="F847" s="7"/>
      <c r="G847" s="7"/>
      <c r="H847" s="7"/>
      <c r="I847" s="7"/>
      <c r="J847" s="7"/>
      <c r="K847" s="7"/>
      <c r="L847" s="7"/>
      <c r="M847" s="7"/>
      <c r="N847" s="7"/>
      <c r="O847" s="7"/>
      <c r="P847" s="7"/>
      <c r="Q847" s="7"/>
      <c r="R847" s="7"/>
      <c r="S847" s="7"/>
      <c r="T847" s="7"/>
      <c r="U847" s="7"/>
      <c r="V847" s="7"/>
      <c r="W847" s="7"/>
      <c r="X847" s="7"/>
      <c r="Y847" s="7"/>
    </row>
    <row r="848" spans="1:25" x14ac:dyDescent="0.2">
      <c r="A848" s="409"/>
      <c r="B848" s="409"/>
      <c r="C848" s="405"/>
      <c r="D848" s="405"/>
      <c r="E848" s="409"/>
      <c r="F848" s="7"/>
      <c r="G848" s="7"/>
      <c r="H848" s="7"/>
      <c r="I848" s="7"/>
      <c r="J848" s="7"/>
      <c r="K848" s="7"/>
      <c r="L848" s="7"/>
      <c r="M848" s="7"/>
      <c r="N848" s="7"/>
      <c r="O848" s="7"/>
      <c r="P848" s="7"/>
      <c r="Q848" s="7"/>
      <c r="R848" s="7"/>
      <c r="S848" s="7"/>
      <c r="T848" s="7"/>
      <c r="U848" s="7"/>
      <c r="V848" s="7"/>
      <c r="W848" s="7"/>
      <c r="X848" s="7"/>
      <c r="Y848" s="7"/>
    </row>
    <row r="849" spans="1:25" x14ac:dyDescent="0.2">
      <c r="A849" s="1132"/>
      <c r="B849" s="1132"/>
      <c r="C849" s="1139"/>
      <c r="D849" s="1139"/>
      <c r="E849" s="409"/>
      <c r="F849" s="7"/>
      <c r="G849" s="7"/>
      <c r="H849" s="7"/>
      <c r="I849" s="7"/>
      <c r="J849" s="7"/>
      <c r="K849" s="7"/>
      <c r="L849" s="7"/>
      <c r="M849" s="7"/>
      <c r="N849" s="7"/>
      <c r="O849" s="7"/>
      <c r="P849" s="7"/>
      <c r="Q849" s="7"/>
      <c r="R849" s="7"/>
      <c r="S849" s="7"/>
      <c r="T849" s="7"/>
      <c r="U849" s="7"/>
      <c r="V849" s="7"/>
      <c r="W849" s="7"/>
      <c r="X849" s="7"/>
      <c r="Y849" s="7"/>
    </row>
    <row r="850" spans="1:25" x14ac:dyDescent="0.2">
      <c r="A850" s="410"/>
      <c r="B850" s="409"/>
      <c r="C850" s="25"/>
      <c r="D850" s="25"/>
      <c r="E850" s="409"/>
      <c r="F850" s="7"/>
      <c r="G850" s="7"/>
      <c r="H850" s="7"/>
      <c r="I850" s="7"/>
      <c r="J850" s="7"/>
      <c r="K850" s="7"/>
      <c r="L850" s="7"/>
      <c r="M850" s="7"/>
      <c r="N850" s="7"/>
      <c r="O850" s="7"/>
      <c r="P850" s="7"/>
      <c r="Q850" s="7"/>
      <c r="R850" s="7"/>
      <c r="S850" s="7"/>
      <c r="T850" s="7"/>
      <c r="U850" s="7"/>
      <c r="V850" s="7"/>
      <c r="W850" s="7"/>
      <c r="X850" s="7"/>
      <c r="Y850" s="7"/>
    </row>
    <row r="851" spans="1:25" x14ac:dyDescent="0.2">
      <c r="A851" s="1141"/>
      <c r="B851" s="1141"/>
      <c r="C851" s="1139"/>
      <c r="D851" s="1139"/>
      <c r="E851" s="409"/>
      <c r="F851" s="7"/>
      <c r="G851" s="7"/>
      <c r="H851" s="7"/>
      <c r="I851" s="7"/>
      <c r="J851" s="7"/>
      <c r="K851" s="7"/>
      <c r="L851" s="7"/>
      <c r="M851" s="7"/>
      <c r="N851" s="7"/>
      <c r="O851" s="7"/>
      <c r="P851" s="7"/>
      <c r="Q851" s="7"/>
      <c r="R851" s="7"/>
      <c r="S851" s="7"/>
      <c r="T851" s="7"/>
      <c r="U851" s="7"/>
      <c r="V851" s="7"/>
      <c r="W851" s="7"/>
      <c r="X851" s="7"/>
      <c r="Y851" s="7"/>
    </row>
    <row r="852" spans="1:25" x14ac:dyDescent="0.2">
      <c r="A852" s="409"/>
      <c r="B852" s="25"/>
      <c r="C852" s="409"/>
      <c r="D852" s="25"/>
      <c r="E852" s="25"/>
      <c r="F852" s="7"/>
      <c r="G852" s="7"/>
      <c r="H852" s="7"/>
      <c r="I852" s="7"/>
      <c r="J852" s="7"/>
      <c r="K852" s="7"/>
      <c r="L852" s="7"/>
      <c r="M852" s="7"/>
      <c r="N852" s="7"/>
      <c r="O852" s="7"/>
      <c r="P852" s="7"/>
      <c r="Q852" s="7"/>
      <c r="R852" s="7"/>
      <c r="S852" s="7"/>
      <c r="T852" s="7"/>
      <c r="U852" s="7"/>
      <c r="V852" s="7"/>
      <c r="W852" s="7"/>
      <c r="X852" s="7"/>
      <c r="Y852" s="7"/>
    </row>
    <row r="853" spans="1:25" x14ac:dyDescent="0.2">
      <c r="A853" s="1132"/>
      <c r="B853" s="1132"/>
      <c r="C853" s="1137"/>
      <c r="D853" s="1137"/>
      <c r="E853" s="409"/>
      <c r="F853" s="7"/>
      <c r="G853" s="7"/>
      <c r="H853" s="7"/>
      <c r="I853" s="7"/>
      <c r="J853" s="7"/>
      <c r="K853" s="7"/>
      <c r="L853" s="7"/>
      <c r="M853" s="7"/>
      <c r="N853" s="7"/>
      <c r="O853" s="7"/>
      <c r="P853" s="7"/>
      <c r="Q853" s="7"/>
      <c r="R853" s="7"/>
      <c r="S853" s="7"/>
      <c r="T853" s="7"/>
      <c r="U853" s="7"/>
      <c r="V853" s="7"/>
      <c r="W853" s="7"/>
      <c r="X853" s="7"/>
      <c r="Y853" s="7"/>
    </row>
    <row r="854" spans="1:25" x14ac:dyDescent="0.2">
      <c r="A854" s="409"/>
      <c r="B854" s="409"/>
      <c r="C854" s="409"/>
      <c r="D854" s="409"/>
      <c r="E854" s="409"/>
      <c r="F854" s="7"/>
      <c r="G854" s="7"/>
      <c r="H854" s="7"/>
      <c r="I854" s="7"/>
      <c r="J854" s="7"/>
      <c r="K854" s="7"/>
      <c r="L854" s="7"/>
      <c r="M854" s="7"/>
      <c r="N854" s="7"/>
      <c r="O854" s="7"/>
      <c r="P854" s="7"/>
      <c r="Q854" s="7"/>
      <c r="R854" s="7"/>
      <c r="S854" s="7"/>
      <c r="T854" s="7"/>
      <c r="U854" s="7"/>
      <c r="V854" s="7"/>
      <c r="W854" s="7"/>
      <c r="X854" s="7"/>
      <c r="Y854" s="7"/>
    </row>
    <row r="855" spans="1:25" x14ac:dyDescent="0.2">
      <c r="A855" s="1138"/>
      <c r="B855" s="1138"/>
      <c r="C855" s="1139"/>
      <c r="D855" s="1139"/>
      <c r="E855" s="409"/>
      <c r="F855" s="7"/>
      <c r="G855" s="7"/>
      <c r="H855" s="7"/>
      <c r="I855" s="7"/>
      <c r="J855" s="7"/>
      <c r="K855" s="7"/>
      <c r="L855" s="7"/>
      <c r="M855" s="7"/>
      <c r="N855" s="7"/>
      <c r="O855" s="7"/>
      <c r="P855" s="7"/>
      <c r="Q855" s="7"/>
      <c r="R855" s="7"/>
      <c r="S855" s="7"/>
      <c r="T855" s="7"/>
      <c r="U855" s="7"/>
      <c r="V855" s="7"/>
      <c r="W855" s="7"/>
      <c r="X855" s="7"/>
      <c r="Y855" s="7"/>
    </row>
    <row r="856" spans="1:25" x14ac:dyDescent="0.2">
      <c r="A856" s="1138"/>
      <c r="B856" s="1138"/>
      <c r="C856" s="1139"/>
      <c r="D856" s="1139"/>
      <c r="E856" s="409"/>
      <c r="F856" s="7"/>
      <c r="G856" s="7"/>
      <c r="H856" s="7"/>
      <c r="I856" s="7"/>
      <c r="J856" s="7"/>
      <c r="K856" s="7"/>
      <c r="L856" s="7"/>
      <c r="M856" s="7"/>
      <c r="N856" s="7"/>
      <c r="O856" s="7"/>
      <c r="P856" s="7"/>
      <c r="Q856" s="7"/>
      <c r="R856" s="7"/>
      <c r="S856" s="7"/>
      <c r="T856" s="7"/>
      <c r="U856" s="7"/>
      <c r="V856" s="7"/>
      <c r="W856" s="7"/>
      <c r="X856" s="7"/>
      <c r="Y856" s="7"/>
    </row>
    <row r="857" spans="1:25" x14ac:dyDescent="0.2">
      <c r="A857" s="410"/>
      <c r="B857" s="409"/>
      <c r="C857" s="408"/>
      <c r="D857" s="408"/>
      <c r="E857" s="409"/>
      <c r="F857" s="7"/>
      <c r="G857" s="7"/>
      <c r="H857" s="7"/>
      <c r="I857" s="7"/>
      <c r="J857" s="7"/>
      <c r="K857" s="7"/>
      <c r="L857" s="7"/>
      <c r="M857" s="7"/>
      <c r="N857" s="7"/>
      <c r="O857" s="7"/>
      <c r="P857" s="7"/>
      <c r="Q857" s="7"/>
      <c r="R857" s="7"/>
      <c r="S857" s="7"/>
      <c r="T857" s="7"/>
      <c r="U857" s="7"/>
      <c r="V857" s="7"/>
      <c r="W857" s="7"/>
      <c r="X857" s="7"/>
      <c r="Y857" s="7"/>
    </row>
    <row r="858" spans="1:25" x14ac:dyDescent="0.2">
      <c r="A858" s="410"/>
      <c r="B858" s="409"/>
      <c r="C858" s="1139"/>
      <c r="D858" s="1139"/>
      <c r="E858" s="409"/>
      <c r="F858" s="7"/>
      <c r="G858" s="7"/>
      <c r="H858" s="7"/>
      <c r="I858" s="7"/>
      <c r="J858" s="7"/>
      <c r="K858" s="7"/>
      <c r="L858" s="7"/>
      <c r="M858" s="7"/>
      <c r="N858" s="7"/>
      <c r="O858" s="7"/>
      <c r="P858" s="7"/>
      <c r="Q858" s="7"/>
      <c r="R858" s="7"/>
      <c r="S858" s="7"/>
      <c r="T858" s="7"/>
      <c r="U858" s="7"/>
      <c r="V858" s="7"/>
      <c r="W858" s="7"/>
      <c r="X858" s="7"/>
      <c r="Y858" s="7"/>
    </row>
    <row r="859" spans="1:25" x14ac:dyDescent="0.2">
      <c r="A859" s="409"/>
      <c r="B859" s="409"/>
      <c r="C859" s="409"/>
      <c r="D859" s="409"/>
      <c r="E859" s="409"/>
      <c r="F859" s="7"/>
      <c r="G859" s="7"/>
      <c r="H859" s="7"/>
      <c r="I859" s="7"/>
      <c r="J859" s="7"/>
      <c r="K859" s="7"/>
      <c r="L859" s="7"/>
      <c r="M859" s="7"/>
      <c r="N859" s="7"/>
      <c r="O859" s="7"/>
      <c r="P859" s="7"/>
      <c r="Q859" s="7"/>
      <c r="R859" s="7"/>
      <c r="S859" s="7"/>
      <c r="T859" s="7"/>
      <c r="U859" s="7"/>
      <c r="V859" s="7"/>
      <c r="W859" s="7"/>
      <c r="X859" s="7"/>
      <c r="Y859" s="7"/>
    </row>
    <row r="860" spans="1:25" x14ac:dyDescent="0.2">
      <c r="A860" s="410"/>
      <c r="B860" s="413"/>
      <c r="C860" s="1139"/>
      <c r="D860" s="1139"/>
      <c r="E860" s="409"/>
      <c r="F860" s="7"/>
      <c r="G860" s="7"/>
      <c r="H860" s="7"/>
      <c r="I860" s="7"/>
      <c r="J860" s="7"/>
      <c r="K860" s="7"/>
      <c r="L860" s="7"/>
      <c r="M860" s="7"/>
      <c r="N860" s="7"/>
      <c r="O860" s="7"/>
      <c r="P860" s="7"/>
      <c r="Q860" s="7"/>
      <c r="R860" s="7"/>
      <c r="S860" s="7"/>
      <c r="T860" s="7"/>
      <c r="U860" s="7"/>
      <c r="V860" s="7"/>
      <c r="W860" s="7"/>
      <c r="X860" s="7"/>
      <c r="Y860" s="7"/>
    </row>
    <row r="861" spans="1:25" x14ac:dyDescent="0.2">
      <c r="A861" s="409"/>
      <c r="B861" s="409"/>
      <c r="C861" s="409"/>
      <c r="D861" s="409"/>
      <c r="E861" s="409"/>
      <c r="F861" s="7"/>
      <c r="G861" s="7"/>
      <c r="H861" s="7"/>
      <c r="I861" s="7"/>
      <c r="J861" s="7"/>
      <c r="K861" s="7"/>
      <c r="L861" s="7"/>
      <c r="M861" s="7"/>
      <c r="N861" s="7"/>
      <c r="O861" s="7"/>
      <c r="P861" s="7"/>
      <c r="Q861" s="7"/>
      <c r="R861" s="7"/>
      <c r="S861" s="7"/>
      <c r="T861" s="7"/>
      <c r="U861" s="7"/>
      <c r="V861" s="7"/>
      <c r="W861" s="7"/>
      <c r="X861" s="7"/>
      <c r="Y861" s="7"/>
    </row>
    <row r="862" spans="1:25" x14ac:dyDescent="0.2">
      <c r="A862" s="3"/>
      <c r="B862" s="677"/>
      <c r="C862" s="677"/>
      <c r="D862" s="405"/>
      <c r="E862" s="405"/>
      <c r="F862" s="7"/>
      <c r="G862" s="7"/>
      <c r="H862" s="7"/>
      <c r="I862" s="7"/>
      <c r="J862" s="7"/>
      <c r="K862" s="7"/>
      <c r="L862" s="7"/>
      <c r="M862" s="7"/>
      <c r="N862" s="7"/>
      <c r="O862" s="7"/>
      <c r="P862" s="7"/>
      <c r="Q862" s="7"/>
      <c r="R862" s="7"/>
      <c r="S862" s="7"/>
      <c r="T862" s="7"/>
      <c r="U862" s="7"/>
      <c r="V862" s="7"/>
      <c r="W862" s="7"/>
      <c r="X862" s="7"/>
      <c r="Y862" s="7"/>
    </row>
    <row r="863" spans="1:25" x14ac:dyDescent="0.2">
      <c r="A863" s="3"/>
      <c r="B863" s="1139"/>
      <c r="C863" s="1139"/>
      <c r="D863" s="26"/>
      <c r="E863" s="408"/>
      <c r="F863" s="7"/>
      <c r="G863" s="7"/>
      <c r="H863" s="7"/>
      <c r="I863" s="7"/>
      <c r="J863" s="7"/>
      <c r="K863" s="7"/>
      <c r="L863" s="7"/>
      <c r="M863" s="7"/>
      <c r="N863" s="7"/>
      <c r="O863" s="7"/>
      <c r="P863" s="7"/>
      <c r="Q863" s="7"/>
      <c r="R863" s="7"/>
      <c r="S863" s="7"/>
      <c r="T863" s="7"/>
      <c r="U863" s="7"/>
      <c r="V863" s="7"/>
      <c r="W863" s="7"/>
      <c r="X863" s="7"/>
      <c r="Y863" s="7"/>
    </row>
    <row r="864" spans="1:25" x14ac:dyDescent="0.2">
      <c r="A864" s="3"/>
      <c r="B864" s="1139"/>
      <c r="C864" s="1139"/>
      <c r="D864" s="26"/>
      <c r="E864" s="408"/>
      <c r="F864" s="7"/>
      <c r="G864" s="7"/>
      <c r="H864" s="7"/>
      <c r="I864" s="7"/>
      <c r="J864" s="7"/>
      <c r="K864" s="7"/>
      <c r="L864" s="7"/>
      <c r="M864" s="7"/>
      <c r="N864" s="7"/>
      <c r="O864" s="7"/>
      <c r="P864" s="7"/>
      <c r="Q864" s="7"/>
      <c r="R864" s="7"/>
      <c r="S864" s="7"/>
      <c r="T864" s="7"/>
      <c r="U864" s="7"/>
      <c r="V864" s="7"/>
      <c r="W864" s="7"/>
      <c r="X864" s="7"/>
      <c r="Y864" s="7"/>
    </row>
    <row r="865" spans="1:25" x14ac:dyDescent="0.2">
      <c r="A865" s="3"/>
      <c r="B865" s="1139"/>
      <c r="C865" s="1139"/>
      <c r="D865" s="26"/>
      <c r="E865" s="408"/>
      <c r="F865" s="7"/>
      <c r="G865" s="7"/>
      <c r="H865" s="7"/>
      <c r="I865" s="7"/>
      <c r="J865" s="7"/>
      <c r="K865" s="7"/>
      <c r="L865" s="7"/>
      <c r="M865" s="7"/>
      <c r="N865" s="7"/>
      <c r="O865" s="7"/>
      <c r="P865" s="7"/>
      <c r="Q865" s="7"/>
      <c r="R865" s="7"/>
      <c r="S865" s="7"/>
      <c r="T865" s="7"/>
      <c r="U865" s="7"/>
      <c r="V865" s="7"/>
      <c r="W865" s="7"/>
      <c r="X865" s="7"/>
      <c r="Y865" s="7"/>
    </row>
    <row r="866" spans="1:25" x14ac:dyDescent="0.2">
      <c r="A866" s="3"/>
      <c r="B866" s="677"/>
      <c r="C866" s="677"/>
      <c r="D866" s="408"/>
      <c r="E866" s="408"/>
      <c r="F866" s="7"/>
      <c r="G866" s="7"/>
      <c r="H866" s="7"/>
      <c r="I866" s="7"/>
      <c r="J866" s="7"/>
      <c r="K866" s="7"/>
      <c r="L866" s="7"/>
      <c r="M866" s="7"/>
      <c r="N866" s="7"/>
      <c r="O866" s="7"/>
      <c r="P866" s="7"/>
      <c r="Q866" s="7"/>
      <c r="R866" s="7"/>
      <c r="S866" s="7"/>
      <c r="T866" s="7"/>
      <c r="U866" s="7"/>
      <c r="V866" s="7"/>
      <c r="W866" s="7"/>
      <c r="X866" s="7"/>
      <c r="Y866" s="7"/>
    </row>
    <row r="867" spans="1:25" x14ac:dyDescent="0.2">
      <c r="A867" s="3"/>
      <c r="B867" s="1139"/>
      <c r="C867" s="1139"/>
      <c r="D867" s="409"/>
      <c r="E867" s="409"/>
      <c r="F867" s="7"/>
      <c r="G867" s="7"/>
      <c r="H867" s="7"/>
      <c r="I867" s="7"/>
      <c r="J867" s="7"/>
      <c r="K867" s="7"/>
      <c r="L867" s="7"/>
      <c r="M867" s="7"/>
      <c r="N867" s="7"/>
      <c r="O867" s="7"/>
      <c r="P867" s="7"/>
      <c r="Q867" s="7"/>
      <c r="R867" s="7"/>
      <c r="S867" s="7"/>
      <c r="T867" s="7"/>
      <c r="U867" s="7"/>
      <c r="V867" s="7"/>
      <c r="W867" s="7"/>
      <c r="X867" s="7"/>
      <c r="Y867" s="7"/>
    </row>
    <row r="868" spans="1:25" x14ac:dyDescent="0.2">
      <c r="A868" s="409"/>
      <c r="B868" s="409"/>
      <c r="C868" s="409"/>
      <c r="D868" s="27"/>
      <c r="E868" s="27"/>
      <c r="F868" s="7"/>
      <c r="G868" s="7"/>
      <c r="H868" s="7"/>
      <c r="I868" s="7"/>
      <c r="J868" s="7"/>
      <c r="K868" s="7"/>
      <c r="L868" s="7"/>
      <c r="M868" s="7"/>
      <c r="N868" s="7"/>
      <c r="O868" s="7"/>
      <c r="P868" s="7"/>
      <c r="Q868" s="7"/>
      <c r="R868" s="7"/>
      <c r="S868" s="7"/>
      <c r="T868" s="7"/>
      <c r="U868" s="7"/>
      <c r="V868" s="7"/>
      <c r="W868" s="7"/>
      <c r="X868" s="7"/>
      <c r="Y868" s="7"/>
    </row>
    <row r="869" spans="1:25" x14ac:dyDescent="0.2">
      <c r="A869" s="1138"/>
      <c r="B869" s="1138"/>
      <c r="C869" s="1138"/>
      <c r="D869" s="26"/>
      <c r="E869" s="408"/>
      <c r="F869" s="7"/>
      <c r="G869" s="7"/>
      <c r="H869" s="7"/>
      <c r="I869" s="7"/>
      <c r="J869" s="7"/>
      <c r="K869" s="7"/>
      <c r="L869" s="7"/>
      <c r="M869" s="7"/>
      <c r="N869" s="7"/>
      <c r="O869" s="7"/>
      <c r="P869" s="7"/>
      <c r="Q869" s="7"/>
      <c r="R869" s="7"/>
      <c r="S869" s="7"/>
      <c r="T869" s="7"/>
      <c r="U869" s="7"/>
      <c r="V869" s="7"/>
      <c r="W869" s="7"/>
      <c r="X869" s="7"/>
      <c r="Y869" s="7"/>
    </row>
    <row r="870" spans="1:25" x14ac:dyDescent="0.2">
      <c r="A870" s="409"/>
      <c r="B870" s="409"/>
      <c r="C870" s="409"/>
      <c r="D870" s="409"/>
      <c r="E870" s="409"/>
      <c r="F870" s="7"/>
      <c r="G870" s="7"/>
      <c r="H870" s="7"/>
      <c r="I870" s="7"/>
      <c r="J870" s="7"/>
      <c r="K870" s="7"/>
      <c r="L870" s="7"/>
      <c r="M870" s="7"/>
      <c r="N870" s="7"/>
      <c r="O870" s="7"/>
      <c r="P870" s="7"/>
      <c r="Q870" s="7"/>
      <c r="R870" s="7"/>
      <c r="S870" s="7"/>
      <c r="T870" s="7"/>
      <c r="U870" s="7"/>
      <c r="V870" s="7"/>
      <c r="W870" s="7"/>
      <c r="X870" s="7"/>
      <c r="Y870" s="7"/>
    </row>
    <row r="871" spans="1:25" x14ac:dyDescent="0.2">
      <c r="A871" s="409"/>
      <c r="B871" s="1139"/>
      <c r="C871" s="1139"/>
      <c r="D871" s="409"/>
      <c r="E871" s="409"/>
      <c r="F871" s="7"/>
      <c r="G871" s="7"/>
      <c r="H871" s="7"/>
      <c r="I871" s="7"/>
      <c r="J871" s="7"/>
      <c r="K871" s="7"/>
      <c r="L871" s="7"/>
      <c r="M871" s="7"/>
      <c r="N871" s="7"/>
      <c r="O871" s="7"/>
      <c r="P871" s="7"/>
      <c r="Q871" s="7"/>
      <c r="R871" s="7"/>
      <c r="S871" s="7"/>
      <c r="T871" s="7"/>
      <c r="U871" s="7"/>
      <c r="V871" s="7"/>
      <c r="W871" s="7"/>
      <c r="X871" s="7"/>
      <c r="Y871" s="7"/>
    </row>
    <row r="872" spans="1:25" x14ac:dyDescent="0.2">
      <c r="A872" s="409"/>
      <c r="B872" s="409"/>
      <c r="C872" s="409"/>
      <c r="D872" s="409"/>
      <c r="E872" s="409"/>
      <c r="F872" s="7"/>
      <c r="G872" s="7"/>
      <c r="H872" s="7"/>
      <c r="I872" s="7"/>
      <c r="J872" s="7"/>
      <c r="K872" s="7"/>
      <c r="L872" s="7"/>
      <c r="M872" s="7"/>
      <c r="N872" s="7"/>
      <c r="O872" s="7"/>
      <c r="P872" s="7"/>
      <c r="Q872" s="7"/>
      <c r="R872" s="7"/>
      <c r="S872" s="7"/>
      <c r="T872" s="7"/>
      <c r="U872" s="7"/>
      <c r="V872" s="7"/>
      <c r="W872" s="7"/>
      <c r="X872" s="7"/>
      <c r="Y872" s="7"/>
    </row>
    <row r="873" spans="1:25" x14ac:dyDescent="0.2">
      <c r="A873" s="1138"/>
      <c r="B873" s="1138"/>
      <c r="C873" s="1138"/>
      <c r="D873" s="405"/>
      <c r="E873" s="408"/>
      <c r="F873" s="7"/>
      <c r="G873" s="7"/>
      <c r="H873" s="7"/>
      <c r="I873" s="7"/>
      <c r="J873" s="7"/>
      <c r="K873" s="7"/>
      <c r="L873" s="7"/>
      <c r="M873" s="7"/>
      <c r="N873" s="7"/>
      <c r="O873" s="7"/>
      <c r="P873" s="7"/>
      <c r="Q873" s="7"/>
      <c r="R873" s="7"/>
      <c r="S873" s="7"/>
      <c r="T873" s="7"/>
      <c r="U873" s="7"/>
      <c r="V873" s="7"/>
      <c r="W873" s="7"/>
      <c r="X873" s="7"/>
      <c r="Y873" s="7"/>
    </row>
    <row r="874" spans="1:25" x14ac:dyDescent="0.2">
      <c r="A874" s="409"/>
      <c r="B874" s="409"/>
      <c r="C874" s="409"/>
      <c r="D874" s="409"/>
      <c r="E874" s="409"/>
      <c r="F874" s="7"/>
      <c r="G874" s="7"/>
      <c r="H874" s="7"/>
      <c r="I874" s="7"/>
      <c r="J874" s="7"/>
      <c r="K874" s="7"/>
      <c r="L874" s="7"/>
      <c r="M874" s="7"/>
      <c r="N874" s="7"/>
      <c r="O874" s="7"/>
      <c r="P874" s="7"/>
      <c r="Q874" s="7"/>
      <c r="R874" s="7"/>
      <c r="S874" s="7"/>
      <c r="T874" s="7"/>
      <c r="U874" s="7"/>
      <c r="V874" s="7"/>
      <c r="W874" s="7"/>
      <c r="X874" s="7"/>
      <c r="Y874" s="7"/>
    </row>
    <row r="875" spans="1:25" x14ac:dyDescent="0.2">
      <c r="A875" s="1132"/>
      <c r="B875" s="1132"/>
      <c r="C875" s="1132"/>
      <c r="D875" s="405"/>
      <c r="E875" s="20"/>
      <c r="F875" s="7"/>
      <c r="G875" s="7"/>
      <c r="H875" s="7"/>
      <c r="I875" s="7"/>
      <c r="J875" s="7"/>
      <c r="K875" s="7"/>
      <c r="L875" s="7"/>
      <c r="M875" s="7"/>
      <c r="N875" s="7"/>
      <c r="O875" s="7"/>
      <c r="P875" s="7"/>
      <c r="Q875" s="7"/>
      <c r="R875" s="7"/>
      <c r="S875" s="7"/>
      <c r="T875" s="7"/>
      <c r="U875" s="7"/>
      <c r="V875" s="7"/>
      <c r="W875" s="7"/>
      <c r="X875" s="7"/>
      <c r="Y875" s="7"/>
    </row>
    <row r="876" spans="1:25" x14ac:dyDescent="0.2">
      <c r="A876" s="409"/>
      <c r="B876" s="409"/>
      <c r="C876" s="409"/>
      <c r="D876" s="409"/>
      <c r="E876" s="409"/>
      <c r="F876" s="7"/>
      <c r="G876" s="7"/>
      <c r="H876" s="7"/>
      <c r="I876" s="7"/>
      <c r="J876" s="7"/>
      <c r="K876" s="7"/>
      <c r="L876" s="7"/>
      <c r="M876" s="7"/>
      <c r="N876" s="7"/>
      <c r="O876" s="7"/>
      <c r="P876" s="7"/>
      <c r="Q876" s="7"/>
      <c r="R876" s="7"/>
      <c r="S876" s="7"/>
      <c r="T876" s="7"/>
      <c r="U876" s="7"/>
      <c r="V876" s="7"/>
      <c r="W876" s="7"/>
      <c r="X876" s="7"/>
      <c r="Y876" s="7"/>
    </row>
    <row r="877" spans="1:25" x14ac:dyDescent="0.2">
      <c r="A877" s="409"/>
      <c r="B877" s="409"/>
      <c r="C877" s="409"/>
      <c r="D877" s="409"/>
      <c r="E877" s="409"/>
      <c r="F877" s="7"/>
      <c r="G877" s="7"/>
      <c r="H877" s="7"/>
      <c r="I877" s="7"/>
      <c r="J877" s="7"/>
      <c r="K877" s="7"/>
      <c r="L877" s="7"/>
      <c r="M877" s="7"/>
      <c r="N877" s="7"/>
      <c r="O877" s="7"/>
      <c r="P877" s="7"/>
      <c r="Q877" s="7"/>
      <c r="R877" s="7"/>
      <c r="S877" s="7"/>
      <c r="T877" s="7"/>
      <c r="U877" s="7"/>
      <c r="V877" s="7"/>
      <c r="W877" s="7"/>
      <c r="X877" s="7"/>
      <c r="Y877" s="7"/>
    </row>
    <row r="878" spans="1:25" x14ac:dyDescent="0.2">
      <c r="A878" s="409"/>
      <c r="B878" s="409"/>
      <c r="C878" s="409"/>
      <c r="D878" s="409"/>
      <c r="E878" s="409"/>
      <c r="F878" s="7"/>
      <c r="G878" s="7"/>
      <c r="H878" s="7"/>
      <c r="I878" s="7"/>
      <c r="J878" s="7"/>
      <c r="K878" s="7"/>
      <c r="L878" s="7"/>
      <c r="M878" s="7"/>
      <c r="N878" s="7"/>
      <c r="O878" s="7"/>
      <c r="P878" s="7"/>
      <c r="Q878" s="7"/>
      <c r="R878" s="7"/>
      <c r="S878" s="7"/>
      <c r="T878" s="7"/>
      <c r="U878" s="7"/>
      <c r="V878" s="7"/>
      <c r="W878" s="7"/>
      <c r="X878" s="7"/>
      <c r="Y878" s="7"/>
    </row>
    <row r="879" spans="1:25" x14ac:dyDescent="0.2">
      <c r="A879" s="409"/>
      <c r="B879" s="409"/>
      <c r="C879" s="409"/>
      <c r="D879" s="409"/>
      <c r="E879" s="409"/>
      <c r="F879" s="7"/>
      <c r="G879" s="7"/>
      <c r="H879" s="7"/>
      <c r="I879" s="7"/>
      <c r="J879" s="7"/>
      <c r="K879" s="7"/>
      <c r="L879" s="7"/>
      <c r="M879" s="7"/>
      <c r="N879" s="7"/>
      <c r="O879" s="7"/>
      <c r="P879" s="7"/>
      <c r="Q879" s="7"/>
      <c r="R879" s="7"/>
      <c r="S879" s="7"/>
      <c r="T879" s="7"/>
      <c r="U879" s="7"/>
      <c r="V879" s="7"/>
      <c r="W879" s="7"/>
      <c r="X879" s="7"/>
      <c r="Y879" s="7"/>
    </row>
    <row r="880" spans="1:25" x14ac:dyDescent="0.2">
      <c r="A880" s="409"/>
      <c r="B880" s="409"/>
      <c r="C880" s="409"/>
      <c r="D880" s="409"/>
      <c r="E880" s="409"/>
      <c r="F880" s="7"/>
      <c r="G880" s="7"/>
      <c r="H880" s="7"/>
      <c r="I880" s="7"/>
      <c r="J880" s="7"/>
      <c r="K880" s="7"/>
      <c r="L880" s="7"/>
      <c r="M880" s="7"/>
      <c r="N880" s="7"/>
      <c r="O880" s="7"/>
      <c r="P880" s="7"/>
      <c r="Q880" s="7"/>
      <c r="R880" s="7"/>
      <c r="S880" s="7"/>
      <c r="T880" s="7"/>
      <c r="U880" s="7"/>
      <c r="V880" s="7"/>
      <c r="W880" s="7"/>
      <c r="X880" s="7"/>
      <c r="Y880" s="7"/>
    </row>
    <row r="881" spans="1:25" x14ac:dyDescent="0.2">
      <c r="A881" s="409"/>
      <c r="B881" s="409"/>
      <c r="C881" s="409"/>
      <c r="D881" s="409"/>
      <c r="E881" s="409"/>
      <c r="F881" s="7"/>
      <c r="G881" s="7"/>
      <c r="H881" s="7"/>
      <c r="I881" s="7"/>
      <c r="J881" s="7"/>
      <c r="K881" s="7"/>
      <c r="L881" s="7"/>
      <c r="M881" s="7"/>
      <c r="N881" s="7"/>
      <c r="O881" s="7"/>
      <c r="P881" s="7"/>
      <c r="Q881" s="7"/>
      <c r="R881" s="7"/>
      <c r="S881" s="7"/>
      <c r="T881" s="7"/>
      <c r="U881" s="7"/>
      <c r="V881" s="7"/>
      <c r="W881" s="7"/>
      <c r="X881" s="7"/>
      <c r="Y881" s="7"/>
    </row>
    <row r="882" spans="1:25" x14ac:dyDescent="0.2">
      <c r="A882" s="7"/>
      <c r="B882" s="7"/>
      <c r="C882" s="7"/>
      <c r="D882" s="7"/>
      <c r="E882" s="7"/>
      <c r="F882" s="7"/>
      <c r="G882" s="7"/>
      <c r="H882" s="7"/>
      <c r="I882" s="7"/>
      <c r="J882" s="7"/>
      <c r="K882" s="7"/>
      <c r="L882" s="7"/>
      <c r="M882" s="7"/>
      <c r="N882" s="7"/>
      <c r="O882" s="7"/>
      <c r="P882" s="7"/>
      <c r="Q882" s="7"/>
      <c r="R882" s="7"/>
      <c r="S882" s="7"/>
      <c r="T882" s="7"/>
      <c r="U882" s="7"/>
      <c r="V882" s="7"/>
      <c r="W882" s="7"/>
      <c r="X882" s="7"/>
      <c r="Y882" s="7"/>
    </row>
    <row r="883" spans="1:25" x14ac:dyDescent="0.2">
      <c r="A883" s="7"/>
      <c r="B883" s="7"/>
      <c r="C883" s="7"/>
      <c r="D883" s="7"/>
      <c r="E883" s="7"/>
      <c r="F883" s="7"/>
      <c r="G883" s="7"/>
      <c r="H883" s="7"/>
      <c r="I883" s="7"/>
      <c r="J883" s="7"/>
      <c r="K883" s="7"/>
      <c r="L883" s="7"/>
      <c r="M883" s="7"/>
      <c r="N883" s="7"/>
      <c r="O883" s="7"/>
      <c r="P883" s="7"/>
      <c r="Q883" s="7"/>
      <c r="R883" s="7"/>
      <c r="S883" s="7"/>
      <c r="T883" s="7"/>
      <c r="U883" s="7"/>
      <c r="V883" s="7"/>
      <c r="W883" s="7"/>
      <c r="X883" s="7"/>
      <c r="Y883" s="7"/>
    </row>
    <row r="884" spans="1:25" x14ac:dyDescent="0.2">
      <c r="A884" s="7"/>
      <c r="B884" s="7"/>
      <c r="C884" s="7"/>
      <c r="D884" s="7"/>
      <c r="E884" s="7"/>
      <c r="F884" s="7"/>
      <c r="G884" s="7"/>
      <c r="H884" s="7"/>
      <c r="I884" s="7"/>
      <c r="J884" s="7"/>
      <c r="K884" s="7"/>
      <c r="L884" s="7"/>
      <c r="M884" s="7"/>
      <c r="N884" s="7"/>
      <c r="O884" s="7"/>
      <c r="P884" s="7"/>
      <c r="Q884" s="7"/>
      <c r="R884" s="7"/>
      <c r="S884" s="7"/>
      <c r="T884" s="7"/>
      <c r="U884" s="7"/>
      <c r="V884" s="7"/>
      <c r="W884" s="7"/>
      <c r="X884" s="7"/>
      <c r="Y884" s="7"/>
    </row>
    <row r="885" spans="1:25" x14ac:dyDescent="0.2">
      <c r="A885" s="7"/>
      <c r="B885" s="7"/>
      <c r="C885" s="7"/>
      <c r="D885" s="7"/>
      <c r="E885" s="7"/>
      <c r="F885" s="7"/>
      <c r="G885" s="7"/>
      <c r="H885" s="7"/>
      <c r="I885" s="7"/>
      <c r="J885" s="7"/>
      <c r="K885" s="7"/>
      <c r="L885" s="7"/>
      <c r="M885" s="7"/>
      <c r="N885" s="7"/>
      <c r="O885" s="7"/>
      <c r="P885" s="7"/>
      <c r="Q885" s="7"/>
      <c r="R885" s="7"/>
      <c r="S885" s="7"/>
      <c r="T885" s="7"/>
      <c r="U885" s="7"/>
      <c r="V885" s="7"/>
      <c r="W885" s="7"/>
      <c r="X885" s="7"/>
      <c r="Y885" s="7"/>
    </row>
    <row r="886" spans="1:25" x14ac:dyDescent="0.2">
      <c r="A886" s="7"/>
      <c r="B886" s="7"/>
      <c r="C886" s="7"/>
      <c r="D886" s="7"/>
      <c r="E886" s="7"/>
      <c r="F886" s="7"/>
      <c r="G886" s="7"/>
      <c r="H886" s="7"/>
      <c r="I886" s="7"/>
      <c r="J886" s="7"/>
      <c r="K886" s="7"/>
      <c r="L886" s="7"/>
      <c r="M886" s="7"/>
      <c r="N886" s="7"/>
      <c r="O886" s="7"/>
      <c r="P886" s="7"/>
      <c r="Q886" s="7"/>
      <c r="R886" s="7"/>
      <c r="S886" s="7"/>
      <c r="T886" s="7"/>
      <c r="U886" s="7"/>
      <c r="V886" s="7"/>
      <c r="W886" s="7"/>
      <c r="X886" s="7"/>
      <c r="Y886" s="7"/>
    </row>
    <row r="887" spans="1:25" x14ac:dyDescent="0.2">
      <c r="A887" s="7"/>
      <c r="B887" s="7"/>
      <c r="C887" s="7"/>
      <c r="D887" s="7"/>
      <c r="E887" s="7"/>
      <c r="F887" s="7"/>
      <c r="G887" s="7"/>
      <c r="H887" s="7"/>
      <c r="I887" s="7"/>
      <c r="J887" s="7"/>
      <c r="K887" s="7"/>
      <c r="L887" s="7"/>
      <c r="M887" s="7"/>
      <c r="N887" s="7"/>
      <c r="O887" s="7"/>
      <c r="P887" s="7"/>
      <c r="Q887" s="7"/>
      <c r="R887" s="7"/>
      <c r="S887" s="7"/>
      <c r="T887" s="7"/>
      <c r="U887" s="7"/>
      <c r="V887" s="7"/>
      <c r="W887" s="7"/>
      <c r="X887" s="7"/>
      <c r="Y887" s="7"/>
    </row>
    <row r="888" spans="1:25" x14ac:dyDescent="0.2">
      <c r="A888" s="7"/>
      <c r="B888" s="7"/>
      <c r="C888" s="7"/>
      <c r="D888" s="7"/>
      <c r="E888" s="7"/>
      <c r="F888" s="7"/>
      <c r="G888" s="7"/>
      <c r="H888" s="7"/>
      <c r="I888" s="7"/>
      <c r="J888" s="7"/>
      <c r="K888" s="7"/>
      <c r="L888" s="7"/>
      <c r="M888" s="7"/>
      <c r="N888" s="7"/>
      <c r="O888" s="7"/>
      <c r="P888" s="7"/>
      <c r="Q888" s="7"/>
      <c r="R888" s="7"/>
      <c r="S888" s="7"/>
      <c r="T888" s="7"/>
      <c r="U888" s="7"/>
      <c r="V888" s="7"/>
      <c r="W888" s="7"/>
      <c r="X888" s="7"/>
      <c r="Y888" s="7"/>
    </row>
    <row r="889" spans="1:25" x14ac:dyDescent="0.2">
      <c r="A889" s="7"/>
      <c r="B889" s="7"/>
      <c r="C889" s="7"/>
      <c r="D889" s="7"/>
      <c r="E889" s="7"/>
      <c r="F889" s="7"/>
      <c r="G889" s="7"/>
      <c r="H889" s="7"/>
      <c r="I889" s="7"/>
      <c r="J889" s="7"/>
      <c r="K889" s="7"/>
      <c r="L889" s="7"/>
      <c r="M889" s="7"/>
      <c r="N889" s="7"/>
      <c r="O889" s="7"/>
      <c r="P889" s="7"/>
      <c r="Q889" s="7"/>
      <c r="R889" s="7"/>
      <c r="S889" s="7"/>
      <c r="T889" s="7"/>
      <c r="U889" s="7"/>
      <c r="V889" s="7"/>
      <c r="W889" s="7"/>
      <c r="X889" s="7"/>
      <c r="Y889" s="7"/>
    </row>
    <row r="890" spans="1:25" x14ac:dyDescent="0.2">
      <c r="A890" s="7"/>
      <c r="B890" s="7"/>
      <c r="C890" s="7"/>
      <c r="D890" s="7"/>
      <c r="E890" s="7"/>
      <c r="F890" s="7"/>
      <c r="G890" s="7"/>
      <c r="H890" s="7"/>
      <c r="I890" s="7"/>
      <c r="J890" s="7"/>
      <c r="K890" s="7"/>
      <c r="L890" s="7"/>
      <c r="M890" s="7"/>
      <c r="N890" s="7"/>
      <c r="O890" s="7"/>
      <c r="P890" s="7"/>
      <c r="Q890" s="7"/>
      <c r="R890" s="7"/>
      <c r="S890" s="7"/>
      <c r="T890" s="7"/>
      <c r="U890" s="7"/>
      <c r="V890" s="7"/>
      <c r="W890" s="7"/>
      <c r="X890" s="7"/>
      <c r="Y890" s="7"/>
    </row>
    <row r="891" spans="1:25" x14ac:dyDescent="0.2">
      <c r="A891" s="7"/>
      <c r="B891" s="7"/>
      <c r="C891" s="7"/>
      <c r="D891" s="7"/>
      <c r="E891" s="7"/>
      <c r="F891" s="7"/>
      <c r="G891" s="7"/>
      <c r="H891" s="7"/>
      <c r="I891" s="7"/>
      <c r="J891" s="7"/>
      <c r="K891" s="7"/>
      <c r="L891" s="7"/>
      <c r="M891" s="7"/>
      <c r="N891" s="7"/>
      <c r="O891" s="7"/>
      <c r="P891" s="7"/>
      <c r="Q891" s="7"/>
      <c r="R891" s="7"/>
      <c r="S891" s="7"/>
      <c r="T891" s="7"/>
      <c r="U891" s="7"/>
      <c r="V891" s="7"/>
      <c r="W891" s="7"/>
      <c r="X891" s="7"/>
      <c r="Y891" s="7"/>
    </row>
    <row r="892" spans="1:25" x14ac:dyDescent="0.2">
      <c r="A892" s="7"/>
      <c r="B892" s="7"/>
      <c r="C892" s="7"/>
      <c r="D892" s="7"/>
      <c r="E892" s="7"/>
      <c r="F892" s="7"/>
      <c r="G892" s="7"/>
      <c r="H892" s="7"/>
      <c r="I892" s="7"/>
      <c r="J892" s="7"/>
      <c r="K892" s="7"/>
      <c r="L892" s="7"/>
      <c r="M892" s="7"/>
      <c r="N892" s="7"/>
      <c r="O892" s="7"/>
      <c r="P892" s="7"/>
      <c r="Q892" s="7"/>
      <c r="R892" s="7"/>
      <c r="S892" s="7"/>
      <c r="T892" s="7"/>
      <c r="U892" s="7"/>
      <c r="V892" s="7"/>
      <c r="W892" s="7"/>
      <c r="X892" s="7"/>
      <c r="Y892" s="7"/>
    </row>
    <row r="893" spans="1:25" x14ac:dyDescent="0.2">
      <c r="A893" s="7"/>
      <c r="B893" s="7"/>
      <c r="C893" s="7"/>
      <c r="D893" s="7"/>
      <c r="E893" s="7"/>
      <c r="F893" s="7"/>
      <c r="G893" s="7"/>
      <c r="H893" s="7"/>
      <c r="I893" s="7"/>
      <c r="J893" s="7"/>
      <c r="K893" s="7"/>
      <c r="L893" s="7"/>
      <c r="M893" s="7"/>
      <c r="N893" s="7"/>
      <c r="O893" s="7"/>
      <c r="P893" s="7"/>
      <c r="Q893" s="7"/>
      <c r="R893" s="7"/>
      <c r="S893" s="7"/>
      <c r="T893" s="7"/>
      <c r="U893" s="7"/>
      <c r="V893" s="7"/>
      <c r="W893" s="7"/>
      <c r="X893" s="7"/>
      <c r="Y893" s="7"/>
    </row>
    <row r="894" spans="1:25" x14ac:dyDescent="0.2">
      <c r="A894" s="7"/>
      <c r="B894" s="7"/>
      <c r="C894" s="7"/>
      <c r="D894" s="7"/>
      <c r="E894" s="7"/>
      <c r="F894" s="7"/>
      <c r="G894" s="7"/>
      <c r="H894" s="7"/>
      <c r="I894" s="7"/>
      <c r="J894" s="7"/>
      <c r="K894" s="7"/>
      <c r="L894" s="7"/>
      <c r="M894" s="7"/>
      <c r="N894" s="7"/>
      <c r="O894" s="7"/>
      <c r="P894" s="7"/>
      <c r="Q894" s="7"/>
      <c r="R894" s="7"/>
      <c r="S894" s="7"/>
      <c r="T894" s="7"/>
      <c r="U894" s="7"/>
      <c r="V894" s="7"/>
      <c r="W894" s="7"/>
      <c r="X894" s="7"/>
      <c r="Y894" s="7"/>
    </row>
    <row r="895" spans="1:25" x14ac:dyDescent="0.2">
      <c r="A895" s="7"/>
      <c r="B895" s="7"/>
      <c r="C895" s="7"/>
      <c r="D895" s="7"/>
      <c r="E895" s="7"/>
      <c r="F895" s="7"/>
      <c r="G895" s="7"/>
      <c r="H895" s="7"/>
      <c r="I895" s="7"/>
      <c r="J895" s="7"/>
      <c r="K895" s="7"/>
      <c r="L895" s="7"/>
      <c r="M895" s="7"/>
      <c r="N895" s="7"/>
      <c r="O895" s="7"/>
      <c r="P895" s="7"/>
      <c r="Q895" s="7"/>
      <c r="R895" s="7"/>
      <c r="S895" s="7"/>
      <c r="T895" s="7"/>
      <c r="U895" s="7"/>
      <c r="V895" s="7"/>
      <c r="W895" s="7"/>
      <c r="X895" s="7"/>
      <c r="Y895" s="7"/>
    </row>
    <row r="896" spans="1:25" x14ac:dyDescent="0.2">
      <c r="A896" s="7"/>
      <c r="B896" s="7"/>
      <c r="C896" s="7"/>
      <c r="D896" s="7"/>
      <c r="E896" s="7"/>
      <c r="F896" s="7"/>
      <c r="G896" s="7"/>
      <c r="H896" s="7"/>
      <c r="I896" s="7"/>
      <c r="J896" s="7"/>
      <c r="K896" s="7"/>
      <c r="L896" s="7"/>
      <c r="M896" s="7"/>
      <c r="N896" s="7"/>
      <c r="O896" s="7"/>
      <c r="P896" s="7"/>
      <c r="Q896" s="7"/>
      <c r="R896" s="7"/>
      <c r="S896" s="7"/>
      <c r="T896" s="7"/>
      <c r="U896" s="7"/>
      <c r="V896" s="7"/>
      <c r="W896" s="7"/>
      <c r="X896" s="7"/>
      <c r="Y896" s="7"/>
    </row>
    <row r="897" spans="1:25" x14ac:dyDescent="0.2">
      <c r="A897" s="7"/>
      <c r="B897" s="7"/>
      <c r="C897" s="7"/>
      <c r="D897" s="7"/>
      <c r="E897" s="7"/>
      <c r="F897" s="7"/>
      <c r="G897" s="7"/>
      <c r="H897" s="7"/>
      <c r="I897" s="7"/>
      <c r="J897" s="7"/>
      <c r="K897" s="7"/>
      <c r="L897" s="7"/>
      <c r="M897" s="7"/>
      <c r="N897" s="7"/>
      <c r="O897" s="7"/>
      <c r="P897" s="7"/>
      <c r="Q897" s="7"/>
      <c r="R897" s="7"/>
      <c r="S897" s="7"/>
      <c r="T897" s="7"/>
      <c r="U897" s="7"/>
      <c r="V897" s="7"/>
      <c r="W897" s="7"/>
      <c r="X897" s="7"/>
      <c r="Y897" s="7"/>
    </row>
    <row r="898" spans="1:25" x14ac:dyDescent="0.2">
      <c r="A898" s="7"/>
      <c r="B898" s="7"/>
      <c r="C898" s="7"/>
      <c r="D898" s="7"/>
      <c r="E898" s="7"/>
      <c r="F898" s="7"/>
      <c r="G898" s="7"/>
      <c r="H898" s="7"/>
      <c r="I898" s="7"/>
      <c r="J898" s="7"/>
      <c r="K898" s="7"/>
      <c r="L898" s="7"/>
      <c r="M898" s="7"/>
      <c r="N898" s="7"/>
      <c r="O898" s="7"/>
      <c r="P898" s="7"/>
      <c r="Q898" s="7"/>
      <c r="R898" s="7"/>
      <c r="S898" s="7"/>
      <c r="T898" s="7"/>
      <c r="U898" s="7"/>
      <c r="V898" s="7"/>
      <c r="W898" s="7"/>
      <c r="X898" s="7"/>
      <c r="Y898" s="7"/>
    </row>
    <row r="899" spans="1:25" x14ac:dyDescent="0.2">
      <c r="A899" s="7"/>
      <c r="B899" s="7"/>
      <c r="C899" s="7"/>
      <c r="D899" s="7"/>
      <c r="E899" s="7"/>
      <c r="F899" s="7"/>
      <c r="G899" s="7"/>
      <c r="H899" s="7"/>
      <c r="I899" s="7"/>
      <c r="J899" s="7"/>
      <c r="K899" s="7"/>
      <c r="L899" s="7"/>
      <c r="M899" s="7"/>
      <c r="N899" s="7"/>
      <c r="O899" s="7"/>
      <c r="P899" s="7"/>
      <c r="Q899" s="7"/>
      <c r="R899" s="7"/>
      <c r="S899" s="7"/>
      <c r="T899" s="7"/>
      <c r="U899" s="7"/>
      <c r="V899" s="7"/>
      <c r="W899" s="7"/>
      <c r="X899" s="7"/>
      <c r="Y899" s="7"/>
    </row>
    <row r="900" spans="1:25" x14ac:dyDescent="0.2">
      <c r="A900" s="7"/>
      <c r="B900" s="7"/>
      <c r="C900" s="7"/>
      <c r="D900" s="7"/>
      <c r="E900" s="7"/>
      <c r="F900" s="7"/>
      <c r="G900" s="7"/>
      <c r="H900" s="7"/>
      <c r="I900" s="7"/>
      <c r="J900" s="7"/>
      <c r="K900" s="7"/>
      <c r="L900" s="7"/>
      <c r="M900" s="7"/>
      <c r="N900" s="7"/>
      <c r="O900" s="7"/>
      <c r="P900" s="7"/>
      <c r="Q900" s="7"/>
      <c r="R900" s="7"/>
      <c r="S900" s="7"/>
      <c r="T900" s="7"/>
      <c r="U900" s="7"/>
      <c r="V900" s="7"/>
      <c r="W900" s="7"/>
      <c r="X900" s="7"/>
      <c r="Y900" s="7"/>
    </row>
    <row r="901" spans="1:25" x14ac:dyDescent="0.2">
      <c r="A901" s="7"/>
      <c r="B901" s="7"/>
      <c r="C901" s="7"/>
      <c r="D901" s="7"/>
      <c r="E901" s="7"/>
      <c r="F901" s="7"/>
      <c r="G901" s="7"/>
      <c r="H901" s="7"/>
      <c r="I901" s="7"/>
      <c r="J901" s="7"/>
      <c r="K901" s="7"/>
      <c r="L901" s="7"/>
      <c r="M901" s="7"/>
      <c r="N901" s="7"/>
      <c r="O901" s="7"/>
      <c r="P901" s="7"/>
      <c r="Q901" s="7"/>
      <c r="R901" s="7"/>
      <c r="S901" s="7"/>
      <c r="T901" s="7"/>
      <c r="U901" s="7"/>
      <c r="V901" s="7"/>
      <c r="W901" s="7"/>
      <c r="X901" s="7"/>
      <c r="Y901" s="7"/>
    </row>
    <row r="902" spans="1:25" x14ac:dyDescent="0.2">
      <c r="A902" s="7"/>
      <c r="B902" s="7"/>
      <c r="C902" s="7"/>
      <c r="D902" s="7"/>
      <c r="E902" s="7"/>
      <c r="F902" s="7"/>
      <c r="G902" s="7"/>
      <c r="H902" s="7"/>
      <c r="I902" s="7"/>
      <c r="J902" s="7"/>
      <c r="K902" s="7"/>
      <c r="L902" s="7"/>
      <c r="M902" s="7"/>
      <c r="N902" s="7"/>
      <c r="O902" s="7"/>
      <c r="P902" s="7"/>
      <c r="Q902" s="7"/>
      <c r="R902" s="7"/>
      <c r="S902" s="7"/>
      <c r="T902" s="7"/>
      <c r="U902" s="7"/>
      <c r="V902" s="7"/>
      <c r="W902" s="7"/>
      <c r="X902" s="7"/>
      <c r="Y902" s="7"/>
    </row>
    <row r="903" spans="1:25" x14ac:dyDescent="0.2">
      <c r="A903" s="7"/>
      <c r="B903" s="7"/>
      <c r="C903" s="7"/>
      <c r="D903" s="7"/>
      <c r="E903" s="7"/>
      <c r="F903" s="7"/>
      <c r="G903" s="7"/>
      <c r="H903" s="7"/>
      <c r="I903" s="7"/>
      <c r="J903" s="7"/>
      <c r="K903" s="7"/>
      <c r="L903" s="7"/>
      <c r="M903" s="7"/>
      <c r="N903" s="7"/>
      <c r="O903" s="7"/>
      <c r="P903" s="7"/>
      <c r="Q903" s="7"/>
      <c r="R903" s="7"/>
      <c r="S903" s="7"/>
      <c r="T903" s="7"/>
      <c r="U903" s="7"/>
      <c r="V903" s="7"/>
      <c r="W903" s="7"/>
      <c r="X903" s="7"/>
      <c r="Y903" s="7"/>
    </row>
    <row r="904" spans="1:25" x14ac:dyDescent="0.2">
      <c r="A904" s="7"/>
      <c r="B904" s="7"/>
      <c r="C904" s="7"/>
      <c r="D904" s="7"/>
      <c r="E904" s="7"/>
      <c r="F904" s="7"/>
      <c r="G904" s="7"/>
      <c r="H904" s="7"/>
      <c r="I904" s="7"/>
      <c r="J904" s="7"/>
      <c r="K904" s="7"/>
      <c r="L904" s="7"/>
      <c r="M904" s="7"/>
      <c r="N904" s="7"/>
      <c r="O904" s="7"/>
      <c r="P904" s="7"/>
      <c r="Q904" s="7"/>
      <c r="R904" s="7"/>
      <c r="S904" s="7"/>
      <c r="T904" s="7"/>
      <c r="U904" s="7"/>
      <c r="V904" s="7"/>
      <c r="W904" s="7"/>
      <c r="X904" s="7"/>
      <c r="Y904" s="7"/>
    </row>
    <row r="905" spans="1:25" x14ac:dyDescent="0.2">
      <c r="A905" s="7"/>
      <c r="B905" s="7"/>
      <c r="C905" s="7"/>
      <c r="D905" s="7"/>
      <c r="E905" s="7"/>
      <c r="F905" s="7"/>
      <c r="G905" s="7"/>
      <c r="H905" s="7"/>
      <c r="I905" s="7"/>
      <c r="J905" s="7"/>
      <c r="K905" s="7"/>
      <c r="L905" s="7"/>
      <c r="M905" s="7"/>
      <c r="N905" s="7"/>
      <c r="O905" s="7"/>
      <c r="P905" s="7"/>
      <c r="Q905" s="7"/>
      <c r="R905" s="7"/>
      <c r="S905" s="7"/>
      <c r="T905" s="7"/>
      <c r="U905" s="7"/>
      <c r="V905" s="7"/>
      <c r="W905" s="7"/>
      <c r="X905" s="7"/>
      <c r="Y905" s="7"/>
    </row>
    <row r="906" spans="1:25" x14ac:dyDescent="0.2">
      <c r="A906" s="7"/>
      <c r="B906" s="7"/>
      <c r="C906" s="7"/>
      <c r="D906" s="7"/>
      <c r="E906" s="7"/>
      <c r="F906" s="7"/>
      <c r="G906" s="7"/>
      <c r="H906" s="7"/>
      <c r="I906" s="7"/>
      <c r="J906" s="7"/>
      <c r="K906" s="7"/>
      <c r="L906" s="7"/>
      <c r="M906" s="7"/>
      <c r="N906" s="7"/>
      <c r="O906" s="7"/>
      <c r="P906" s="7"/>
      <c r="Q906" s="7"/>
      <c r="R906" s="7"/>
      <c r="S906" s="7"/>
      <c r="T906" s="7"/>
      <c r="U906" s="7"/>
      <c r="V906" s="7"/>
      <c r="W906" s="7"/>
      <c r="X906" s="7"/>
      <c r="Y906" s="7"/>
    </row>
    <row r="907" spans="1:25" x14ac:dyDescent="0.2">
      <c r="A907" s="7"/>
      <c r="B907" s="7"/>
      <c r="C907" s="7"/>
      <c r="D907" s="7"/>
      <c r="E907" s="7"/>
      <c r="F907" s="7"/>
      <c r="G907" s="7"/>
      <c r="H907" s="7"/>
      <c r="I907" s="7"/>
      <c r="J907" s="7"/>
      <c r="K907" s="7"/>
      <c r="L907" s="7"/>
      <c r="M907" s="7"/>
      <c r="N907" s="7"/>
      <c r="O907" s="7"/>
      <c r="P907" s="7"/>
      <c r="Q907" s="7"/>
      <c r="R907" s="7"/>
      <c r="S907" s="7"/>
      <c r="T907" s="7"/>
      <c r="U907" s="7"/>
      <c r="V907" s="7"/>
      <c r="W907" s="7"/>
      <c r="X907" s="7"/>
      <c r="Y907" s="7"/>
    </row>
    <row r="908" spans="1:25" x14ac:dyDescent="0.2">
      <c r="A908" s="7"/>
      <c r="B908" s="7"/>
      <c r="C908" s="7"/>
      <c r="D908" s="7"/>
      <c r="E908" s="7"/>
      <c r="F908" s="7"/>
      <c r="G908" s="7"/>
      <c r="H908" s="7"/>
      <c r="I908" s="7"/>
      <c r="J908" s="7"/>
      <c r="K908" s="7"/>
      <c r="L908" s="7"/>
      <c r="M908" s="7"/>
      <c r="N908" s="7"/>
      <c r="O908" s="7"/>
      <c r="P908" s="7"/>
      <c r="Q908" s="7"/>
      <c r="R908" s="7"/>
      <c r="S908" s="7"/>
      <c r="T908" s="7"/>
      <c r="U908" s="7"/>
      <c r="V908" s="7"/>
      <c r="W908" s="7"/>
      <c r="X908" s="7"/>
      <c r="Y908" s="7"/>
    </row>
    <row r="909" spans="1:25" x14ac:dyDescent="0.2">
      <c r="A909" s="7"/>
      <c r="B909" s="7"/>
      <c r="C909" s="7"/>
      <c r="D909" s="7"/>
      <c r="E909" s="7"/>
      <c r="F909" s="7"/>
      <c r="G909" s="7"/>
      <c r="H909" s="7"/>
      <c r="I909" s="7"/>
      <c r="J909" s="7"/>
      <c r="K909" s="7"/>
      <c r="L909" s="7"/>
      <c r="M909" s="7"/>
      <c r="N909" s="7"/>
      <c r="O909" s="7"/>
      <c r="P909" s="7"/>
      <c r="Q909" s="7"/>
      <c r="R909" s="7"/>
      <c r="S909" s="7"/>
      <c r="T909" s="7"/>
      <c r="U909" s="7"/>
      <c r="V909" s="7"/>
      <c r="W909" s="7"/>
      <c r="X909" s="7"/>
      <c r="Y909" s="7"/>
    </row>
    <row r="910" spans="1:25" x14ac:dyDescent="0.2">
      <c r="A910" s="7"/>
      <c r="B910" s="7"/>
      <c r="C910" s="7"/>
      <c r="D910" s="7"/>
      <c r="E910" s="7"/>
      <c r="F910" s="7"/>
      <c r="G910" s="7"/>
      <c r="H910" s="7"/>
      <c r="I910" s="7"/>
      <c r="J910" s="7"/>
      <c r="K910" s="7"/>
      <c r="L910" s="7"/>
      <c r="M910" s="7"/>
      <c r="N910" s="7"/>
      <c r="O910" s="7"/>
      <c r="P910" s="7"/>
      <c r="Q910" s="7"/>
      <c r="R910" s="7"/>
      <c r="S910" s="7"/>
      <c r="T910" s="7"/>
      <c r="U910" s="7"/>
      <c r="V910" s="7"/>
      <c r="W910" s="7"/>
      <c r="X910" s="7"/>
      <c r="Y910" s="7"/>
    </row>
    <row r="911" spans="1:25" x14ac:dyDescent="0.2">
      <c r="A911" s="7"/>
      <c r="B911" s="7"/>
      <c r="C911" s="7"/>
      <c r="D911" s="7"/>
      <c r="E911" s="7"/>
      <c r="F911" s="7"/>
      <c r="G911" s="7"/>
      <c r="H911" s="7"/>
      <c r="I911" s="7"/>
      <c r="J911" s="7"/>
      <c r="K911" s="7"/>
      <c r="L911" s="7"/>
      <c r="M911" s="7"/>
      <c r="N911" s="7"/>
      <c r="O911" s="7"/>
      <c r="P911" s="7"/>
      <c r="Q911" s="7"/>
      <c r="R911" s="7"/>
      <c r="S911" s="7"/>
      <c r="T911" s="7"/>
      <c r="U911" s="7"/>
      <c r="V911" s="7"/>
      <c r="W911" s="7"/>
      <c r="X911" s="7"/>
      <c r="Y911" s="7"/>
    </row>
    <row r="912" spans="1:25" x14ac:dyDescent="0.2">
      <c r="A912" s="7"/>
      <c r="B912" s="7"/>
      <c r="C912" s="7"/>
      <c r="D912" s="7"/>
      <c r="E912" s="7"/>
      <c r="F912" s="7"/>
      <c r="G912" s="7"/>
      <c r="H912" s="7"/>
      <c r="I912" s="7"/>
      <c r="J912" s="7"/>
      <c r="K912" s="7"/>
      <c r="L912" s="7"/>
      <c r="M912" s="7"/>
      <c r="N912" s="7"/>
      <c r="O912" s="7"/>
      <c r="P912" s="7"/>
      <c r="Q912" s="7"/>
      <c r="R912" s="7"/>
      <c r="S912" s="7"/>
      <c r="T912" s="7"/>
      <c r="U912" s="7"/>
      <c r="V912" s="7"/>
      <c r="W912" s="7"/>
      <c r="X912" s="7"/>
      <c r="Y912" s="7"/>
    </row>
    <row r="913" spans="1:25" x14ac:dyDescent="0.2">
      <c r="A913" s="7"/>
      <c r="B913" s="7"/>
      <c r="C913" s="7"/>
      <c r="D913" s="7"/>
      <c r="E913" s="7"/>
      <c r="F913" s="7"/>
      <c r="G913" s="7"/>
      <c r="H913" s="7"/>
      <c r="I913" s="7"/>
      <c r="J913" s="7"/>
      <c r="K913" s="7"/>
      <c r="L913" s="7"/>
      <c r="M913" s="7"/>
      <c r="N913" s="7"/>
      <c r="O913" s="7"/>
      <c r="P913" s="7"/>
      <c r="Q913" s="7"/>
      <c r="R913" s="7"/>
      <c r="S913" s="7"/>
      <c r="T913" s="7"/>
      <c r="U913" s="7"/>
      <c r="V913" s="7"/>
      <c r="W913" s="7"/>
      <c r="X913" s="7"/>
      <c r="Y913" s="7"/>
    </row>
    <row r="914" spans="1:25" x14ac:dyDescent="0.2">
      <c r="A914" s="7"/>
      <c r="B914" s="7"/>
      <c r="C914" s="7"/>
      <c r="D914" s="7"/>
      <c r="E914" s="7"/>
      <c r="F914" s="7"/>
      <c r="G914" s="7"/>
      <c r="H914" s="7"/>
      <c r="I914" s="7"/>
      <c r="J914" s="7"/>
      <c r="K914" s="7"/>
      <c r="L914" s="7"/>
      <c r="M914" s="7"/>
      <c r="N914" s="7"/>
      <c r="O914" s="7"/>
      <c r="P914" s="7"/>
      <c r="Q914" s="7"/>
      <c r="R914" s="7"/>
      <c r="S914" s="7"/>
      <c r="T914" s="7"/>
      <c r="U914" s="7"/>
      <c r="V914" s="7"/>
      <c r="W914" s="7"/>
      <c r="X914" s="7"/>
      <c r="Y914" s="7"/>
    </row>
    <row r="915" spans="1:25" x14ac:dyDescent="0.2">
      <c r="A915" s="7"/>
      <c r="B915" s="7"/>
      <c r="C915" s="7"/>
      <c r="D915" s="7"/>
      <c r="E915" s="7"/>
      <c r="F915" s="7"/>
      <c r="G915" s="7"/>
      <c r="H915" s="7"/>
      <c r="I915" s="7"/>
      <c r="J915" s="7"/>
      <c r="K915" s="7"/>
      <c r="L915" s="7"/>
      <c r="M915" s="7"/>
      <c r="N915" s="7"/>
      <c r="O915" s="7"/>
      <c r="P915" s="7"/>
      <c r="Q915" s="7"/>
      <c r="R915" s="7"/>
      <c r="S915" s="7"/>
      <c r="T915" s="7"/>
      <c r="U915" s="7"/>
      <c r="V915" s="7"/>
      <c r="W915" s="7"/>
      <c r="X915" s="7"/>
      <c r="Y915" s="7"/>
    </row>
    <row r="916" spans="1:25" x14ac:dyDescent="0.2">
      <c r="A916" s="7"/>
      <c r="B916" s="7"/>
      <c r="C916" s="7"/>
      <c r="D916" s="7"/>
      <c r="E916" s="7"/>
      <c r="F916" s="7"/>
      <c r="G916" s="7"/>
      <c r="H916" s="7"/>
      <c r="I916" s="7"/>
      <c r="J916" s="7"/>
      <c r="K916" s="7"/>
      <c r="L916" s="7"/>
      <c r="M916" s="7"/>
      <c r="N916" s="7"/>
      <c r="O916" s="7"/>
      <c r="P916" s="7"/>
      <c r="Q916" s="7"/>
      <c r="R916" s="7"/>
      <c r="S916" s="7"/>
      <c r="T916" s="7"/>
      <c r="U916" s="7"/>
      <c r="V916" s="7"/>
      <c r="W916" s="7"/>
      <c r="X916" s="7"/>
      <c r="Y916" s="7"/>
    </row>
    <row r="917" spans="1:25" x14ac:dyDescent="0.2">
      <c r="A917" s="7"/>
      <c r="B917" s="7"/>
      <c r="C917" s="7"/>
      <c r="D917" s="7"/>
      <c r="E917" s="7"/>
      <c r="F917" s="7"/>
      <c r="G917" s="7"/>
      <c r="H917" s="7"/>
      <c r="I917" s="7"/>
      <c r="J917" s="7"/>
      <c r="K917" s="7"/>
      <c r="L917" s="7"/>
      <c r="M917" s="7"/>
      <c r="N917" s="7"/>
      <c r="O917" s="7"/>
      <c r="P917" s="7"/>
      <c r="Q917" s="7"/>
      <c r="R917" s="7"/>
      <c r="S917" s="7"/>
      <c r="T917" s="7"/>
      <c r="U917" s="7"/>
      <c r="V917" s="7"/>
      <c r="W917" s="7"/>
      <c r="X917" s="7"/>
      <c r="Y917" s="7"/>
    </row>
    <row r="918" spans="1:25" x14ac:dyDescent="0.2">
      <c r="A918" s="7"/>
      <c r="B918" s="7"/>
      <c r="C918" s="7"/>
      <c r="D918" s="7"/>
      <c r="E918" s="7"/>
      <c r="F918" s="7"/>
      <c r="G918" s="7"/>
      <c r="H918" s="7"/>
      <c r="I918" s="7"/>
      <c r="J918" s="7"/>
      <c r="K918" s="7"/>
      <c r="L918" s="7"/>
      <c r="M918" s="7"/>
      <c r="N918" s="7"/>
      <c r="O918" s="7"/>
      <c r="P918" s="7"/>
      <c r="Q918" s="7"/>
      <c r="R918" s="7"/>
      <c r="S918" s="7"/>
      <c r="T918" s="7"/>
      <c r="U918" s="7"/>
      <c r="V918" s="7"/>
      <c r="W918" s="7"/>
      <c r="X918" s="7"/>
      <c r="Y918" s="7"/>
    </row>
    <row r="919" spans="1:25" x14ac:dyDescent="0.2">
      <c r="A919" s="7"/>
      <c r="B919" s="7"/>
      <c r="C919" s="7"/>
      <c r="D919" s="7"/>
      <c r="E919" s="7"/>
      <c r="F919" s="7"/>
      <c r="G919" s="7"/>
      <c r="H919" s="7"/>
      <c r="I919" s="7"/>
      <c r="J919" s="7"/>
      <c r="K919" s="7"/>
      <c r="L919" s="7"/>
      <c r="M919" s="7"/>
      <c r="N919" s="7"/>
      <c r="O919" s="7"/>
      <c r="P919" s="7"/>
      <c r="Q919" s="7"/>
      <c r="R919" s="7"/>
      <c r="S919" s="7"/>
      <c r="T919" s="7"/>
      <c r="U919" s="7"/>
      <c r="V919" s="7"/>
      <c r="W919" s="7"/>
      <c r="X919" s="7"/>
      <c r="Y919" s="7"/>
    </row>
    <row r="920" spans="1:25" x14ac:dyDescent="0.2">
      <c r="A920" s="7"/>
      <c r="B920" s="7"/>
      <c r="C920" s="7"/>
      <c r="D920" s="7"/>
      <c r="E920" s="7"/>
      <c r="F920" s="7"/>
      <c r="G920" s="7"/>
      <c r="H920" s="7"/>
      <c r="I920" s="7"/>
      <c r="J920" s="7"/>
      <c r="K920" s="7"/>
      <c r="L920" s="7"/>
      <c r="M920" s="7"/>
      <c r="N920" s="7"/>
      <c r="O920" s="7"/>
      <c r="P920" s="7"/>
      <c r="Q920" s="7"/>
      <c r="R920" s="7"/>
      <c r="S920" s="7"/>
      <c r="T920" s="7"/>
      <c r="U920" s="7"/>
      <c r="V920" s="7"/>
      <c r="W920" s="7"/>
      <c r="X920" s="7"/>
      <c r="Y920" s="7"/>
    </row>
    <row r="921" spans="1:25" x14ac:dyDescent="0.2">
      <c r="A921" s="7"/>
      <c r="B921" s="7"/>
      <c r="C921" s="7"/>
      <c r="D921" s="7"/>
      <c r="E921" s="7"/>
      <c r="F921" s="7"/>
      <c r="G921" s="7"/>
      <c r="H921" s="7"/>
      <c r="I921" s="7"/>
      <c r="J921" s="7"/>
      <c r="K921" s="7"/>
      <c r="L921" s="7"/>
      <c r="M921" s="7"/>
      <c r="N921" s="7"/>
      <c r="O921" s="7"/>
      <c r="P921" s="7"/>
      <c r="Q921" s="7"/>
      <c r="R921" s="7"/>
      <c r="S921" s="7"/>
      <c r="T921" s="7"/>
      <c r="U921" s="7"/>
      <c r="V921" s="7"/>
      <c r="W921" s="7"/>
      <c r="X921" s="7"/>
      <c r="Y921" s="7"/>
    </row>
    <row r="922" spans="1:25" x14ac:dyDescent="0.2">
      <c r="A922" s="7"/>
      <c r="B922" s="7"/>
      <c r="C922" s="7"/>
      <c r="D922" s="7"/>
      <c r="E922" s="7"/>
      <c r="F922" s="7"/>
      <c r="G922" s="7"/>
      <c r="H922" s="7"/>
      <c r="I922" s="7"/>
      <c r="J922" s="7"/>
      <c r="K922" s="7"/>
      <c r="L922" s="7"/>
      <c r="M922" s="7"/>
      <c r="N922" s="7"/>
      <c r="O922" s="7"/>
      <c r="P922" s="7"/>
      <c r="Q922" s="7"/>
      <c r="R922" s="7"/>
      <c r="S922" s="7"/>
      <c r="T922" s="7"/>
      <c r="U922" s="7"/>
      <c r="V922" s="7"/>
      <c r="W922" s="7"/>
      <c r="X922" s="7"/>
      <c r="Y922" s="7"/>
    </row>
    <row r="923" spans="1:25" x14ac:dyDescent="0.2">
      <c r="A923" s="7"/>
      <c r="B923" s="7"/>
      <c r="C923" s="7"/>
      <c r="D923" s="7"/>
      <c r="E923" s="7"/>
      <c r="F923" s="7"/>
      <c r="G923" s="7"/>
      <c r="H923" s="7"/>
      <c r="I923" s="7"/>
      <c r="J923" s="7"/>
      <c r="K923" s="7"/>
      <c r="L923" s="7"/>
      <c r="M923" s="7"/>
      <c r="N923" s="7"/>
      <c r="O923" s="7"/>
      <c r="P923" s="7"/>
      <c r="Q923" s="7"/>
      <c r="R923" s="7"/>
      <c r="S923" s="7"/>
      <c r="T923" s="7"/>
      <c r="U923" s="7"/>
      <c r="V923" s="7"/>
      <c r="W923" s="7"/>
      <c r="X923" s="7"/>
      <c r="Y923" s="7"/>
    </row>
    <row r="924" spans="1:25" x14ac:dyDescent="0.2">
      <c r="A924" s="7"/>
      <c r="B924" s="7"/>
      <c r="C924" s="7"/>
      <c r="D924" s="7"/>
      <c r="E924" s="7"/>
      <c r="F924" s="7"/>
      <c r="G924" s="7"/>
      <c r="H924" s="7"/>
      <c r="I924" s="7"/>
      <c r="J924" s="7"/>
      <c r="K924" s="7"/>
      <c r="L924" s="7"/>
      <c r="M924" s="7"/>
      <c r="N924" s="7"/>
      <c r="O924" s="7"/>
      <c r="P924" s="7"/>
      <c r="Q924" s="7"/>
      <c r="R924" s="7"/>
      <c r="S924" s="7"/>
      <c r="T924" s="7"/>
      <c r="U924" s="7"/>
      <c r="V924" s="7"/>
      <c r="W924" s="7"/>
      <c r="X924" s="7"/>
      <c r="Y924" s="7"/>
    </row>
    <row r="925" spans="1:25" x14ac:dyDescent="0.2">
      <c r="A925" s="7"/>
      <c r="B925" s="7"/>
      <c r="C925" s="7"/>
      <c r="D925" s="7"/>
      <c r="E925" s="7"/>
      <c r="F925" s="7"/>
      <c r="G925" s="7"/>
      <c r="H925" s="7"/>
      <c r="I925" s="7"/>
      <c r="J925" s="7"/>
      <c r="K925" s="7"/>
      <c r="L925" s="7"/>
      <c r="M925" s="7"/>
      <c r="N925" s="7"/>
      <c r="O925" s="7"/>
      <c r="P925" s="7"/>
      <c r="Q925" s="7"/>
      <c r="R925" s="7"/>
      <c r="S925" s="7"/>
      <c r="T925" s="7"/>
      <c r="U925" s="7"/>
      <c r="V925" s="7"/>
      <c r="W925" s="7"/>
      <c r="X925" s="7"/>
      <c r="Y925" s="7"/>
    </row>
    <row r="926" spans="1:25" x14ac:dyDescent="0.2">
      <c r="A926" s="7"/>
      <c r="B926" s="7"/>
      <c r="C926" s="7"/>
      <c r="D926" s="7"/>
      <c r="E926" s="7"/>
      <c r="F926" s="7"/>
      <c r="G926" s="7"/>
      <c r="H926" s="7"/>
      <c r="I926" s="7"/>
      <c r="J926" s="7"/>
      <c r="K926" s="7"/>
      <c r="L926" s="7"/>
      <c r="M926" s="7"/>
      <c r="N926" s="7"/>
      <c r="O926" s="7"/>
      <c r="P926" s="7"/>
      <c r="Q926" s="7"/>
      <c r="R926" s="7"/>
      <c r="S926" s="7"/>
      <c r="T926" s="7"/>
      <c r="U926" s="7"/>
      <c r="V926" s="7"/>
      <c r="W926" s="7"/>
      <c r="X926" s="7"/>
      <c r="Y926" s="7"/>
    </row>
    <row r="927" spans="1:25" x14ac:dyDescent="0.2">
      <c r="A927" s="7"/>
      <c r="B927" s="7"/>
      <c r="C927" s="7"/>
      <c r="D927" s="7"/>
      <c r="E927" s="7"/>
      <c r="F927" s="7"/>
      <c r="G927" s="7"/>
      <c r="H927" s="7"/>
      <c r="I927" s="7"/>
      <c r="J927" s="7"/>
      <c r="K927" s="7"/>
      <c r="L927" s="7"/>
      <c r="M927" s="7"/>
      <c r="N927" s="7"/>
      <c r="O927" s="7"/>
      <c r="P927" s="7"/>
      <c r="Q927" s="7"/>
      <c r="R927" s="7"/>
      <c r="S927" s="7"/>
      <c r="T927" s="7"/>
      <c r="U927" s="7"/>
      <c r="V927" s="7"/>
      <c r="W927" s="7"/>
      <c r="X927" s="7"/>
      <c r="Y927" s="7"/>
    </row>
    <row r="928" spans="1:25" x14ac:dyDescent="0.2">
      <c r="A928" s="7"/>
      <c r="B928" s="7"/>
      <c r="C928" s="7"/>
      <c r="D928" s="7"/>
      <c r="E928" s="7"/>
      <c r="F928" s="7"/>
      <c r="G928" s="7"/>
      <c r="H928" s="7"/>
      <c r="I928" s="7"/>
      <c r="J928" s="7"/>
      <c r="K928" s="7"/>
      <c r="L928" s="7"/>
      <c r="M928" s="7"/>
      <c r="N928" s="7"/>
      <c r="O928" s="7"/>
      <c r="P928" s="7"/>
      <c r="Q928" s="7"/>
      <c r="R928" s="7"/>
      <c r="S928" s="7"/>
      <c r="T928" s="7"/>
      <c r="U928" s="7"/>
      <c r="V928" s="7"/>
      <c r="W928" s="7"/>
      <c r="X928" s="7"/>
      <c r="Y928" s="7"/>
    </row>
    <row r="929" spans="1:25" x14ac:dyDescent="0.2">
      <c r="A929" s="7"/>
      <c r="B929" s="7"/>
      <c r="C929" s="7"/>
      <c r="D929" s="7"/>
      <c r="E929" s="7"/>
      <c r="F929" s="7"/>
      <c r="G929" s="7"/>
      <c r="H929" s="7"/>
      <c r="I929" s="7"/>
      <c r="J929" s="7"/>
      <c r="K929" s="7"/>
      <c r="L929" s="7"/>
      <c r="M929" s="7"/>
      <c r="N929" s="7"/>
      <c r="O929" s="7"/>
      <c r="P929" s="7"/>
      <c r="Q929" s="7"/>
      <c r="R929" s="7"/>
      <c r="S929" s="7"/>
      <c r="T929" s="7"/>
      <c r="U929" s="7"/>
      <c r="V929" s="7"/>
      <c r="W929" s="7"/>
      <c r="X929" s="7"/>
      <c r="Y929" s="7"/>
    </row>
    <row r="930" spans="1:25" x14ac:dyDescent="0.2">
      <c r="A930" s="7"/>
      <c r="B930" s="7"/>
      <c r="C930" s="7"/>
      <c r="D930" s="7"/>
      <c r="E930" s="7"/>
      <c r="F930" s="7"/>
      <c r="G930" s="7"/>
      <c r="H930" s="7"/>
      <c r="I930" s="7"/>
      <c r="J930" s="7"/>
      <c r="K930" s="7"/>
      <c r="L930" s="7"/>
      <c r="M930" s="7"/>
      <c r="N930" s="7"/>
      <c r="O930" s="7"/>
      <c r="P930" s="7"/>
      <c r="Q930" s="7"/>
      <c r="R930" s="7"/>
      <c r="S930" s="7"/>
      <c r="T930" s="7"/>
      <c r="U930" s="7"/>
      <c r="V930" s="7"/>
      <c r="W930" s="7"/>
      <c r="X930" s="7"/>
      <c r="Y930" s="7"/>
    </row>
    <row r="931" spans="1:25" x14ac:dyDescent="0.2">
      <c r="A931" s="7"/>
      <c r="B931" s="7"/>
      <c r="C931" s="7"/>
      <c r="D931" s="7"/>
      <c r="E931" s="7"/>
      <c r="F931" s="7"/>
      <c r="G931" s="7"/>
      <c r="H931" s="7"/>
      <c r="I931" s="7"/>
      <c r="J931" s="7"/>
      <c r="K931" s="7"/>
      <c r="L931" s="7"/>
      <c r="M931" s="7"/>
      <c r="N931" s="7"/>
      <c r="O931" s="7"/>
      <c r="P931" s="7"/>
      <c r="Q931" s="7"/>
      <c r="R931" s="7"/>
      <c r="S931" s="7"/>
      <c r="T931" s="7"/>
      <c r="U931" s="7"/>
      <c r="V931" s="7"/>
      <c r="W931" s="7"/>
      <c r="X931" s="7"/>
      <c r="Y931" s="7"/>
    </row>
    <row r="932" spans="1:25" x14ac:dyDescent="0.2">
      <c r="A932" s="7"/>
      <c r="B932" s="7"/>
      <c r="C932" s="7"/>
      <c r="D932" s="7"/>
      <c r="E932" s="7"/>
      <c r="F932" s="7"/>
      <c r="G932" s="7"/>
      <c r="H932" s="7"/>
      <c r="I932" s="7"/>
      <c r="J932" s="7"/>
      <c r="K932" s="7"/>
      <c r="L932" s="7"/>
      <c r="M932" s="7"/>
      <c r="N932" s="7"/>
      <c r="O932" s="7"/>
      <c r="P932" s="7"/>
      <c r="Q932" s="7"/>
      <c r="R932" s="7"/>
      <c r="S932" s="7"/>
      <c r="T932" s="7"/>
      <c r="U932" s="7"/>
      <c r="V932" s="7"/>
      <c r="W932" s="7"/>
      <c r="X932" s="7"/>
      <c r="Y932" s="7"/>
    </row>
    <row r="933" spans="1:25" x14ac:dyDescent="0.2">
      <c r="A933" s="7"/>
      <c r="B933" s="7"/>
      <c r="C933" s="7"/>
      <c r="D933" s="7"/>
      <c r="E933" s="7"/>
      <c r="F933" s="7"/>
      <c r="G933" s="7"/>
      <c r="H933" s="7"/>
      <c r="I933" s="7"/>
      <c r="J933" s="7"/>
      <c r="K933" s="7"/>
      <c r="L933" s="7"/>
      <c r="M933" s="7"/>
      <c r="N933" s="7"/>
      <c r="O933" s="7"/>
      <c r="P933" s="7"/>
      <c r="Q933" s="7"/>
      <c r="R933" s="7"/>
      <c r="S933" s="7"/>
      <c r="T933" s="7"/>
      <c r="U933" s="7"/>
      <c r="V933" s="7"/>
      <c r="W933" s="7"/>
      <c r="X933" s="7"/>
      <c r="Y933" s="7"/>
    </row>
    <row r="934" spans="1:25" x14ac:dyDescent="0.2">
      <c r="A934" s="7"/>
      <c r="B934" s="7"/>
      <c r="C934" s="7"/>
      <c r="D934" s="7"/>
      <c r="E934" s="7"/>
      <c r="F934" s="7"/>
      <c r="G934" s="7"/>
      <c r="H934" s="7"/>
      <c r="I934" s="7"/>
      <c r="J934" s="7"/>
      <c r="K934" s="7"/>
      <c r="L934" s="7"/>
      <c r="M934" s="7"/>
      <c r="N934" s="7"/>
      <c r="O934" s="7"/>
      <c r="P934" s="7"/>
      <c r="Q934" s="7"/>
      <c r="R934" s="7"/>
      <c r="S934" s="7"/>
      <c r="T934" s="7"/>
      <c r="U934" s="7"/>
      <c r="V934" s="7"/>
      <c r="W934" s="7"/>
      <c r="X934" s="7"/>
      <c r="Y934" s="7"/>
    </row>
    <row r="935" spans="1:25" x14ac:dyDescent="0.2">
      <c r="A935" s="7"/>
      <c r="B935" s="7"/>
      <c r="C935" s="7"/>
      <c r="D935" s="7"/>
      <c r="E935" s="7"/>
      <c r="F935" s="7"/>
      <c r="G935" s="7"/>
      <c r="H935" s="7"/>
      <c r="I935" s="7"/>
      <c r="J935" s="7"/>
      <c r="K935" s="7"/>
      <c r="L935" s="7"/>
      <c r="M935" s="7"/>
      <c r="N935" s="7"/>
      <c r="O935" s="7"/>
      <c r="P935" s="7"/>
      <c r="Q935" s="7"/>
      <c r="R935" s="7"/>
      <c r="S935" s="7"/>
      <c r="T935" s="7"/>
      <c r="U935" s="7"/>
      <c r="V935" s="7"/>
      <c r="W935" s="7"/>
      <c r="X935" s="7"/>
      <c r="Y935" s="7"/>
    </row>
    <row r="936" spans="1:25" x14ac:dyDescent="0.2">
      <c r="A936" s="7"/>
      <c r="B936" s="7"/>
      <c r="C936" s="7"/>
      <c r="D936" s="7"/>
      <c r="E936" s="7"/>
      <c r="F936" s="7"/>
      <c r="G936" s="7"/>
      <c r="H936" s="7"/>
      <c r="I936" s="7"/>
      <c r="J936" s="7"/>
      <c r="K936" s="7"/>
      <c r="L936" s="7"/>
      <c r="M936" s="7"/>
      <c r="N936" s="7"/>
      <c r="O936" s="7"/>
      <c r="P936" s="7"/>
      <c r="Q936" s="7"/>
      <c r="R936" s="7"/>
      <c r="S936" s="7"/>
      <c r="T936" s="7"/>
      <c r="U936" s="7"/>
      <c r="V936" s="7"/>
      <c r="W936" s="7"/>
      <c r="X936" s="7"/>
      <c r="Y936" s="7"/>
    </row>
    <row r="937" spans="1:25" x14ac:dyDescent="0.2">
      <c r="A937" s="7"/>
      <c r="B937" s="7"/>
      <c r="C937" s="7"/>
      <c r="D937" s="7"/>
      <c r="E937" s="7"/>
      <c r="F937" s="7"/>
      <c r="G937" s="7"/>
      <c r="H937" s="7"/>
      <c r="I937" s="7"/>
      <c r="J937" s="7"/>
      <c r="K937" s="7"/>
      <c r="L937" s="7"/>
      <c r="M937" s="7"/>
      <c r="N937" s="7"/>
      <c r="O937" s="7"/>
      <c r="P937" s="7"/>
      <c r="Q937" s="7"/>
      <c r="R937" s="7"/>
      <c r="S937" s="7"/>
      <c r="T937" s="7"/>
      <c r="U937" s="7"/>
      <c r="V937" s="7"/>
      <c r="W937" s="7"/>
      <c r="X937" s="7"/>
      <c r="Y937" s="7"/>
    </row>
    <row r="938" spans="1:25" x14ac:dyDescent="0.2">
      <c r="A938" s="7"/>
      <c r="B938" s="7"/>
      <c r="C938" s="7"/>
      <c r="D938" s="7"/>
      <c r="E938" s="7"/>
      <c r="F938" s="7"/>
      <c r="G938" s="7"/>
      <c r="H938" s="7"/>
      <c r="I938" s="7"/>
      <c r="J938" s="7"/>
      <c r="K938" s="7"/>
      <c r="L938" s="7"/>
      <c r="M938" s="7"/>
      <c r="N938" s="7"/>
      <c r="O938" s="7"/>
      <c r="P938" s="7"/>
      <c r="Q938" s="7"/>
      <c r="R938" s="7"/>
      <c r="S938" s="7"/>
      <c r="T938" s="7"/>
      <c r="U938" s="7"/>
      <c r="V938" s="7"/>
      <c r="W938" s="7"/>
      <c r="X938" s="7"/>
      <c r="Y938" s="7"/>
    </row>
    <row r="939" spans="1:25" x14ac:dyDescent="0.2">
      <c r="A939" s="7"/>
      <c r="B939" s="7"/>
      <c r="C939" s="7"/>
      <c r="D939" s="7"/>
      <c r="E939" s="7"/>
      <c r="F939" s="7"/>
      <c r="G939" s="7"/>
      <c r="H939" s="7"/>
      <c r="I939" s="7"/>
      <c r="J939" s="7"/>
      <c r="K939" s="7"/>
      <c r="L939" s="7"/>
      <c r="M939" s="7"/>
      <c r="N939" s="7"/>
      <c r="O939" s="7"/>
      <c r="P939" s="7"/>
      <c r="Q939" s="7"/>
      <c r="R939" s="7"/>
      <c r="S939" s="7"/>
      <c r="T939" s="7"/>
      <c r="U939" s="7"/>
      <c r="V939" s="7"/>
      <c r="W939" s="7"/>
      <c r="X939" s="7"/>
      <c r="Y939" s="7"/>
    </row>
    <row r="940" spans="1:25" x14ac:dyDescent="0.2">
      <c r="A940" s="7"/>
      <c r="B940" s="7"/>
      <c r="C940" s="7"/>
      <c r="D940" s="7"/>
      <c r="E940" s="7"/>
      <c r="F940" s="7"/>
      <c r="G940" s="7"/>
      <c r="H940" s="7"/>
      <c r="I940" s="7"/>
      <c r="J940" s="7"/>
      <c r="K940" s="7"/>
      <c r="L940" s="7"/>
      <c r="M940" s="7"/>
      <c r="N940" s="7"/>
      <c r="O940" s="7"/>
      <c r="P940" s="7"/>
      <c r="Q940" s="7"/>
      <c r="R940" s="7"/>
      <c r="S940" s="7"/>
      <c r="T940" s="7"/>
      <c r="U940" s="7"/>
      <c r="V940" s="7"/>
      <c r="W940" s="7"/>
      <c r="X940" s="7"/>
      <c r="Y940" s="7"/>
    </row>
    <row r="941" spans="1:25" x14ac:dyDescent="0.2">
      <c r="A941" s="7"/>
      <c r="B941" s="7"/>
      <c r="C941" s="7"/>
      <c r="D941" s="7"/>
      <c r="E941" s="7"/>
      <c r="F941" s="7"/>
      <c r="G941" s="7"/>
      <c r="H941" s="7"/>
      <c r="I941" s="7"/>
      <c r="J941" s="7"/>
      <c r="K941" s="7"/>
      <c r="L941" s="7"/>
      <c r="M941" s="7"/>
      <c r="N941" s="7"/>
      <c r="O941" s="7"/>
      <c r="P941" s="7"/>
      <c r="Q941" s="7"/>
      <c r="R941" s="7"/>
      <c r="S941" s="7"/>
      <c r="T941" s="7"/>
      <c r="U941" s="7"/>
      <c r="V941" s="7"/>
      <c r="W941" s="7"/>
      <c r="X941" s="7"/>
      <c r="Y941" s="7"/>
    </row>
    <row r="942" spans="1:25" x14ac:dyDescent="0.2">
      <c r="A942" s="7"/>
      <c r="B942" s="7"/>
      <c r="C942" s="7"/>
      <c r="D942" s="7"/>
      <c r="E942" s="7"/>
      <c r="F942" s="7"/>
      <c r="G942" s="7"/>
      <c r="H942" s="7"/>
      <c r="I942" s="7"/>
      <c r="J942" s="7"/>
      <c r="K942" s="7"/>
      <c r="L942" s="7"/>
      <c r="M942" s="7"/>
      <c r="N942" s="7"/>
      <c r="O942" s="7"/>
      <c r="P942" s="7"/>
      <c r="Q942" s="7"/>
      <c r="R942" s="7"/>
      <c r="S942" s="7"/>
      <c r="T942" s="7"/>
      <c r="U942" s="7"/>
      <c r="V942" s="7"/>
      <c r="W942" s="7"/>
      <c r="X942" s="7"/>
      <c r="Y942" s="7"/>
    </row>
    <row r="943" spans="1:25" x14ac:dyDescent="0.2">
      <c r="A943" s="7"/>
      <c r="B943" s="7"/>
      <c r="C943" s="7"/>
      <c r="D943" s="7"/>
      <c r="E943" s="7"/>
      <c r="F943" s="7"/>
      <c r="G943" s="7"/>
      <c r="H943" s="7"/>
      <c r="I943" s="7"/>
      <c r="J943" s="7"/>
      <c r="K943" s="7"/>
      <c r="L943" s="7"/>
      <c r="M943" s="7"/>
      <c r="N943" s="7"/>
      <c r="O943" s="7"/>
      <c r="P943" s="7"/>
      <c r="Q943" s="7"/>
      <c r="R943" s="7"/>
      <c r="S943" s="7"/>
      <c r="T943" s="7"/>
      <c r="U943" s="7"/>
      <c r="V943" s="7"/>
      <c r="W943" s="7"/>
      <c r="X943" s="7"/>
      <c r="Y943" s="7"/>
    </row>
    <row r="944" spans="1:25" x14ac:dyDescent="0.2">
      <c r="A944" s="7"/>
      <c r="B944" s="7"/>
      <c r="C944" s="7"/>
      <c r="D944" s="7"/>
      <c r="E944" s="7"/>
      <c r="F944" s="7"/>
      <c r="G944" s="7"/>
      <c r="H944" s="7"/>
      <c r="I944" s="7"/>
      <c r="J944" s="7"/>
      <c r="K944" s="7"/>
      <c r="L944" s="7"/>
      <c r="M944" s="7"/>
      <c r="N944" s="7"/>
      <c r="O944" s="7"/>
      <c r="P944" s="7"/>
      <c r="Q944" s="7"/>
      <c r="R944" s="7"/>
      <c r="S944" s="7"/>
      <c r="T944" s="7"/>
      <c r="U944" s="7"/>
      <c r="V944" s="7"/>
      <c r="W944" s="7"/>
      <c r="X944" s="7"/>
      <c r="Y944" s="7"/>
    </row>
    <row r="945" spans="1:25" x14ac:dyDescent="0.2">
      <c r="A945" s="7"/>
      <c r="B945" s="7"/>
      <c r="C945" s="7"/>
      <c r="D945" s="7"/>
      <c r="E945" s="7"/>
      <c r="F945" s="7"/>
      <c r="G945" s="7"/>
      <c r="H945" s="7"/>
      <c r="I945" s="7"/>
      <c r="J945" s="7"/>
      <c r="K945" s="7"/>
      <c r="L945" s="7"/>
      <c r="M945" s="7"/>
      <c r="N945" s="7"/>
      <c r="O945" s="7"/>
      <c r="P945" s="7"/>
      <c r="Q945" s="7"/>
      <c r="R945" s="7"/>
      <c r="S945" s="7"/>
      <c r="T945" s="7"/>
      <c r="U945" s="7"/>
      <c r="V945" s="7"/>
      <c r="W945" s="7"/>
      <c r="X945" s="7"/>
      <c r="Y945" s="7"/>
    </row>
    <row r="946" spans="1:25" x14ac:dyDescent="0.2">
      <c r="A946" s="7"/>
      <c r="B946" s="7"/>
      <c r="C946" s="7"/>
      <c r="D946" s="7"/>
      <c r="E946" s="7"/>
      <c r="F946" s="7"/>
      <c r="G946" s="7"/>
      <c r="H946" s="7"/>
      <c r="I946" s="7"/>
      <c r="J946" s="7"/>
      <c r="K946" s="7"/>
      <c r="L946" s="7"/>
      <c r="M946" s="7"/>
      <c r="N946" s="7"/>
      <c r="O946" s="7"/>
      <c r="P946" s="7"/>
      <c r="Q946" s="7"/>
      <c r="R946" s="7"/>
      <c r="S946" s="7"/>
      <c r="T946" s="7"/>
      <c r="U946" s="7"/>
      <c r="V946" s="7"/>
      <c r="W946" s="7"/>
      <c r="X946" s="7"/>
      <c r="Y946" s="7"/>
    </row>
    <row r="947" spans="1:25" x14ac:dyDescent="0.2">
      <c r="A947" s="7"/>
      <c r="B947" s="7"/>
      <c r="C947" s="7"/>
      <c r="D947" s="7"/>
      <c r="E947" s="7"/>
      <c r="F947" s="7"/>
      <c r="G947" s="7"/>
      <c r="H947" s="7"/>
      <c r="I947" s="7"/>
      <c r="J947" s="7"/>
      <c r="K947" s="7"/>
      <c r="L947" s="7"/>
      <c r="M947" s="7"/>
      <c r="N947" s="7"/>
      <c r="O947" s="7"/>
      <c r="P947" s="7"/>
      <c r="Q947" s="7"/>
      <c r="R947" s="7"/>
      <c r="S947" s="7"/>
      <c r="T947" s="7"/>
      <c r="U947" s="7"/>
      <c r="V947" s="7"/>
      <c r="W947" s="7"/>
      <c r="X947" s="7"/>
      <c r="Y947" s="7"/>
    </row>
    <row r="948" spans="1:25" x14ac:dyDescent="0.2">
      <c r="A948" s="7"/>
      <c r="B948" s="7"/>
      <c r="C948" s="7"/>
      <c r="D948" s="7"/>
      <c r="E948" s="7"/>
      <c r="F948" s="7"/>
      <c r="G948" s="7"/>
      <c r="H948" s="7"/>
      <c r="I948" s="7"/>
      <c r="J948" s="7"/>
      <c r="K948" s="7"/>
      <c r="L948" s="7"/>
      <c r="M948" s="7"/>
      <c r="N948" s="7"/>
      <c r="O948" s="7"/>
      <c r="P948" s="7"/>
      <c r="Q948" s="7"/>
      <c r="R948" s="7"/>
      <c r="S948" s="7"/>
      <c r="T948" s="7"/>
      <c r="U948" s="7"/>
      <c r="V948" s="7"/>
      <c r="W948" s="7"/>
      <c r="X948" s="7"/>
      <c r="Y948" s="7"/>
    </row>
    <row r="949" spans="1:25" x14ac:dyDescent="0.2">
      <c r="A949" s="7"/>
      <c r="B949" s="7"/>
      <c r="C949" s="7"/>
      <c r="D949" s="7"/>
      <c r="E949" s="7"/>
      <c r="F949" s="7"/>
      <c r="G949" s="7"/>
      <c r="H949" s="7"/>
      <c r="I949" s="7"/>
      <c r="J949" s="7"/>
      <c r="K949" s="7"/>
      <c r="L949" s="7"/>
      <c r="M949" s="7"/>
      <c r="N949" s="7"/>
      <c r="O949" s="7"/>
      <c r="P949" s="7"/>
      <c r="Q949" s="7"/>
      <c r="R949" s="7"/>
      <c r="S949" s="7"/>
      <c r="T949" s="7"/>
      <c r="U949" s="7"/>
      <c r="V949" s="7"/>
      <c r="W949" s="7"/>
      <c r="X949" s="7"/>
      <c r="Y949" s="7"/>
    </row>
    <row r="950" spans="1:25" x14ac:dyDescent="0.2">
      <c r="A950" s="7"/>
      <c r="B950" s="7"/>
      <c r="C950" s="7"/>
      <c r="D950" s="7"/>
      <c r="E950" s="7"/>
      <c r="F950" s="7"/>
      <c r="G950" s="7"/>
      <c r="H950" s="7"/>
      <c r="I950" s="7"/>
      <c r="J950" s="7"/>
      <c r="K950" s="7"/>
      <c r="L950" s="7"/>
      <c r="M950" s="7"/>
      <c r="N950" s="7"/>
      <c r="O950" s="7"/>
      <c r="P950" s="7"/>
      <c r="Q950" s="7"/>
      <c r="R950" s="7"/>
      <c r="S950" s="7"/>
      <c r="T950" s="7"/>
      <c r="U950" s="7"/>
      <c r="V950" s="7"/>
      <c r="W950" s="7"/>
      <c r="X950" s="7"/>
      <c r="Y950" s="7"/>
    </row>
    <row r="951" spans="1:25" x14ac:dyDescent="0.2">
      <c r="A951" s="7"/>
      <c r="B951" s="7"/>
      <c r="C951" s="7"/>
      <c r="D951" s="7"/>
      <c r="E951" s="7"/>
      <c r="F951" s="7"/>
      <c r="G951" s="7"/>
      <c r="H951" s="7"/>
      <c r="I951" s="7"/>
      <c r="J951" s="7"/>
      <c r="K951" s="7"/>
      <c r="L951" s="7"/>
      <c r="M951" s="7"/>
      <c r="N951" s="7"/>
      <c r="O951" s="7"/>
      <c r="P951" s="7"/>
      <c r="Q951" s="7"/>
      <c r="R951" s="7"/>
      <c r="S951" s="7"/>
      <c r="T951" s="7"/>
      <c r="U951" s="7"/>
      <c r="V951" s="7"/>
      <c r="W951" s="7"/>
      <c r="X951" s="7"/>
      <c r="Y951" s="7"/>
    </row>
    <row r="952" spans="1:25" x14ac:dyDescent="0.2">
      <c r="A952" s="7"/>
      <c r="B952" s="7"/>
      <c r="C952" s="7"/>
      <c r="D952" s="7"/>
      <c r="E952" s="7"/>
      <c r="F952" s="7"/>
      <c r="G952" s="7"/>
      <c r="H952" s="7"/>
      <c r="I952" s="7"/>
      <c r="J952" s="7"/>
      <c r="K952" s="7"/>
      <c r="L952" s="7"/>
      <c r="M952" s="7"/>
      <c r="N952" s="7"/>
      <c r="O952" s="7"/>
      <c r="P952" s="7"/>
      <c r="Q952" s="7"/>
      <c r="R952" s="7"/>
      <c r="S952" s="7"/>
      <c r="T952" s="7"/>
      <c r="U952" s="7"/>
      <c r="V952" s="7"/>
      <c r="W952" s="7"/>
      <c r="X952" s="7"/>
      <c r="Y952" s="7"/>
    </row>
    <row r="953" spans="1:25" x14ac:dyDescent="0.2">
      <c r="A953" s="7"/>
      <c r="B953" s="7"/>
      <c r="C953" s="7"/>
      <c r="D953" s="7"/>
      <c r="E953" s="7"/>
      <c r="F953" s="7"/>
      <c r="G953" s="7"/>
      <c r="H953" s="7"/>
      <c r="I953" s="7"/>
      <c r="J953" s="7"/>
      <c r="K953" s="7"/>
      <c r="L953" s="7"/>
      <c r="M953" s="7"/>
      <c r="N953" s="7"/>
      <c r="O953" s="7"/>
      <c r="P953" s="7"/>
      <c r="Q953" s="7"/>
      <c r="R953" s="7"/>
      <c r="S953" s="7"/>
      <c r="T953" s="7"/>
      <c r="U953" s="7"/>
      <c r="V953" s="7"/>
      <c r="W953" s="7"/>
      <c r="X953" s="7"/>
      <c r="Y953" s="7"/>
    </row>
    <row r="954" spans="1:25" x14ac:dyDescent="0.2">
      <c r="A954" s="7"/>
      <c r="B954" s="7"/>
      <c r="C954" s="7"/>
      <c r="D954" s="7"/>
      <c r="E954" s="7"/>
      <c r="F954" s="7"/>
      <c r="G954" s="7"/>
      <c r="H954" s="7"/>
      <c r="I954" s="7"/>
      <c r="J954" s="7"/>
      <c r="K954" s="7"/>
      <c r="L954" s="7"/>
      <c r="M954" s="7"/>
      <c r="N954" s="7"/>
      <c r="O954" s="7"/>
      <c r="P954" s="7"/>
      <c r="Q954" s="7"/>
      <c r="R954" s="7"/>
      <c r="S954" s="7"/>
      <c r="T954" s="7"/>
      <c r="U954" s="7"/>
      <c r="V954" s="7"/>
      <c r="W954" s="7"/>
      <c r="X954" s="7"/>
      <c r="Y954" s="7"/>
    </row>
    <row r="955" spans="1:25" x14ac:dyDescent="0.2">
      <c r="A955" s="7"/>
      <c r="B955" s="7"/>
      <c r="C955" s="7"/>
      <c r="D955" s="7"/>
      <c r="E955" s="7"/>
      <c r="F955" s="7"/>
      <c r="G955" s="7"/>
      <c r="H955" s="7"/>
      <c r="I955" s="7"/>
      <c r="J955" s="7"/>
      <c r="K955" s="7"/>
      <c r="L955" s="7"/>
      <c r="M955" s="7"/>
      <c r="N955" s="7"/>
      <c r="O955" s="7"/>
      <c r="P955" s="7"/>
      <c r="Q955" s="7"/>
      <c r="R955" s="7"/>
      <c r="S955" s="7"/>
      <c r="T955" s="7"/>
      <c r="U955" s="7"/>
      <c r="V955" s="7"/>
      <c r="W955" s="7"/>
      <c r="X955" s="7"/>
      <c r="Y955" s="7"/>
    </row>
    <row r="956" spans="1:25" x14ac:dyDescent="0.2">
      <c r="A956" s="7"/>
      <c r="B956" s="7"/>
      <c r="C956" s="7"/>
      <c r="D956" s="7"/>
      <c r="E956" s="7"/>
      <c r="F956" s="7"/>
      <c r="G956" s="7"/>
      <c r="H956" s="7"/>
      <c r="I956" s="7"/>
      <c r="J956" s="7"/>
      <c r="K956" s="7"/>
      <c r="L956" s="7"/>
      <c r="M956" s="7"/>
      <c r="N956" s="7"/>
      <c r="O956" s="7"/>
      <c r="P956" s="7"/>
      <c r="Q956" s="7"/>
      <c r="R956" s="7"/>
      <c r="S956" s="7"/>
      <c r="T956" s="7"/>
      <c r="U956" s="7"/>
      <c r="V956" s="7"/>
      <c r="W956" s="7"/>
      <c r="X956" s="7"/>
      <c r="Y956" s="7"/>
    </row>
    <row r="957" spans="1:25" x14ac:dyDescent="0.2">
      <c r="A957" s="7"/>
      <c r="B957" s="7"/>
      <c r="C957" s="7"/>
      <c r="D957" s="7"/>
      <c r="E957" s="7"/>
      <c r="F957" s="7"/>
      <c r="G957" s="7"/>
      <c r="H957" s="7"/>
      <c r="I957" s="7"/>
      <c r="J957" s="7"/>
      <c r="K957" s="7"/>
      <c r="L957" s="7"/>
      <c r="M957" s="7"/>
      <c r="N957" s="7"/>
      <c r="O957" s="7"/>
      <c r="P957" s="7"/>
      <c r="Q957" s="7"/>
      <c r="R957" s="7"/>
      <c r="S957" s="7"/>
      <c r="T957" s="7"/>
      <c r="U957" s="7"/>
      <c r="V957" s="7"/>
      <c r="W957" s="7"/>
      <c r="X957" s="7"/>
      <c r="Y957" s="7"/>
    </row>
    <row r="958" spans="1:25" x14ac:dyDescent="0.2">
      <c r="A958" s="7"/>
      <c r="B958" s="7"/>
      <c r="C958" s="7"/>
      <c r="D958" s="7"/>
      <c r="E958" s="7"/>
      <c r="F958" s="7"/>
      <c r="G958" s="7"/>
      <c r="H958" s="7"/>
      <c r="I958" s="7"/>
      <c r="J958" s="7"/>
      <c r="K958" s="7"/>
      <c r="L958" s="7"/>
      <c r="M958" s="7"/>
      <c r="N958" s="7"/>
      <c r="O958" s="7"/>
      <c r="P958" s="7"/>
      <c r="Q958" s="7"/>
      <c r="R958" s="7"/>
      <c r="S958" s="7"/>
      <c r="T958" s="7"/>
      <c r="U958" s="7"/>
      <c r="V958" s="7"/>
      <c r="W958" s="7"/>
      <c r="X958" s="7"/>
      <c r="Y958" s="7"/>
    </row>
    <row r="959" spans="1:25" x14ac:dyDescent="0.2">
      <c r="A959" s="7"/>
      <c r="B959" s="7"/>
      <c r="C959" s="7"/>
      <c r="D959" s="7"/>
      <c r="E959" s="7"/>
      <c r="F959" s="7"/>
      <c r="G959" s="7"/>
      <c r="H959" s="7"/>
      <c r="I959" s="7"/>
      <c r="J959" s="7"/>
      <c r="K959" s="7"/>
      <c r="L959" s="7"/>
      <c r="M959" s="7"/>
      <c r="N959" s="7"/>
      <c r="O959" s="7"/>
      <c r="P959" s="7"/>
      <c r="Q959" s="7"/>
      <c r="R959" s="7"/>
      <c r="S959" s="7"/>
      <c r="T959" s="7"/>
      <c r="U959" s="7"/>
      <c r="V959" s="7"/>
      <c r="W959" s="7"/>
      <c r="X959" s="7"/>
      <c r="Y959" s="7"/>
    </row>
    <row r="960" spans="1:25" x14ac:dyDescent="0.2">
      <c r="A960" s="7"/>
      <c r="B960" s="7"/>
      <c r="C960" s="7"/>
      <c r="D960" s="7"/>
      <c r="E960" s="7"/>
      <c r="F960" s="7"/>
      <c r="G960" s="7"/>
      <c r="H960" s="7"/>
      <c r="I960" s="7"/>
      <c r="J960" s="7"/>
      <c r="K960" s="7"/>
      <c r="L960" s="7"/>
      <c r="M960" s="7"/>
      <c r="N960" s="7"/>
      <c r="O960" s="7"/>
      <c r="P960" s="7"/>
      <c r="Q960" s="7"/>
      <c r="R960" s="7"/>
      <c r="S960" s="7"/>
      <c r="T960" s="7"/>
      <c r="U960" s="7"/>
      <c r="V960" s="7"/>
      <c r="W960" s="7"/>
      <c r="X960" s="7"/>
      <c r="Y960" s="7"/>
    </row>
    <row r="961" spans="1:25" x14ac:dyDescent="0.2">
      <c r="A961" s="7"/>
      <c r="B961" s="7"/>
      <c r="C961" s="7"/>
      <c r="D961" s="7"/>
      <c r="E961" s="7"/>
      <c r="F961" s="7"/>
      <c r="G961" s="7"/>
      <c r="H961" s="7"/>
      <c r="I961" s="7"/>
      <c r="J961" s="7"/>
      <c r="K961" s="7"/>
      <c r="L961" s="7"/>
      <c r="M961" s="7"/>
      <c r="N961" s="7"/>
      <c r="O961" s="7"/>
      <c r="P961" s="7"/>
      <c r="Q961" s="7"/>
      <c r="R961" s="7"/>
      <c r="S961" s="7"/>
      <c r="T961" s="7"/>
      <c r="U961" s="7"/>
      <c r="V961" s="7"/>
      <c r="W961" s="7"/>
      <c r="X961" s="7"/>
      <c r="Y961" s="7"/>
    </row>
    <row r="962" spans="1:25" x14ac:dyDescent="0.2">
      <c r="A962" s="7"/>
      <c r="B962" s="7"/>
      <c r="C962" s="7"/>
      <c r="D962" s="7"/>
      <c r="E962" s="7"/>
      <c r="F962" s="7"/>
      <c r="G962" s="7"/>
      <c r="H962" s="7"/>
      <c r="I962" s="7"/>
      <c r="J962" s="7"/>
      <c r="K962" s="7"/>
      <c r="L962" s="7"/>
      <c r="M962" s="7"/>
      <c r="N962" s="7"/>
      <c r="O962" s="7"/>
      <c r="P962" s="7"/>
      <c r="Q962" s="7"/>
      <c r="R962" s="7"/>
      <c r="S962" s="7"/>
      <c r="T962" s="7"/>
      <c r="U962" s="7"/>
      <c r="V962" s="7"/>
      <c r="W962" s="7"/>
      <c r="X962" s="7"/>
      <c r="Y962" s="7"/>
    </row>
    <row r="963" spans="1:25" x14ac:dyDescent="0.2">
      <c r="A963" s="7"/>
      <c r="B963" s="7"/>
      <c r="C963" s="7"/>
      <c r="D963" s="7"/>
      <c r="E963" s="7"/>
      <c r="F963" s="7"/>
      <c r="G963" s="7"/>
      <c r="H963" s="7"/>
      <c r="I963" s="7"/>
      <c r="J963" s="7"/>
      <c r="K963" s="7"/>
      <c r="L963" s="7"/>
      <c r="M963" s="7"/>
      <c r="N963" s="7"/>
      <c r="O963" s="7"/>
      <c r="P963" s="7"/>
      <c r="Q963" s="7"/>
      <c r="R963" s="7"/>
      <c r="S963" s="7"/>
      <c r="T963" s="7"/>
      <c r="U963" s="7"/>
      <c r="V963" s="7"/>
      <c r="W963" s="7"/>
      <c r="X963" s="7"/>
      <c r="Y963" s="7"/>
    </row>
    <row r="964" spans="1:25" x14ac:dyDescent="0.2">
      <c r="A964" s="7"/>
      <c r="B964" s="7"/>
      <c r="C964" s="7"/>
      <c r="D964" s="7"/>
      <c r="E964" s="7"/>
      <c r="F964" s="7"/>
      <c r="G964" s="7"/>
      <c r="H964" s="7"/>
      <c r="I964" s="7"/>
      <c r="J964" s="7"/>
      <c r="K964" s="7"/>
      <c r="L964" s="7"/>
      <c r="M964" s="7"/>
      <c r="N964" s="7"/>
      <c r="O964" s="7"/>
      <c r="P964" s="7"/>
      <c r="Q964" s="7"/>
      <c r="R964" s="7"/>
      <c r="S964" s="7"/>
      <c r="T964" s="7"/>
      <c r="U964" s="7"/>
      <c r="V964" s="7"/>
      <c r="W964" s="7"/>
      <c r="X964" s="7"/>
      <c r="Y964" s="7"/>
    </row>
    <row r="965" spans="1:25" x14ac:dyDescent="0.2">
      <c r="A965" s="7"/>
      <c r="B965" s="7"/>
      <c r="C965" s="7"/>
      <c r="D965" s="7"/>
      <c r="E965" s="7"/>
      <c r="F965" s="7"/>
      <c r="G965" s="7"/>
      <c r="H965" s="7"/>
      <c r="I965" s="7"/>
      <c r="J965" s="7"/>
      <c r="K965" s="7"/>
      <c r="L965" s="7"/>
      <c r="M965" s="7"/>
      <c r="N965" s="7"/>
      <c r="O965" s="7"/>
      <c r="P965" s="7"/>
      <c r="Q965" s="7"/>
      <c r="R965" s="7"/>
      <c r="S965" s="7"/>
      <c r="T965" s="7"/>
      <c r="U965" s="7"/>
      <c r="V965" s="7"/>
      <c r="W965" s="7"/>
      <c r="X965" s="7"/>
      <c r="Y965" s="7"/>
    </row>
    <row r="966" spans="1:25" x14ac:dyDescent="0.2">
      <c r="A966" s="7"/>
      <c r="B966" s="7"/>
      <c r="C966" s="7"/>
      <c r="D966" s="7"/>
      <c r="E966" s="7"/>
      <c r="F966" s="7"/>
      <c r="G966" s="7"/>
      <c r="H966" s="7"/>
      <c r="I966" s="7"/>
      <c r="J966" s="7"/>
      <c r="K966" s="7"/>
      <c r="L966" s="7"/>
      <c r="M966" s="7"/>
      <c r="N966" s="7"/>
      <c r="O966" s="7"/>
      <c r="P966" s="7"/>
      <c r="Q966" s="7"/>
      <c r="R966" s="7"/>
      <c r="S966" s="7"/>
      <c r="T966" s="7"/>
      <c r="U966" s="7"/>
      <c r="V966" s="7"/>
      <c r="W966" s="7"/>
      <c r="X966" s="7"/>
      <c r="Y966" s="7"/>
    </row>
    <row r="967" spans="1:25" x14ac:dyDescent="0.2">
      <c r="A967" s="7"/>
      <c r="B967" s="7"/>
      <c r="C967" s="7"/>
      <c r="D967" s="7"/>
      <c r="E967" s="7"/>
      <c r="F967" s="7"/>
      <c r="G967" s="7"/>
      <c r="H967" s="7"/>
      <c r="I967" s="7"/>
      <c r="J967" s="7"/>
      <c r="K967" s="7"/>
      <c r="L967" s="7"/>
      <c r="M967" s="7"/>
      <c r="N967" s="7"/>
      <c r="O967" s="7"/>
      <c r="P967" s="7"/>
      <c r="Q967" s="7"/>
      <c r="R967" s="7"/>
      <c r="S967" s="7"/>
      <c r="T967" s="7"/>
      <c r="U967" s="7"/>
      <c r="V967" s="7"/>
      <c r="W967" s="7"/>
      <c r="X967" s="7"/>
      <c r="Y967" s="7"/>
    </row>
    <row r="968" spans="1:25" x14ac:dyDescent="0.2">
      <c r="A968" s="7"/>
      <c r="B968" s="7"/>
      <c r="C968" s="7"/>
      <c r="D968" s="7"/>
      <c r="E968" s="7"/>
      <c r="F968" s="7"/>
      <c r="G968" s="7"/>
      <c r="H968" s="7"/>
      <c r="I968" s="7"/>
      <c r="J968" s="7"/>
      <c r="K968" s="7"/>
      <c r="L968" s="7"/>
      <c r="M968" s="7"/>
      <c r="N968" s="7"/>
      <c r="O968" s="7"/>
      <c r="P968" s="7"/>
      <c r="Q968" s="7"/>
      <c r="R968" s="7"/>
      <c r="S968" s="7"/>
      <c r="T968" s="7"/>
      <c r="U968" s="7"/>
      <c r="V968" s="7"/>
      <c r="W968" s="7"/>
      <c r="X968" s="7"/>
      <c r="Y968" s="7"/>
    </row>
    <row r="969" spans="1:25" x14ac:dyDescent="0.2">
      <c r="A969" s="7"/>
      <c r="B969" s="7"/>
      <c r="C969" s="7"/>
      <c r="D969" s="7"/>
      <c r="E969" s="7"/>
      <c r="F969" s="7"/>
      <c r="G969" s="7"/>
      <c r="H969" s="7"/>
      <c r="I969" s="7"/>
      <c r="J969" s="7"/>
      <c r="K969" s="7"/>
      <c r="L969" s="7"/>
      <c r="M969" s="7"/>
      <c r="N969" s="7"/>
      <c r="O969" s="7"/>
      <c r="P969" s="7"/>
      <c r="Q969" s="7"/>
      <c r="R969" s="7"/>
      <c r="S969" s="7"/>
      <c r="T969" s="7"/>
      <c r="U969" s="7"/>
      <c r="V969" s="7"/>
      <c r="W969" s="7"/>
      <c r="X969" s="7"/>
      <c r="Y969" s="7"/>
    </row>
    <row r="970" spans="1:25" x14ac:dyDescent="0.2">
      <c r="A970" s="7"/>
      <c r="B970" s="7"/>
      <c r="C970" s="7"/>
      <c r="D970" s="7"/>
      <c r="E970" s="7"/>
      <c r="F970" s="7"/>
      <c r="G970" s="7"/>
      <c r="H970" s="7"/>
      <c r="I970" s="7"/>
      <c r="J970" s="7"/>
      <c r="K970" s="7"/>
      <c r="L970" s="7"/>
      <c r="M970" s="7"/>
      <c r="N970" s="7"/>
      <c r="O970" s="7"/>
      <c r="P970" s="7"/>
      <c r="Q970" s="7"/>
      <c r="R970" s="7"/>
      <c r="S970" s="7"/>
      <c r="T970" s="7"/>
      <c r="U970" s="7"/>
      <c r="V970" s="7"/>
      <c r="W970" s="7"/>
      <c r="X970" s="7"/>
      <c r="Y970" s="7"/>
    </row>
    <row r="971" spans="1:25" x14ac:dyDescent="0.2">
      <c r="A971" s="7"/>
      <c r="B971" s="7"/>
      <c r="C971" s="7"/>
      <c r="D971" s="7"/>
      <c r="E971" s="7"/>
      <c r="F971" s="7"/>
      <c r="G971" s="7"/>
      <c r="H971" s="7"/>
      <c r="I971" s="7"/>
      <c r="J971" s="7"/>
      <c r="K971" s="7"/>
      <c r="L971" s="7"/>
      <c r="M971" s="7"/>
      <c r="N971" s="7"/>
      <c r="O971" s="7"/>
      <c r="P971" s="7"/>
      <c r="Q971" s="7"/>
      <c r="R971" s="7"/>
      <c r="S971" s="7"/>
      <c r="T971" s="7"/>
      <c r="U971" s="7"/>
      <c r="V971" s="7"/>
      <c r="W971" s="7"/>
      <c r="X971" s="7"/>
      <c r="Y971" s="7"/>
    </row>
    <row r="972" spans="1:25" x14ac:dyDescent="0.2">
      <c r="A972" s="7"/>
      <c r="B972" s="7"/>
      <c r="C972" s="7"/>
      <c r="D972" s="7"/>
      <c r="E972" s="7"/>
      <c r="F972" s="7"/>
      <c r="G972" s="7"/>
      <c r="H972" s="7"/>
      <c r="I972" s="7"/>
      <c r="J972" s="7"/>
      <c r="K972" s="7"/>
      <c r="L972" s="7"/>
      <c r="M972" s="7"/>
      <c r="N972" s="7"/>
      <c r="O972" s="7"/>
      <c r="P972" s="7"/>
      <c r="Q972" s="7"/>
      <c r="R972" s="7"/>
      <c r="S972" s="7"/>
      <c r="T972" s="7"/>
      <c r="U972" s="7"/>
      <c r="V972" s="7"/>
      <c r="W972" s="7"/>
      <c r="X972" s="7"/>
      <c r="Y972" s="7"/>
    </row>
    <row r="973" spans="1:25" x14ac:dyDescent="0.2">
      <c r="A973" s="7"/>
      <c r="B973" s="7"/>
      <c r="C973" s="7"/>
      <c r="D973" s="7"/>
      <c r="E973" s="7"/>
      <c r="F973" s="7"/>
      <c r="G973" s="7"/>
      <c r="H973" s="7"/>
      <c r="I973" s="7"/>
      <c r="J973" s="7"/>
      <c r="K973" s="7"/>
      <c r="L973" s="7"/>
      <c r="M973" s="7"/>
      <c r="N973" s="7"/>
      <c r="O973" s="7"/>
      <c r="P973" s="7"/>
      <c r="Q973" s="7"/>
      <c r="R973" s="7"/>
      <c r="S973" s="7"/>
      <c r="T973" s="7"/>
      <c r="U973" s="7"/>
      <c r="V973" s="7"/>
      <c r="W973" s="7"/>
      <c r="X973" s="7"/>
      <c r="Y973" s="7"/>
    </row>
    <row r="974" spans="1:25" x14ac:dyDescent="0.2">
      <c r="A974" s="7"/>
      <c r="B974" s="7"/>
      <c r="C974" s="7"/>
      <c r="D974" s="7"/>
      <c r="E974" s="7"/>
      <c r="F974" s="7"/>
      <c r="G974" s="7"/>
      <c r="H974" s="7"/>
      <c r="I974" s="7"/>
      <c r="J974" s="7"/>
      <c r="K974" s="7"/>
      <c r="L974" s="7"/>
      <c r="M974" s="7"/>
      <c r="N974" s="7"/>
      <c r="O974" s="7"/>
      <c r="P974" s="7"/>
      <c r="Q974" s="7"/>
      <c r="R974" s="7"/>
      <c r="S974" s="7"/>
      <c r="T974" s="7"/>
      <c r="U974" s="7"/>
      <c r="V974" s="7"/>
      <c r="W974" s="7"/>
      <c r="X974" s="7"/>
      <c r="Y974" s="7"/>
    </row>
    <row r="975" spans="1:25" x14ac:dyDescent="0.2">
      <c r="A975" s="7"/>
      <c r="B975" s="7"/>
      <c r="C975" s="7"/>
      <c r="D975" s="7"/>
      <c r="E975" s="7"/>
      <c r="F975" s="7"/>
      <c r="G975" s="7"/>
      <c r="H975" s="7"/>
      <c r="I975" s="7"/>
      <c r="J975" s="7"/>
      <c r="K975" s="7"/>
      <c r="L975" s="7"/>
      <c r="M975" s="7"/>
      <c r="N975" s="7"/>
      <c r="O975" s="7"/>
      <c r="P975" s="7"/>
      <c r="Q975" s="7"/>
      <c r="R975" s="7"/>
      <c r="S975" s="7"/>
      <c r="T975" s="7"/>
      <c r="U975" s="7"/>
      <c r="V975" s="7"/>
      <c r="W975" s="7"/>
      <c r="X975" s="7"/>
      <c r="Y975" s="7"/>
    </row>
    <row r="976" spans="1:25" x14ac:dyDescent="0.2">
      <c r="A976" s="7"/>
      <c r="B976" s="7"/>
      <c r="C976" s="7"/>
      <c r="D976" s="7"/>
      <c r="E976" s="7"/>
      <c r="F976" s="7"/>
      <c r="G976" s="7"/>
      <c r="H976" s="7"/>
      <c r="I976" s="7"/>
      <c r="J976" s="7"/>
      <c r="K976" s="7"/>
      <c r="L976" s="7"/>
      <c r="M976" s="7"/>
      <c r="N976" s="7"/>
      <c r="O976" s="7"/>
      <c r="P976" s="7"/>
      <c r="Q976" s="7"/>
      <c r="R976" s="7"/>
      <c r="S976" s="7"/>
      <c r="T976" s="7"/>
      <c r="U976" s="7"/>
      <c r="V976" s="7"/>
      <c r="W976" s="7"/>
      <c r="X976" s="7"/>
      <c r="Y976" s="7"/>
    </row>
    <row r="977" spans="1:25" x14ac:dyDescent="0.2">
      <c r="A977" s="7"/>
      <c r="B977" s="7"/>
      <c r="C977" s="7"/>
      <c r="D977" s="7"/>
      <c r="E977" s="7"/>
      <c r="F977" s="7"/>
      <c r="G977" s="7"/>
      <c r="H977" s="7"/>
      <c r="I977" s="7"/>
      <c r="J977" s="7"/>
      <c r="K977" s="7"/>
      <c r="L977" s="7"/>
      <c r="M977" s="7"/>
      <c r="N977" s="7"/>
      <c r="O977" s="7"/>
      <c r="P977" s="7"/>
      <c r="Q977" s="7"/>
      <c r="R977" s="7"/>
      <c r="S977" s="7"/>
      <c r="T977" s="7"/>
      <c r="U977" s="7"/>
      <c r="V977" s="7"/>
      <c r="W977" s="7"/>
      <c r="X977" s="7"/>
      <c r="Y977" s="7"/>
    </row>
    <row r="978" spans="1:25" x14ac:dyDescent="0.2">
      <c r="A978" s="7"/>
      <c r="B978" s="7"/>
      <c r="C978" s="7"/>
      <c r="D978" s="7"/>
      <c r="E978" s="7"/>
      <c r="F978" s="7"/>
      <c r="G978" s="7"/>
      <c r="H978" s="7"/>
      <c r="I978" s="7"/>
      <c r="J978" s="7"/>
      <c r="K978" s="7"/>
      <c r="L978" s="7"/>
      <c r="M978" s="7"/>
      <c r="N978" s="7"/>
      <c r="O978" s="7"/>
      <c r="P978" s="7"/>
      <c r="Q978" s="7"/>
      <c r="R978" s="7"/>
      <c r="S978" s="7"/>
      <c r="T978" s="7"/>
      <c r="U978" s="7"/>
      <c r="V978" s="7"/>
      <c r="W978" s="7"/>
      <c r="X978" s="7"/>
      <c r="Y978" s="7"/>
    </row>
    <row r="979" spans="1:25" x14ac:dyDescent="0.2">
      <c r="A979" s="7"/>
      <c r="B979" s="7"/>
      <c r="C979" s="7"/>
      <c r="D979" s="7"/>
      <c r="E979" s="7"/>
      <c r="F979" s="7"/>
      <c r="G979" s="7"/>
      <c r="H979" s="7"/>
      <c r="I979" s="7"/>
      <c r="J979" s="7"/>
      <c r="K979" s="7"/>
      <c r="L979" s="7"/>
      <c r="M979" s="7"/>
      <c r="N979" s="7"/>
      <c r="O979" s="7"/>
      <c r="P979" s="7"/>
      <c r="Q979" s="7"/>
      <c r="R979" s="7"/>
      <c r="S979" s="7"/>
      <c r="T979" s="7"/>
      <c r="U979" s="7"/>
      <c r="V979" s="7"/>
      <c r="W979" s="7"/>
      <c r="X979" s="7"/>
      <c r="Y979" s="7"/>
    </row>
    <row r="980" spans="1:25" x14ac:dyDescent="0.2">
      <c r="A980" s="7"/>
      <c r="B980" s="7"/>
      <c r="C980" s="7"/>
      <c r="D980" s="7"/>
      <c r="E980" s="7"/>
      <c r="F980" s="7"/>
      <c r="G980" s="7"/>
      <c r="H980" s="7"/>
      <c r="I980" s="7"/>
      <c r="J980" s="7"/>
      <c r="K980" s="7"/>
      <c r="L980" s="7"/>
      <c r="M980" s="7"/>
      <c r="N980" s="7"/>
      <c r="O980" s="7"/>
      <c r="P980" s="7"/>
      <c r="Q980" s="7"/>
      <c r="R980" s="7"/>
      <c r="S980" s="7"/>
      <c r="T980" s="7"/>
      <c r="U980" s="7"/>
      <c r="V980" s="7"/>
      <c r="W980" s="7"/>
      <c r="X980" s="7"/>
      <c r="Y980" s="7"/>
    </row>
    <row r="981" spans="1:25" x14ac:dyDescent="0.2">
      <c r="A981" s="7"/>
      <c r="B981" s="7"/>
      <c r="C981" s="7"/>
      <c r="D981" s="7"/>
      <c r="E981" s="7"/>
      <c r="F981" s="7"/>
      <c r="G981" s="7"/>
      <c r="H981" s="7"/>
      <c r="I981" s="7"/>
      <c r="J981" s="7"/>
      <c r="K981" s="7"/>
      <c r="L981" s="7"/>
      <c r="M981" s="7"/>
      <c r="N981" s="7"/>
      <c r="O981" s="7"/>
      <c r="P981" s="7"/>
      <c r="Q981" s="7"/>
      <c r="R981" s="7"/>
      <c r="S981" s="7"/>
      <c r="T981" s="7"/>
      <c r="U981" s="7"/>
      <c r="V981" s="7"/>
      <c r="W981" s="7"/>
      <c r="X981" s="7"/>
      <c r="Y981" s="7"/>
    </row>
    <row r="982" spans="1:25" x14ac:dyDescent="0.2">
      <c r="A982" s="7"/>
      <c r="B982" s="7"/>
      <c r="C982" s="7"/>
      <c r="D982" s="7"/>
      <c r="E982" s="7"/>
      <c r="F982" s="7"/>
      <c r="G982" s="7"/>
      <c r="H982" s="7"/>
      <c r="I982" s="7"/>
      <c r="J982" s="7"/>
      <c r="K982" s="7"/>
      <c r="L982" s="7"/>
      <c r="M982" s="7"/>
      <c r="N982" s="7"/>
      <c r="O982" s="7"/>
      <c r="P982" s="7"/>
      <c r="Q982" s="7"/>
      <c r="R982" s="7"/>
      <c r="S982" s="7"/>
      <c r="T982" s="7"/>
      <c r="U982" s="7"/>
      <c r="V982" s="7"/>
      <c r="W982" s="7"/>
      <c r="X982" s="7"/>
      <c r="Y982" s="7"/>
    </row>
    <row r="983" spans="1:25" x14ac:dyDescent="0.2">
      <c r="A983" s="7"/>
      <c r="B983" s="7"/>
      <c r="C983" s="7"/>
      <c r="D983" s="7"/>
      <c r="E983" s="7"/>
      <c r="F983" s="7"/>
      <c r="G983" s="7"/>
      <c r="H983" s="7"/>
      <c r="I983" s="7"/>
      <c r="J983" s="7"/>
      <c r="K983" s="7"/>
      <c r="L983" s="7"/>
      <c r="M983" s="7"/>
      <c r="N983" s="7"/>
      <c r="O983" s="7"/>
      <c r="P983" s="7"/>
      <c r="Q983" s="7"/>
      <c r="R983" s="7"/>
      <c r="S983" s="7"/>
      <c r="T983" s="7"/>
      <c r="U983" s="7"/>
      <c r="V983" s="7"/>
      <c r="W983" s="7"/>
      <c r="X983" s="7"/>
      <c r="Y983" s="7"/>
    </row>
    <row r="984" spans="1:25" x14ac:dyDescent="0.2">
      <c r="A984" s="7"/>
      <c r="B984" s="7"/>
      <c r="C984" s="7"/>
      <c r="D984" s="7"/>
      <c r="E984" s="7"/>
      <c r="F984" s="7"/>
      <c r="G984" s="7"/>
      <c r="H984" s="7"/>
      <c r="I984" s="7"/>
      <c r="J984" s="7"/>
      <c r="K984" s="7"/>
      <c r="L984" s="7"/>
      <c r="M984" s="7"/>
      <c r="N984" s="7"/>
      <c r="O984" s="7"/>
      <c r="P984" s="7"/>
      <c r="Q984" s="7"/>
      <c r="R984" s="7"/>
      <c r="S984" s="7"/>
      <c r="T984" s="7"/>
      <c r="U984" s="7"/>
      <c r="V984" s="7"/>
      <c r="W984" s="7"/>
      <c r="X984" s="7"/>
      <c r="Y984" s="7"/>
    </row>
    <row r="985" spans="1:25" x14ac:dyDescent="0.2">
      <c r="A985" s="7"/>
      <c r="B985" s="7"/>
      <c r="C985" s="7"/>
      <c r="D985" s="7"/>
      <c r="E985" s="7"/>
      <c r="F985" s="7"/>
      <c r="G985" s="7"/>
      <c r="H985" s="7"/>
      <c r="I985" s="7"/>
      <c r="J985" s="7"/>
      <c r="K985" s="7"/>
      <c r="L985" s="7"/>
      <c r="M985" s="7"/>
      <c r="N985" s="7"/>
      <c r="O985" s="7"/>
      <c r="P985" s="7"/>
      <c r="Q985" s="7"/>
      <c r="R985" s="7"/>
      <c r="S985" s="7"/>
      <c r="T985" s="7"/>
      <c r="U985" s="7"/>
      <c r="V985" s="7"/>
      <c r="W985" s="7"/>
      <c r="X985" s="7"/>
      <c r="Y985" s="7"/>
    </row>
    <row r="986" spans="1:25" x14ac:dyDescent="0.2">
      <c r="A986" s="7"/>
      <c r="B986" s="7"/>
      <c r="C986" s="7"/>
      <c r="D986" s="7"/>
      <c r="E986" s="7"/>
      <c r="F986" s="7"/>
      <c r="G986" s="7"/>
      <c r="H986" s="7"/>
      <c r="I986" s="7"/>
      <c r="J986" s="7"/>
      <c r="K986" s="7"/>
      <c r="L986" s="7"/>
      <c r="M986" s="7"/>
      <c r="N986" s="7"/>
      <c r="O986" s="7"/>
      <c r="P986" s="7"/>
      <c r="Q986" s="7"/>
      <c r="R986" s="7"/>
      <c r="S986" s="7"/>
      <c r="T986" s="7"/>
      <c r="U986" s="7"/>
      <c r="V986" s="7"/>
      <c r="W986" s="7"/>
      <c r="X986" s="7"/>
      <c r="Y986" s="7"/>
    </row>
    <row r="987" spans="1:25" x14ac:dyDescent="0.2">
      <c r="A987" s="7"/>
      <c r="B987" s="7"/>
      <c r="C987" s="7"/>
      <c r="D987" s="7"/>
      <c r="E987" s="7"/>
      <c r="F987" s="7"/>
      <c r="G987" s="7"/>
      <c r="H987" s="7"/>
      <c r="I987" s="7"/>
      <c r="J987" s="7"/>
      <c r="K987" s="7"/>
      <c r="L987" s="7"/>
      <c r="M987" s="7"/>
      <c r="N987" s="7"/>
      <c r="O987" s="7"/>
      <c r="P987" s="7"/>
      <c r="Q987" s="7"/>
      <c r="R987" s="7"/>
      <c r="S987" s="7"/>
      <c r="T987" s="7"/>
      <c r="U987" s="7"/>
      <c r="V987" s="7"/>
      <c r="W987" s="7"/>
      <c r="X987" s="7"/>
      <c r="Y987" s="7"/>
    </row>
    <row r="988" spans="1:25" x14ac:dyDescent="0.2">
      <c r="A988" s="7"/>
      <c r="B988" s="7"/>
      <c r="C988" s="7"/>
      <c r="D988" s="7"/>
      <c r="E988" s="7"/>
      <c r="F988" s="7"/>
      <c r="G988" s="7"/>
      <c r="H988" s="7"/>
      <c r="I988" s="7"/>
      <c r="J988" s="7"/>
      <c r="K988" s="7"/>
      <c r="L988" s="7"/>
      <c r="M988" s="7"/>
      <c r="N988" s="7"/>
      <c r="O988" s="7"/>
      <c r="P988" s="7"/>
      <c r="Q988" s="7"/>
      <c r="R988" s="7"/>
      <c r="S988" s="7"/>
      <c r="T988" s="7"/>
      <c r="U988" s="7"/>
      <c r="V988" s="7"/>
      <c r="W988" s="7"/>
      <c r="X988" s="7"/>
      <c r="Y988" s="7"/>
    </row>
    <row r="989" spans="1:25" x14ac:dyDescent="0.2">
      <c r="A989" s="7"/>
      <c r="B989" s="7"/>
      <c r="C989" s="7"/>
      <c r="D989" s="7"/>
      <c r="E989" s="7"/>
      <c r="F989" s="7"/>
      <c r="G989" s="7"/>
      <c r="H989" s="7"/>
      <c r="I989" s="7"/>
      <c r="J989" s="7"/>
      <c r="K989" s="7"/>
      <c r="L989" s="7"/>
      <c r="M989" s="7"/>
      <c r="N989" s="7"/>
      <c r="O989" s="7"/>
      <c r="P989" s="7"/>
      <c r="Q989" s="7"/>
      <c r="R989" s="7"/>
      <c r="S989" s="7"/>
      <c r="T989" s="7"/>
      <c r="U989" s="7"/>
      <c r="V989" s="7"/>
      <c r="W989" s="7"/>
      <c r="X989" s="7"/>
      <c r="Y989" s="7"/>
    </row>
    <row r="990" spans="1:25" x14ac:dyDescent="0.2">
      <c r="A990" s="7"/>
      <c r="B990" s="7"/>
      <c r="C990" s="7"/>
      <c r="D990" s="7"/>
      <c r="E990" s="7"/>
      <c r="F990" s="7"/>
      <c r="G990" s="7"/>
      <c r="H990" s="7"/>
      <c r="I990" s="7"/>
      <c r="J990" s="7"/>
      <c r="K990" s="7"/>
      <c r="L990" s="7"/>
      <c r="M990" s="7"/>
      <c r="N990" s="7"/>
      <c r="O990" s="7"/>
      <c r="P990" s="7"/>
      <c r="Q990" s="7"/>
      <c r="R990" s="7"/>
      <c r="S990" s="7"/>
      <c r="T990" s="7"/>
      <c r="U990" s="7"/>
      <c r="V990" s="7"/>
      <c r="W990" s="7"/>
      <c r="X990" s="7"/>
      <c r="Y990" s="7"/>
    </row>
    <row r="991" spans="1:25" x14ac:dyDescent="0.2">
      <c r="A991" s="7"/>
      <c r="B991" s="7"/>
      <c r="C991" s="7"/>
      <c r="D991" s="7"/>
      <c r="E991" s="7"/>
      <c r="F991" s="7"/>
      <c r="G991" s="7"/>
      <c r="H991" s="7"/>
      <c r="I991" s="7"/>
      <c r="J991" s="7"/>
      <c r="K991" s="7"/>
      <c r="L991" s="7"/>
      <c r="M991" s="7"/>
      <c r="N991" s="7"/>
      <c r="O991" s="7"/>
      <c r="P991" s="7"/>
      <c r="Q991" s="7"/>
      <c r="R991" s="7"/>
      <c r="S991" s="7"/>
      <c r="T991" s="7"/>
      <c r="U991" s="7"/>
      <c r="V991" s="7"/>
      <c r="W991" s="7"/>
      <c r="X991" s="7"/>
      <c r="Y991" s="7"/>
    </row>
    <row r="992" spans="1:25" x14ac:dyDescent="0.2">
      <c r="A992" s="7"/>
      <c r="B992" s="7"/>
      <c r="C992" s="7"/>
      <c r="D992" s="7"/>
      <c r="E992" s="7"/>
      <c r="F992" s="7"/>
      <c r="G992" s="7"/>
      <c r="H992" s="7"/>
      <c r="I992" s="7"/>
      <c r="J992" s="7"/>
      <c r="K992" s="7"/>
      <c r="L992" s="7"/>
      <c r="M992" s="7"/>
      <c r="N992" s="7"/>
      <c r="O992" s="7"/>
      <c r="P992" s="7"/>
      <c r="Q992" s="7"/>
      <c r="R992" s="7"/>
      <c r="S992" s="7"/>
      <c r="T992" s="7"/>
      <c r="U992" s="7"/>
      <c r="V992" s="7"/>
      <c r="W992" s="7"/>
      <c r="X992" s="7"/>
      <c r="Y992" s="7"/>
    </row>
    <row r="993" spans="1:25" x14ac:dyDescent="0.2">
      <c r="A993" s="7"/>
      <c r="B993" s="7"/>
      <c r="C993" s="7"/>
      <c r="D993" s="7"/>
      <c r="E993" s="7"/>
      <c r="F993" s="7"/>
      <c r="G993" s="7"/>
      <c r="H993" s="7"/>
      <c r="I993" s="7"/>
      <c r="J993" s="7"/>
      <c r="K993" s="7"/>
      <c r="L993" s="7"/>
      <c r="M993" s="7"/>
      <c r="N993" s="7"/>
      <c r="O993" s="7"/>
      <c r="P993" s="7"/>
      <c r="Q993" s="7"/>
      <c r="R993" s="7"/>
      <c r="S993" s="7"/>
      <c r="T993" s="7"/>
      <c r="U993" s="7"/>
      <c r="V993" s="7"/>
      <c r="W993" s="7"/>
      <c r="X993" s="7"/>
      <c r="Y993" s="7"/>
    </row>
    <row r="994" spans="1:25" x14ac:dyDescent="0.2">
      <c r="A994" s="7"/>
      <c r="B994" s="7"/>
      <c r="C994" s="7"/>
      <c r="D994" s="7"/>
      <c r="E994" s="7"/>
      <c r="F994" s="7"/>
      <c r="G994" s="7"/>
      <c r="H994" s="7"/>
      <c r="I994" s="7"/>
      <c r="J994" s="7"/>
      <c r="K994" s="7"/>
      <c r="L994" s="7"/>
      <c r="M994" s="7"/>
      <c r="N994" s="7"/>
      <c r="O994" s="7"/>
      <c r="P994" s="7"/>
      <c r="Q994" s="7"/>
      <c r="R994" s="7"/>
      <c r="S994" s="7"/>
      <c r="T994" s="7"/>
      <c r="U994" s="7"/>
      <c r="V994" s="7"/>
      <c r="W994" s="7"/>
      <c r="X994" s="7"/>
      <c r="Y994" s="7"/>
    </row>
    <row r="995" spans="1:25" x14ac:dyDescent="0.2">
      <c r="A995" s="7"/>
      <c r="B995" s="7"/>
      <c r="C995" s="7"/>
      <c r="D995" s="7"/>
      <c r="E995" s="7"/>
      <c r="F995" s="7"/>
      <c r="G995" s="7"/>
      <c r="H995" s="7"/>
      <c r="I995" s="7"/>
      <c r="J995" s="7"/>
      <c r="K995" s="7"/>
      <c r="L995" s="7"/>
      <c r="M995" s="7"/>
      <c r="N995" s="7"/>
      <c r="O995" s="7"/>
      <c r="P995" s="7"/>
      <c r="Q995" s="7"/>
      <c r="R995" s="7"/>
      <c r="S995" s="7"/>
      <c r="T995" s="7"/>
      <c r="U995" s="7"/>
      <c r="V995" s="7"/>
      <c r="W995" s="7"/>
      <c r="X995" s="7"/>
      <c r="Y995" s="7"/>
    </row>
    <row r="996" spans="1:25" x14ac:dyDescent="0.2">
      <c r="A996" s="7"/>
      <c r="B996" s="7"/>
      <c r="C996" s="7"/>
      <c r="D996" s="7"/>
      <c r="E996" s="7"/>
      <c r="F996" s="7"/>
      <c r="G996" s="7"/>
      <c r="H996" s="7"/>
      <c r="I996" s="7"/>
      <c r="J996" s="7"/>
      <c r="K996" s="7"/>
      <c r="L996" s="7"/>
      <c r="M996" s="7"/>
      <c r="N996" s="7"/>
      <c r="O996" s="7"/>
      <c r="P996" s="7"/>
      <c r="Q996" s="7"/>
      <c r="R996" s="7"/>
      <c r="S996" s="7"/>
      <c r="T996" s="7"/>
      <c r="U996" s="7"/>
      <c r="V996" s="7"/>
      <c r="W996" s="7"/>
      <c r="X996" s="7"/>
      <c r="Y996" s="7"/>
    </row>
    <row r="997" spans="1:25" x14ac:dyDescent="0.2">
      <c r="A997" s="7"/>
      <c r="B997" s="7"/>
      <c r="C997" s="7"/>
      <c r="D997" s="7"/>
      <c r="E997" s="7"/>
      <c r="F997" s="7"/>
      <c r="G997" s="7"/>
      <c r="H997" s="7"/>
      <c r="I997" s="7"/>
      <c r="J997" s="7"/>
      <c r="K997" s="7"/>
      <c r="L997" s="7"/>
      <c r="M997" s="7"/>
      <c r="N997" s="7"/>
      <c r="O997" s="7"/>
      <c r="P997" s="7"/>
      <c r="Q997" s="7"/>
      <c r="R997" s="7"/>
      <c r="S997" s="7"/>
      <c r="T997" s="7"/>
      <c r="U997" s="7"/>
      <c r="V997" s="7"/>
      <c r="W997" s="7"/>
      <c r="X997" s="7"/>
      <c r="Y997" s="7"/>
    </row>
    <row r="998" spans="1:25" x14ac:dyDescent="0.2">
      <c r="A998" s="7"/>
      <c r="B998" s="7"/>
      <c r="C998" s="7"/>
      <c r="D998" s="7"/>
      <c r="E998" s="7"/>
      <c r="F998" s="7"/>
      <c r="G998" s="7"/>
      <c r="H998" s="7"/>
      <c r="I998" s="7"/>
      <c r="J998" s="7"/>
      <c r="K998" s="7"/>
      <c r="L998" s="7"/>
      <c r="M998" s="7"/>
      <c r="N998" s="7"/>
      <c r="O998" s="7"/>
      <c r="P998" s="7"/>
      <c r="Q998" s="7"/>
      <c r="R998" s="7"/>
      <c r="S998" s="7"/>
      <c r="T998" s="7"/>
      <c r="U998" s="7"/>
      <c r="V998" s="7"/>
      <c r="W998" s="7"/>
      <c r="X998" s="7"/>
      <c r="Y998" s="7"/>
    </row>
    <row r="999" spans="1:25" x14ac:dyDescent="0.2">
      <c r="A999" s="7"/>
      <c r="B999" s="7"/>
      <c r="C999" s="7"/>
      <c r="D999" s="7"/>
      <c r="E999" s="7"/>
      <c r="F999" s="7"/>
      <c r="G999" s="7"/>
      <c r="H999" s="7"/>
      <c r="I999" s="7"/>
      <c r="J999" s="7"/>
      <c r="K999" s="7"/>
      <c r="L999" s="7"/>
      <c r="M999" s="7"/>
      <c r="N999" s="7"/>
      <c r="O999" s="7"/>
      <c r="P999" s="7"/>
      <c r="Q999" s="7"/>
      <c r="R999" s="7"/>
      <c r="S999" s="7"/>
      <c r="T999" s="7"/>
      <c r="U999" s="7"/>
      <c r="V999" s="7"/>
      <c r="W999" s="7"/>
      <c r="X999" s="7"/>
      <c r="Y999" s="7"/>
    </row>
    <row r="1000" spans="1:25" x14ac:dyDescent="0.2">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row>
    <row r="1001" spans="1:25" x14ac:dyDescent="0.2">
      <c r="A1001" s="7"/>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row>
    <row r="1002" spans="1:25" x14ac:dyDescent="0.2">
      <c r="A1002" s="7"/>
      <c r="B1002" s="7"/>
      <c r="C1002" s="7"/>
      <c r="D1002" s="7"/>
      <c r="E1002" s="7"/>
      <c r="F1002" s="7"/>
      <c r="G1002" s="7"/>
      <c r="H1002" s="7"/>
      <c r="I1002" s="7"/>
      <c r="J1002" s="7"/>
      <c r="K1002" s="7"/>
      <c r="L1002" s="7"/>
      <c r="M1002" s="7"/>
      <c r="N1002" s="7"/>
      <c r="O1002" s="7"/>
      <c r="P1002" s="7"/>
      <c r="Q1002" s="7"/>
      <c r="R1002" s="7"/>
      <c r="S1002" s="7"/>
      <c r="T1002" s="7"/>
      <c r="U1002" s="7"/>
      <c r="V1002" s="7"/>
      <c r="W1002" s="7"/>
      <c r="X1002" s="7"/>
      <c r="Y1002" s="7"/>
    </row>
    <row r="1003" spans="1:25" x14ac:dyDescent="0.2">
      <c r="A1003" s="7"/>
      <c r="B1003" s="7"/>
      <c r="C1003" s="7"/>
      <c r="D1003" s="7"/>
      <c r="E1003" s="7"/>
      <c r="F1003" s="7"/>
      <c r="G1003" s="7"/>
      <c r="H1003" s="7"/>
      <c r="I1003" s="7"/>
      <c r="J1003" s="7"/>
      <c r="K1003" s="7"/>
      <c r="L1003" s="7"/>
      <c r="M1003" s="7"/>
      <c r="N1003" s="7"/>
      <c r="O1003" s="7"/>
      <c r="P1003" s="7"/>
      <c r="Q1003" s="7"/>
      <c r="R1003" s="7"/>
      <c r="S1003" s="7"/>
      <c r="T1003" s="7"/>
      <c r="U1003" s="7"/>
      <c r="V1003" s="7"/>
      <c r="W1003" s="7"/>
      <c r="X1003" s="7"/>
      <c r="Y1003" s="7"/>
    </row>
    <row r="1004" spans="1:25" x14ac:dyDescent="0.2">
      <c r="A1004" s="7"/>
      <c r="B1004" s="7"/>
      <c r="C1004" s="7"/>
      <c r="D1004" s="7"/>
      <c r="E1004" s="7"/>
      <c r="F1004" s="7"/>
      <c r="G1004" s="7"/>
      <c r="H1004" s="7"/>
      <c r="I1004" s="7"/>
      <c r="J1004" s="7"/>
      <c r="K1004" s="7"/>
      <c r="L1004" s="7"/>
      <c r="M1004" s="7"/>
      <c r="N1004" s="7"/>
      <c r="O1004" s="7"/>
      <c r="P1004" s="7"/>
      <c r="Q1004" s="7"/>
      <c r="R1004" s="7"/>
      <c r="S1004" s="7"/>
      <c r="T1004" s="7"/>
      <c r="U1004" s="7"/>
      <c r="V1004" s="7"/>
      <c r="W1004" s="7"/>
      <c r="X1004" s="7"/>
      <c r="Y1004" s="7"/>
    </row>
    <row r="1005" spans="1:25" x14ac:dyDescent="0.2">
      <c r="A1005" s="7"/>
      <c r="B1005" s="7"/>
      <c r="C1005" s="7"/>
      <c r="D1005" s="7"/>
      <c r="E1005" s="7"/>
      <c r="F1005" s="7"/>
      <c r="G1005" s="7"/>
      <c r="H1005" s="7"/>
      <c r="I1005" s="7"/>
      <c r="J1005" s="7"/>
      <c r="K1005" s="7"/>
      <c r="L1005" s="7"/>
      <c r="M1005" s="7"/>
      <c r="N1005" s="7"/>
      <c r="O1005" s="7"/>
      <c r="P1005" s="7"/>
      <c r="Q1005" s="7"/>
      <c r="R1005" s="7"/>
      <c r="S1005" s="7"/>
      <c r="T1005" s="7"/>
      <c r="U1005" s="7"/>
      <c r="V1005" s="7"/>
      <c r="W1005" s="7"/>
      <c r="X1005" s="7"/>
      <c r="Y1005" s="7"/>
    </row>
    <row r="1006" spans="1:25" x14ac:dyDescent="0.2">
      <c r="A1006" s="7"/>
      <c r="B1006" s="7"/>
      <c r="C1006" s="7"/>
      <c r="D1006" s="7"/>
      <c r="E1006" s="7"/>
      <c r="F1006" s="7"/>
      <c r="G1006" s="7"/>
      <c r="H1006" s="7"/>
      <c r="I1006" s="7"/>
      <c r="J1006" s="7"/>
      <c r="K1006" s="7"/>
      <c r="L1006" s="7"/>
      <c r="M1006" s="7"/>
      <c r="N1006" s="7"/>
      <c r="O1006" s="7"/>
      <c r="P1006" s="7"/>
      <c r="Q1006" s="7"/>
      <c r="R1006" s="7"/>
      <c r="S1006" s="7"/>
      <c r="T1006" s="7"/>
      <c r="U1006" s="7"/>
      <c r="V1006" s="7"/>
      <c r="W1006" s="7"/>
      <c r="X1006" s="7"/>
      <c r="Y1006" s="7"/>
    </row>
    <row r="1007" spans="1:25" x14ac:dyDescent="0.2">
      <c r="A1007" s="7"/>
      <c r="B1007" s="7"/>
      <c r="C1007" s="7"/>
      <c r="D1007" s="7"/>
      <c r="E1007" s="7"/>
      <c r="F1007" s="7"/>
      <c r="G1007" s="7"/>
      <c r="H1007" s="7"/>
      <c r="I1007" s="7"/>
      <c r="J1007" s="7"/>
      <c r="K1007" s="7"/>
      <c r="L1007" s="7"/>
      <c r="M1007" s="7"/>
      <c r="N1007" s="7"/>
      <c r="O1007" s="7"/>
      <c r="P1007" s="7"/>
      <c r="Q1007" s="7"/>
      <c r="R1007" s="7"/>
      <c r="S1007" s="7"/>
      <c r="T1007" s="7"/>
      <c r="U1007" s="7"/>
      <c r="V1007" s="7"/>
      <c r="W1007" s="7"/>
      <c r="X1007" s="7"/>
      <c r="Y1007" s="7"/>
    </row>
    <row r="1008" spans="1:25" x14ac:dyDescent="0.2">
      <c r="A1008" s="7"/>
      <c r="B1008" s="7"/>
      <c r="C1008" s="7"/>
      <c r="D1008" s="7"/>
      <c r="E1008" s="7"/>
      <c r="F1008" s="7"/>
      <c r="G1008" s="7"/>
      <c r="H1008" s="7"/>
      <c r="I1008" s="7"/>
      <c r="J1008" s="7"/>
      <c r="K1008" s="7"/>
      <c r="L1008" s="7"/>
      <c r="M1008" s="7"/>
      <c r="N1008" s="7"/>
      <c r="O1008" s="7"/>
      <c r="P1008" s="7"/>
      <c r="Q1008" s="7"/>
      <c r="R1008" s="7"/>
      <c r="S1008" s="7"/>
      <c r="T1008" s="7"/>
      <c r="U1008" s="7"/>
      <c r="V1008" s="7"/>
      <c r="W1008" s="7"/>
      <c r="X1008" s="7"/>
      <c r="Y1008" s="7"/>
    </row>
    <row r="1009" spans="1:25" x14ac:dyDescent="0.2">
      <c r="A1009" s="7"/>
      <c r="B1009" s="7"/>
      <c r="C1009" s="7"/>
      <c r="D1009" s="7"/>
      <c r="E1009" s="7"/>
      <c r="F1009" s="7"/>
      <c r="G1009" s="7"/>
      <c r="H1009" s="7"/>
      <c r="I1009" s="7"/>
      <c r="J1009" s="7"/>
      <c r="K1009" s="7"/>
      <c r="L1009" s="7"/>
      <c r="M1009" s="7"/>
      <c r="N1009" s="7"/>
      <c r="O1009" s="7"/>
      <c r="P1009" s="7"/>
      <c r="Q1009" s="7"/>
      <c r="R1009" s="7"/>
      <c r="S1009" s="7"/>
      <c r="T1009" s="7"/>
      <c r="U1009" s="7"/>
      <c r="V1009" s="7"/>
      <c r="W1009" s="7"/>
      <c r="X1009" s="7"/>
      <c r="Y1009" s="7"/>
    </row>
    <row r="1010" spans="1:25" x14ac:dyDescent="0.2">
      <c r="A1010" s="7"/>
      <c r="B1010" s="7"/>
      <c r="C1010" s="7"/>
      <c r="D1010" s="7"/>
      <c r="E1010" s="7"/>
      <c r="F1010" s="7"/>
      <c r="G1010" s="7"/>
      <c r="H1010" s="7"/>
      <c r="I1010" s="7"/>
      <c r="J1010" s="7"/>
      <c r="K1010" s="7"/>
      <c r="L1010" s="7"/>
      <c r="M1010" s="7"/>
      <c r="N1010" s="7"/>
      <c r="O1010" s="7"/>
      <c r="P1010" s="7"/>
      <c r="Q1010" s="7"/>
      <c r="R1010" s="7"/>
      <c r="S1010" s="7"/>
      <c r="T1010" s="7"/>
      <c r="U1010" s="7"/>
      <c r="V1010" s="7"/>
      <c r="W1010" s="7"/>
      <c r="X1010" s="7"/>
      <c r="Y1010" s="7"/>
    </row>
    <row r="1011" spans="1:25" x14ac:dyDescent="0.2">
      <c r="A1011" s="7"/>
      <c r="B1011" s="7"/>
      <c r="C1011" s="7"/>
      <c r="D1011" s="7"/>
      <c r="E1011" s="7"/>
      <c r="F1011" s="7"/>
      <c r="G1011" s="7"/>
      <c r="H1011" s="7"/>
      <c r="I1011" s="7"/>
      <c r="J1011" s="7"/>
      <c r="K1011" s="7"/>
      <c r="L1011" s="7"/>
      <c r="M1011" s="7"/>
      <c r="N1011" s="7"/>
      <c r="O1011" s="7"/>
      <c r="P1011" s="7"/>
      <c r="Q1011" s="7"/>
      <c r="R1011" s="7"/>
      <c r="S1011" s="7"/>
      <c r="T1011" s="7"/>
      <c r="U1011" s="7"/>
      <c r="V1011" s="7"/>
      <c r="W1011" s="7"/>
      <c r="X1011" s="7"/>
      <c r="Y1011" s="7"/>
    </row>
    <row r="1012" spans="1:25" x14ac:dyDescent="0.2">
      <c r="A1012" s="7"/>
      <c r="B1012" s="7"/>
      <c r="C1012" s="7"/>
      <c r="D1012" s="7"/>
      <c r="E1012" s="7"/>
      <c r="F1012" s="7"/>
      <c r="G1012" s="7"/>
      <c r="H1012" s="7"/>
      <c r="I1012" s="7"/>
      <c r="J1012" s="7"/>
      <c r="K1012" s="7"/>
      <c r="L1012" s="7"/>
      <c r="M1012" s="7"/>
      <c r="N1012" s="7"/>
      <c r="O1012" s="7"/>
      <c r="P1012" s="7"/>
      <c r="Q1012" s="7"/>
      <c r="R1012" s="7"/>
      <c r="S1012" s="7"/>
      <c r="T1012" s="7"/>
      <c r="U1012" s="7"/>
      <c r="V1012" s="7"/>
      <c r="W1012" s="7"/>
      <c r="X1012" s="7"/>
      <c r="Y1012" s="7"/>
    </row>
    <row r="1013" spans="1:25" x14ac:dyDescent="0.2">
      <c r="A1013" s="7"/>
      <c r="B1013" s="7"/>
      <c r="C1013" s="7"/>
      <c r="D1013" s="7"/>
      <c r="E1013" s="7"/>
      <c r="F1013" s="7"/>
      <c r="G1013" s="7"/>
      <c r="H1013" s="7"/>
      <c r="I1013" s="7"/>
      <c r="J1013" s="7"/>
      <c r="K1013" s="7"/>
      <c r="L1013" s="7"/>
      <c r="M1013" s="7"/>
      <c r="N1013" s="7"/>
      <c r="O1013" s="7"/>
      <c r="P1013" s="7"/>
      <c r="Q1013" s="7"/>
      <c r="R1013" s="7"/>
      <c r="S1013" s="7"/>
      <c r="T1013" s="7"/>
      <c r="U1013" s="7"/>
      <c r="V1013" s="7"/>
      <c r="W1013" s="7"/>
      <c r="X1013" s="7"/>
      <c r="Y1013" s="7"/>
    </row>
    <row r="1014" spans="1:25" x14ac:dyDescent="0.2">
      <c r="A1014" s="7"/>
      <c r="B1014" s="7"/>
      <c r="C1014" s="7"/>
      <c r="D1014" s="7"/>
      <c r="E1014" s="7"/>
      <c r="F1014" s="7"/>
      <c r="G1014" s="7"/>
      <c r="H1014" s="7"/>
      <c r="I1014" s="7"/>
      <c r="J1014" s="7"/>
      <c r="K1014" s="7"/>
      <c r="L1014" s="7"/>
      <c r="M1014" s="7"/>
      <c r="N1014" s="7"/>
      <c r="O1014" s="7"/>
      <c r="P1014" s="7"/>
      <c r="Q1014" s="7"/>
      <c r="R1014" s="7"/>
      <c r="S1014" s="7"/>
      <c r="T1014" s="7"/>
      <c r="U1014" s="7"/>
      <c r="V1014" s="7"/>
      <c r="W1014" s="7"/>
      <c r="X1014" s="7"/>
      <c r="Y1014" s="7"/>
    </row>
    <row r="1015" spans="1:25" x14ac:dyDescent="0.2">
      <c r="A1015" s="7"/>
      <c r="B1015" s="7"/>
      <c r="C1015" s="7"/>
      <c r="D1015" s="7"/>
      <c r="E1015" s="7"/>
      <c r="F1015" s="7"/>
      <c r="G1015" s="7"/>
      <c r="H1015" s="7"/>
      <c r="I1015" s="7"/>
      <c r="J1015" s="7"/>
      <c r="K1015" s="7"/>
      <c r="L1015" s="7"/>
      <c r="M1015" s="7"/>
      <c r="N1015" s="7"/>
      <c r="O1015" s="7"/>
      <c r="P1015" s="7"/>
      <c r="Q1015" s="7"/>
      <c r="R1015" s="7"/>
      <c r="S1015" s="7"/>
      <c r="T1015" s="7"/>
      <c r="U1015" s="7"/>
      <c r="V1015" s="7"/>
      <c r="W1015" s="7"/>
      <c r="X1015" s="7"/>
      <c r="Y1015" s="7"/>
    </row>
    <row r="1016" spans="1:25" x14ac:dyDescent="0.2">
      <c r="A1016" s="7"/>
      <c r="B1016" s="7"/>
      <c r="C1016" s="7"/>
      <c r="D1016" s="7"/>
      <c r="E1016" s="7"/>
      <c r="F1016" s="7"/>
      <c r="G1016" s="7"/>
      <c r="H1016" s="7"/>
      <c r="I1016" s="7"/>
      <c r="J1016" s="7"/>
      <c r="K1016" s="7"/>
      <c r="L1016" s="7"/>
      <c r="M1016" s="7"/>
      <c r="N1016" s="7"/>
      <c r="O1016" s="7"/>
      <c r="P1016" s="7"/>
      <c r="Q1016" s="7"/>
      <c r="R1016" s="7"/>
      <c r="S1016" s="7"/>
      <c r="T1016" s="7"/>
      <c r="U1016" s="7"/>
      <c r="V1016" s="7"/>
      <c r="W1016" s="7"/>
      <c r="X1016" s="7"/>
      <c r="Y1016" s="7"/>
    </row>
    <row r="1017" spans="1:25" x14ac:dyDescent="0.2">
      <c r="A1017" s="7"/>
      <c r="B1017" s="7"/>
      <c r="C1017" s="7"/>
      <c r="D1017" s="7"/>
      <c r="E1017" s="7"/>
      <c r="F1017" s="7"/>
      <c r="G1017" s="7"/>
      <c r="H1017" s="7"/>
      <c r="I1017" s="7"/>
      <c r="J1017" s="7"/>
      <c r="K1017" s="7"/>
      <c r="L1017" s="7"/>
      <c r="M1017" s="7"/>
      <c r="N1017" s="7"/>
      <c r="O1017" s="7"/>
      <c r="P1017" s="7"/>
      <c r="Q1017" s="7"/>
      <c r="R1017" s="7"/>
      <c r="S1017" s="7"/>
      <c r="T1017" s="7"/>
      <c r="U1017" s="7"/>
      <c r="V1017" s="7"/>
      <c r="W1017" s="7"/>
      <c r="X1017" s="7"/>
      <c r="Y1017" s="7"/>
    </row>
    <row r="1018" spans="1:25" x14ac:dyDescent="0.2">
      <c r="A1018" s="7"/>
      <c r="B1018" s="7"/>
      <c r="C1018" s="7"/>
      <c r="D1018" s="7"/>
      <c r="E1018" s="7"/>
      <c r="F1018" s="7"/>
      <c r="G1018" s="7"/>
      <c r="H1018" s="7"/>
      <c r="I1018" s="7"/>
      <c r="J1018" s="7"/>
      <c r="K1018" s="7"/>
      <c r="L1018" s="7"/>
      <c r="M1018" s="7"/>
      <c r="N1018" s="7"/>
      <c r="O1018" s="7"/>
      <c r="P1018" s="7"/>
      <c r="Q1018" s="7"/>
      <c r="R1018" s="7"/>
      <c r="S1018" s="7"/>
      <c r="T1018" s="7"/>
      <c r="U1018" s="7"/>
      <c r="V1018" s="7"/>
      <c r="W1018" s="7"/>
      <c r="X1018" s="7"/>
      <c r="Y1018" s="7"/>
    </row>
    <row r="1019" spans="1:25" x14ac:dyDescent="0.2">
      <c r="A1019" s="7"/>
      <c r="B1019" s="7"/>
      <c r="C1019" s="7"/>
      <c r="D1019" s="7"/>
      <c r="E1019" s="7"/>
      <c r="F1019" s="7"/>
      <c r="G1019" s="7"/>
      <c r="H1019" s="7"/>
      <c r="I1019" s="7"/>
      <c r="J1019" s="7"/>
      <c r="K1019" s="7"/>
      <c r="L1019" s="7"/>
      <c r="M1019" s="7"/>
      <c r="N1019" s="7"/>
      <c r="O1019" s="7"/>
      <c r="P1019" s="7"/>
      <c r="Q1019" s="7"/>
      <c r="R1019" s="7"/>
      <c r="S1019" s="7"/>
      <c r="T1019" s="7"/>
      <c r="U1019" s="7"/>
      <c r="V1019" s="7"/>
      <c r="W1019" s="7"/>
      <c r="X1019" s="7"/>
      <c r="Y1019" s="7"/>
    </row>
    <row r="1020" spans="1:25" x14ac:dyDescent="0.2">
      <c r="A1020" s="7"/>
      <c r="B1020" s="7"/>
      <c r="C1020" s="7"/>
      <c r="D1020" s="7"/>
      <c r="E1020" s="7"/>
      <c r="F1020" s="7"/>
      <c r="G1020" s="7"/>
      <c r="H1020" s="7"/>
      <c r="I1020" s="7"/>
      <c r="J1020" s="7"/>
      <c r="K1020" s="7"/>
      <c r="L1020" s="7"/>
      <c r="M1020" s="7"/>
      <c r="N1020" s="7"/>
      <c r="O1020" s="7"/>
      <c r="P1020" s="7"/>
      <c r="Q1020" s="7"/>
      <c r="R1020" s="7"/>
      <c r="S1020" s="7"/>
      <c r="T1020" s="7"/>
      <c r="U1020" s="7"/>
      <c r="V1020" s="7"/>
      <c r="W1020" s="7"/>
      <c r="X1020" s="7"/>
      <c r="Y1020" s="7"/>
    </row>
    <row r="1021" spans="1:25" x14ac:dyDescent="0.2">
      <c r="A1021" s="7"/>
      <c r="B1021" s="7"/>
      <c r="C1021" s="7"/>
      <c r="D1021" s="7"/>
      <c r="E1021" s="7"/>
      <c r="F1021" s="7"/>
      <c r="G1021" s="7"/>
      <c r="H1021" s="7"/>
      <c r="I1021" s="7"/>
      <c r="J1021" s="7"/>
      <c r="K1021" s="7"/>
      <c r="L1021" s="7"/>
      <c r="M1021" s="7"/>
      <c r="N1021" s="7"/>
      <c r="O1021" s="7"/>
      <c r="P1021" s="7"/>
      <c r="Q1021" s="7"/>
      <c r="R1021" s="7"/>
      <c r="S1021" s="7"/>
      <c r="T1021" s="7"/>
      <c r="U1021" s="7"/>
      <c r="V1021" s="7"/>
      <c r="W1021" s="7"/>
      <c r="X1021" s="7"/>
      <c r="Y1021" s="7"/>
    </row>
    <row r="1022" spans="1:25" x14ac:dyDescent="0.2">
      <c r="A1022" s="7"/>
      <c r="B1022" s="7"/>
      <c r="C1022" s="7"/>
      <c r="D1022" s="7"/>
      <c r="E1022" s="7"/>
      <c r="F1022" s="7"/>
      <c r="G1022" s="7"/>
      <c r="H1022" s="7"/>
      <c r="I1022" s="7"/>
      <c r="J1022" s="7"/>
      <c r="K1022" s="7"/>
      <c r="L1022" s="7"/>
      <c r="M1022" s="7"/>
      <c r="N1022" s="7"/>
      <c r="O1022" s="7"/>
      <c r="P1022" s="7"/>
      <c r="Q1022" s="7"/>
      <c r="R1022" s="7"/>
      <c r="S1022" s="7"/>
      <c r="T1022" s="7"/>
      <c r="U1022" s="7"/>
      <c r="V1022" s="7"/>
      <c r="W1022" s="7"/>
      <c r="X1022" s="7"/>
      <c r="Y1022" s="7"/>
    </row>
    <row r="1023" spans="1:25" x14ac:dyDescent="0.2">
      <c r="A1023" s="7"/>
      <c r="B1023" s="7"/>
      <c r="C1023" s="7"/>
      <c r="D1023" s="7"/>
      <c r="E1023" s="7"/>
      <c r="F1023" s="7"/>
      <c r="G1023" s="7"/>
      <c r="H1023" s="7"/>
      <c r="I1023" s="7"/>
      <c r="J1023" s="7"/>
      <c r="K1023" s="7"/>
      <c r="L1023" s="7"/>
      <c r="M1023" s="7"/>
      <c r="N1023" s="7"/>
      <c r="O1023" s="7"/>
      <c r="P1023" s="7"/>
      <c r="Q1023" s="7"/>
      <c r="R1023" s="7"/>
      <c r="S1023" s="7"/>
      <c r="T1023" s="7"/>
      <c r="U1023" s="7"/>
      <c r="V1023" s="7"/>
      <c r="W1023" s="7"/>
      <c r="X1023" s="7"/>
      <c r="Y1023" s="7"/>
    </row>
    <row r="1024" spans="1:25" x14ac:dyDescent="0.2">
      <c r="A1024" s="7"/>
      <c r="B1024" s="7"/>
      <c r="C1024" s="7"/>
      <c r="D1024" s="7"/>
      <c r="E1024" s="7"/>
      <c r="F1024" s="7"/>
      <c r="G1024" s="7"/>
      <c r="H1024" s="7"/>
      <c r="I1024" s="7"/>
      <c r="J1024" s="7"/>
      <c r="K1024" s="7"/>
      <c r="L1024" s="7"/>
      <c r="M1024" s="7"/>
      <c r="N1024" s="7"/>
      <c r="O1024" s="7"/>
      <c r="P1024" s="7"/>
      <c r="Q1024" s="7"/>
      <c r="R1024" s="7"/>
      <c r="S1024" s="7"/>
      <c r="T1024" s="7"/>
      <c r="U1024" s="7"/>
      <c r="V1024" s="7"/>
      <c r="W1024" s="7"/>
      <c r="X1024" s="7"/>
      <c r="Y1024" s="7"/>
    </row>
    <row r="1025" spans="1:25" x14ac:dyDescent="0.2">
      <c r="A1025" s="7"/>
      <c r="B1025" s="7"/>
      <c r="C1025" s="7"/>
      <c r="D1025" s="7"/>
      <c r="E1025" s="7"/>
      <c r="F1025" s="7"/>
      <c r="G1025" s="7"/>
      <c r="H1025" s="7"/>
      <c r="I1025" s="7"/>
      <c r="J1025" s="7"/>
      <c r="K1025" s="7"/>
      <c r="L1025" s="7"/>
      <c r="M1025" s="7"/>
      <c r="N1025" s="7"/>
      <c r="O1025" s="7"/>
      <c r="P1025" s="7"/>
      <c r="Q1025" s="7"/>
      <c r="R1025" s="7"/>
      <c r="S1025" s="7"/>
      <c r="T1025" s="7"/>
      <c r="U1025" s="7"/>
      <c r="V1025" s="7"/>
      <c r="W1025" s="7"/>
      <c r="X1025" s="7"/>
      <c r="Y1025" s="7"/>
    </row>
    <row r="1026" spans="1:25" x14ac:dyDescent="0.2">
      <c r="A1026" s="7"/>
      <c r="B1026" s="7"/>
      <c r="C1026" s="7"/>
      <c r="D1026" s="7"/>
      <c r="E1026" s="7"/>
      <c r="F1026" s="7"/>
      <c r="G1026" s="7"/>
      <c r="H1026" s="7"/>
      <c r="I1026" s="7"/>
      <c r="J1026" s="7"/>
      <c r="K1026" s="7"/>
      <c r="L1026" s="7"/>
      <c r="M1026" s="7"/>
      <c r="N1026" s="7"/>
      <c r="O1026" s="7"/>
      <c r="P1026" s="7"/>
      <c r="Q1026" s="7"/>
      <c r="R1026" s="7"/>
      <c r="S1026" s="7"/>
      <c r="T1026" s="7"/>
      <c r="U1026" s="7"/>
      <c r="V1026" s="7"/>
      <c r="W1026" s="7"/>
      <c r="X1026" s="7"/>
      <c r="Y1026" s="7"/>
    </row>
    <row r="1027" spans="1:25" x14ac:dyDescent="0.2">
      <c r="A1027" s="7"/>
      <c r="B1027" s="7"/>
      <c r="C1027" s="7"/>
      <c r="D1027" s="7"/>
      <c r="E1027" s="7"/>
      <c r="F1027" s="7"/>
      <c r="G1027" s="7"/>
      <c r="H1027" s="7"/>
      <c r="I1027" s="7"/>
      <c r="J1027" s="7"/>
      <c r="K1027" s="7"/>
      <c r="L1027" s="7"/>
      <c r="M1027" s="7"/>
      <c r="N1027" s="7"/>
      <c r="O1027" s="7"/>
      <c r="P1027" s="7"/>
      <c r="Q1027" s="7"/>
      <c r="R1027" s="7"/>
      <c r="S1027" s="7"/>
      <c r="T1027" s="7"/>
      <c r="U1027" s="7"/>
      <c r="V1027" s="7"/>
      <c r="W1027" s="7"/>
      <c r="X1027" s="7"/>
      <c r="Y1027" s="7"/>
    </row>
    <row r="1028" spans="1:25" x14ac:dyDescent="0.2">
      <c r="A1028" s="7"/>
      <c r="B1028" s="7"/>
      <c r="C1028" s="7"/>
      <c r="D1028" s="7"/>
      <c r="E1028" s="7"/>
      <c r="F1028" s="7"/>
      <c r="G1028" s="7"/>
      <c r="H1028" s="7"/>
      <c r="I1028" s="7"/>
      <c r="J1028" s="7"/>
      <c r="K1028" s="7"/>
      <c r="L1028" s="7"/>
      <c r="M1028" s="7"/>
      <c r="N1028" s="7"/>
      <c r="O1028" s="7"/>
      <c r="P1028" s="7"/>
      <c r="Q1028" s="7"/>
      <c r="R1028" s="7"/>
      <c r="S1028" s="7"/>
      <c r="T1028" s="7"/>
      <c r="U1028" s="7"/>
      <c r="V1028" s="7"/>
      <c r="W1028" s="7"/>
      <c r="X1028" s="7"/>
      <c r="Y1028" s="7"/>
    </row>
    <row r="1029" spans="1:25" x14ac:dyDescent="0.2">
      <c r="A1029" s="7"/>
      <c r="B1029" s="7"/>
      <c r="C1029" s="7"/>
      <c r="D1029" s="7"/>
      <c r="E1029" s="7"/>
      <c r="F1029" s="7"/>
      <c r="G1029" s="7"/>
      <c r="H1029" s="7"/>
      <c r="I1029" s="7"/>
      <c r="J1029" s="7"/>
      <c r="K1029" s="7"/>
      <c r="L1029" s="7"/>
      <c r="M1029" s="7"/>
      <c r="N1029" s="7"/>
      <c r="O1029" s="7"/>
      <c r="P1029" s="7"/>
      <c r="Q1029" s="7"/>
      <c r="R1029" s="7"/>
      <c r="S1029" s="7"/>
      <c r="T1029" s="7"/>
      <c r="U1029" s="7"/>
      <c r="V1029" s="7"/>
      <c r="W1029" s="7"/>
      <c r="X1029" s="7"/>
      <c r="Y1029" s="7"/>
    </row>
    <row r="1030" spans="1:25" x14ac:dyDescent="0.2">
      <c r="A1030" s="7"/>
      <c r="B1030" s="7"/>
      <c r="C1030" s="7"/>
      <c r="D1030" s="7"/>
      <c r="E1030" s="7"/>
      <c r="F1030" s="7"/>
      <c r="G1030" s="7"/>
      <c r="H1030" s="7"/>
      <c r="I1030" s="7"/>
      <c r="J1030" s="7"/>
      <c r="K1030" s="7"/>
      <c r="L1030" s="7"/>
      <c r="M1030" s="7"/>
      <c r="N1030" s="7"/>
      <c r="O1030" s="7"/>
      <c r="P1030" s="7"/>
      <c r="Q1030" s="7"/>
      <c r="R1030" s="7"/>
      <c r="S1030" s="7"/>
      <c r="T1030" s="7"/>
      <c r="U1030" s="7"/>
      <c r="V1030" s="7"/>
      <c r="W1030" s="7"/>
      <c r="X1030" s="7"/>
      <c r="Y1030" s="7"/>
    </row>
    <row r="1031" spans="1:25" x14ac:dyDescent="0.2">
      <c r="A1031" s="7"/>
      <c r="B1031" s="7"/>
      <c r="C1031" s="7"/>
      <c r="D1031" s="7"/>
      <c r="E1031" s="7"/>
      <c r="F1031" s="7"/>
      <c r="G1031" s="7"/>
      <c r="H1031" s="7"/>
      <c r="I1031" s="7"/>
      <c r="J1031" s="7"/>
      <c r="K1031" s="7"/>
      <c r="L1031" s="7"/>
      <c r="M1031" s="7"/>
      <c r="N1031" s="7"/>
      <c r="O1031" s="7"/>
      <c r="P1031" s="7"/>
      <c r="Q1031" s="7"/>
      <c r="R1031" s="7"/>
      <c r="S1031" s="7"/>
      <c r="T1031" s="7"/>
      <c r="U1031" s="7"/>
      <c r="V1031" s="7"/>
      <c r="W1031" s="7"/>
      <c r="X1031" s="7"/>
      <c r="Y1031" s="7"/>
    </row>
    <row r="1032" spans="1:25" x14ac:dyDescent="0.2">
      <c r="A1032" s="7"/>
      <c r="B1032" s="7"/>
      <c r="C1032" s="7"/>
      <c r="D1032" s="7"/>
      <c r="E1032" s="7"/>
      <c r="F1032" s="7"/>
      <c r="G1032" s="7"/>
      <c r="H1032" s="7"/>
      <c r="I1032" s="7"/>
      <c r="J1032" s="7"/>
      <c r="K1032" s="7"/>
      <c r="L1032" s="7"/>
      <c r="M1032" s="7"/>
      <c r="N1032" s="7"/>
      <c r="O1032" s="7"/>
      <c r="P1032" s="7"/>
      <c r="Q1032" s="7"/>
      <c r="R1032" s="7"/>
      <c r="S1032" s="7"/>
      <c r="T1032" s="7"/>
      <c r="U1032" s="7"/>
      <c r="V1032" s="7"/>
      <c r="W1032" s="7"/>
      <c r="X1032" s="7"/>
      <c r="Y1032" s="7"/>
    </row>
    <row r="1033" spans="1:25" x14ac:dyDescent="0.2">
      <c r="A1033" s="7"/>
      <c r="B1033" s="7"/>
      <c r="C1033" s="7"/>
      <c r="D1033" s="7"/>
      <c r="E1033" s="7"/>
      <c r="F1033" s="7"/>
      <c r="G1033" s="7"/>
      <c r="H1033" s="7"/>
      <c r="I1033" s="7"/>
      <c r="J1033" s="7"/>
      <c r="K1033" s="7"/>
      <c r="L1033" s="7"/>
      <c r="M1033" s="7"/>
      <c r="N1033" s="7"/>
      <c r="O1033" s="7"/>
      <c r="P1033" s="7"/>
      <c r="Q1033" s="7"/>
      <c r="R1033" s="7"/>
      <c r="S1033" s="7"/>
      <c r="T1033" s="7"/>
      <c r="U1033" s="7"/>
      <c r="V1033" s="7"/>
      <c r="W1033" s="7"/>
      <c r="X1033" s="7"/>
      <c r="Y1033" s="7"/>
    </row>
    <row r="1034" spans="1:25" x14ac:dyDescent="0.2">
      <c r="A1034" s="7"/>
      <c r="B1034" s="7"/>
      <c r="C1034" s="7"/>
      <c r="D1034" s="7"/>
      <c r="E1034" s="7"/>
      <c r="F1034" s="7"/>
      <c r="G1034" s="7"/>
      <c r="H1034" s="7"/>
      <c r="I1034" s="7"/>
      <c r="J1034" s="7"/>
      <c r="K1034" s="7"/>
      <c r="L1034" s="7"/>
      <c r="M1034" s="7"/>
      <c r="N1034" s="7"/>
      <c r="O1034" s="7"/>
      <c r="P1034" s="7"/>
      <c r="Q1034" s="7"/>
      <c r="R1034" s="7"/>
      <c r="S1034" s="7"/>
      <c r="T1034" s="7"/>
      <c r="U1034" s="7"/>
      <c r="V1034" s="7"/>
      <c r="W1034" s="7"/>
      <c r="X1034" s="7"/>
      <c r="Y1034" s="7"/>
    </row>
    <row r="1035" spans="1:25" x14ac:dyDescent="0.2">
      <c r="A1035" s="7"/>
      <c r="B1035" s="7"/>
      <c r="C1035" s="7"/>
      <c r="D1035" s="7"/>
      <c r="E1035" s="7"/>
      <c r="F1035" s="7"/>
      <c r="G1035" s="7"/>
      <c r="H1035" s="7"/>
      <c r="I1035" s="7"/>
      <c r="J1035" s="7"/>
      <c r="K1035" s="7"/>
      <c r="L1035" s="7"/>
      <c r="M1035" s="7"/>
      <c r="N1035" s="7"/>
      <c r="O1035" s="7"/>
      <c r="P1035" s="7"/>
      <c r="Q1035" s="7"/>
      <c r="R1035" s="7"/>
      <c r="S1035" s="7"/>
      <c r="T1035" s="7"/>
      <c r="U1035" s="7"/>
      <c r="V1035" s="7"/>
      <c r="W1035" s="7"/>
      <c r="X1035" s="7"/>
      <c r="Y1035" s="7"/>
    </row>
    <row r="1036" spans="1:25" x14ac:dyDescent="0.2">
      <c r="A1036" s="7"/>
      <c r="B1036" s="7"/>
      <c r="C1036" s="7"/>
      <c r="D1036" s="7"/>
      <c r="E1036" s="7"/>
      <c r="F1036" s="7"/>
      <c r="G1036" s="7"/>
      <c r="H1036" s="7"/>
      <c r="I1036" s="7"/>
      <c r="J1036" s="7"/>
      <c r="K1036" s="7"/>
      <c r="L1036" s="7"/>
      <c r="M1036" s="7"/>
      <c r="N1036" s="7"/>
      <c r="O1036" s="7"/>
      <c r="P1036" s="7"/>
      <c r="Q1036" s="7"/>
      <c r="R1036" s="7"/>
      <c r="S1036" s="7"/>
      <c r="T1036" s="7"/>
      <c r="U1036" s="7"/>
      <c r="V1036" s="7"/>
      <c r="W1036" s="7"/>
      <c r="X1036" s="7"/>
      <c r="Y1036" s="7"/>
    </row>
    <row r="1037" spans="1:25" x14ac:dyDescent="0.2">
      <c r="A1037" s="7"/>
      <c r="B1037" s="7"/>
      <c r="C1037" s="7"/>
      <c r="D1037" s="7"/>
      <c r="E1037" s="7"/>
      <c r="F1037" s="7"/>
      <c r="G1037" s="7"/>
      <c r="H1037" s="7"/>
      <c r="I1037" s="7"/>
      <c r="J1037" s="7"/>
      <c r="K1037" s="7"/>
      <c r="L1037" s="7"/>
      <c r="M1037" s="7"/>
      <c r="N1037" s="7"/>
      <c r="O1037" s="7"/>
      <c r="P1037" s="7"/>
      <c r="Q1037" s="7"/>
      <c r="R1037" s="7"/>
      <c r="S1037" s="7"/>
      <c r="T1037" s="7"/>
      <c r="U1037" s="7"/>
      <c r="V1037" s="7"/>
      <c r="W1037" s="7"/>
      <c r="X1037" s="7"/>
      <c r="Y1037" s="7"/>
    </row>
    <row r="1038" spans="1:25" x14ac:dyDescent="0.2">
      <c r="A1038" s="7"/>
      <c r="B1038" s="7"/>
      <c r="C1038" s="7"/>
      <c r="D1038" s="7"/>
      <c r="E1038" s="7"/>
      <c r="F1038" s="7"/>
      <c r="G1038" s="7"/>
      <c r="H1038" s="7"/>
      <c r="I1038" s="7"/>
      <c r="J1038" s="7"/>
      <c r="K1038" s="7"/>
      <c r="L1038" s="7"/>
      <c r="M1038" s="7"/>
      <c r="N1038" s="7"/>
      <c r="O1038" s="7"/>
      <c r="P1038" s="7"/>
      <c r="Q1038" s="7"/>
      <c r="R1038" s="7"/>
      <c r="S1038" s="7"/>
      <c r="T1038" s="7"/>
      <c r="U1038" s="7"/>
      <c r="V1038" s="7"/>
      <c r="W1038" s="7"/>
      <c r="X1038" s="7"/>
      <c r="Y1038" s="7"/>
    </row>
    <row r="1039" spans="1:25" x14ac:dyDescent="0.2">
      <c r="A1039" s="7"/>
      <c r="B1039" s="7"/>
      <c r="C1039" s="7"/>
      <c r="D1039" s="7"/>
      <c r="E1039" s="7"/>
      <c r="F1039" s="7"/>
      <c r="G1039" s="7"/>
      <c r="H1039" s="7"/>
      <c r="I1039" s="7"/>
      <c r="J1039" s="7"/>
      <c r="K1039" s="7"/>
      <c r="L1039" s="7"/>
      <c r="M1039" s="7"/>
      <c r="N1039" s="7"/>
      <c r="O1039" s="7"/>
      <c r="P1039" s="7"/>
      <c r="Q1039" s="7"/>
      <c r="R1039" s="7"/>
      <c r="S1039" s="7"/>
      <c r="T1039" s="7"/>
      <c r="U1039" s="7"/>
      <c r="V1039" s="7"/>
      <c r="W1039" s="7"/>
      <c r="X1039" s="7"/>
      <c r="Y1039" s="7"/>
    </row>
    <row r="1040" spans="1:25" x14ac:dyDescent="0.2">
      <c r="A1040" s="7"/>
      <c r="B1040" s="7"/>
      <c r="C1040" s="7"/>
      <c r="D1040" s="7"/>
      <c r="E1040" s="7"/>
      <c r="F1040" s="7"/>
      <c r="G1040" s="7"/>
      <c r="H1040" s="7"/>
      <c r="I1040" s="7"/>
      <c r="J1040" s="7"/>
      <c r="K1040" s="7"/>
      <c r="L1040" s="7"/>
      <c r="M1040" s="7"/>
      <c r="N1040" s="7"/>
      <c r="O1040" s="7"/>
      <c r="P1040" s="7"/>
      <c r="Q1040" s="7"/>
      <c r="R1040" s="7"/>
      <c r="S1040" s="7"/>
      <c r="T1040" s="7"/>
      <c r="U1040" s="7"/>
      <c r="V1040" s="7"/>
      <c r="W1040" s="7"/>
      <c r="X1040" s="7"/>
      <c r="Y1040" s="7"/>
    </row>
    <row r="1041" spans="1:25" x14ac:dyDescent="0.2">
      <c r="A1041" s="7"/>
      <c r="B1041" s="7"/>
      <c r="C1041" s="7"/>
      <c r="D1041" s="7"/>
      <c r="E1041" s="7"/>
      <c r="F1041" s="7"/>
      <c r="G1041" s="7"/>
      <c r="H1041" s="7"/>
      <c r="I1041" s="7"/>
      <c r="J1041" s="7"/>
      <c r="K1041" s="7"/>
      <c r="L1041" s="7"/>
      <c r="M1041" s="7"/>
      <c r="N1041" s="7"/>
      <c r="O1041" s="7"/>
      <c r="P1041" s="7"/>
      <c r="Q1041" s="7"/>
      <c r="R1041" s="7"/>
      <c r="S1041" s="7"/>
      <c r="T1041" s="7"/>
      <c r="U1041" s="7"/>
      <c r="V1041" s="7"/>
      <c r="W1041" s="7"/>
      <c r="X1041" s="7"/>
      <c r="Y1041" s="7"/>
    </row>
    <row r="1042" spans="1:25" x14ac:dyDescent="0.2">
      <c r="A1042" s="7"/>
      <c r="B1042" s="7"/>
      <c r="C1042" s="7"/>
      <c r="D1042" s="7"/>
      <c r="E1042" s="7"/>
      <c r="F1042" s="7"/>
      <c r="G1042" s="7"/>
      <c r="H1042" s="7"/>
      <c r="I1042" s="7"/>
      <c r="J1042" s="7"/>
      <c r="K1042" s="7"/>
      <c r="L1042" s="7"/>
      <c r="M1042" s="7"/>
      <c r="N1042" s="7"/>
      <c r="O1042" s="7"/>
      <c r="P1042" s="7"/>
      <c r="Q1042" s="7"/>
      <c r="R1042" s="7"/>
      <c r="S1042" s="7"/>
      <c r="T1042" s="7"/>
      <c r="U1042" s="7"/>
      <c r="V1042" s="7"/>
      <c r="W1042" s="7"/>
      <c r="X1042" s="7"/>
      <c r="Y1042" s="7"/>
    </row>
    <row r="1043" spans="1:25" x14ac:dyDescent="0.2">
      <c r="A1043" s="7"/>
      <c r="B1043" s="7"/>
      <c r="C1043" s="7"/>
      <c r="D1043" s="7"/>
      <c r="E1043" s="7"/>
      <c r="F1043" s="7"/>
      <c r="G1043" s="7"/>
      <c r="H1043" s="7"/>
      <c r="I1043" s="7"/>
      <c r="J1043" s="7"/>
      <c r="K1043" s="7"/>
      <c r="L1043" s="7"/>
      <c r="M1043" s="7"/>
      <c r="N1043" s="7"/>
      <c r="O1043" s="7"/>
      <c r="P1043" s="7"/>
      <c r="Q1043" s="7"/>
      <c r="R1043" s="7"/>
      <c r="S1043" s="7"/>
      <c r="T1043" s="7"/>
      <c r="U1043" s="7"/>
      <c r="V1043" s="7"/>
      <c r="W1043" s="7"/>
      <c r="X1043" s="7"/>
      <c r="Y1043" s="7"/>
    </row>
    <row r="1044" spans="1:25" x14ac:dyDescent="0.2">
      <c r="A1044" s="7"/>
      <c r="B1044" s="7"/>
      <c r="C1044" s="7"/>
      <c r="D1044" s="7"/>
      <c r="E1044" s="7"/>
      <c r="F1044" s="7"/>
      <c r="G1044" s="7"/>
      <c r="H1044" s="7"/>
      <c r="I1044" s="7"/>
      <c r="J1044" s="7"/>
      <c r="K1044" s="7"/>
      <c r="L1044" s="7"/>
      <c r="M1044" s="7"/>
      <c r="N1044" s="7"/>
      <c r="O1044" s="7"/>
      <c r="P1044" s="7"/>
      <c r="Q1044" s="7"/>
      <c r="R1044" s="7"/>
      <c r="S1044" s="7"/>
      <c r="T1044" s="7"/>
      <c r="U1044" s="7"/>
      <c r="V1044" s="7"/>
      <c r="W1044" s="7"/>
      <c r="X1044" s="7"/>
      <c r="Y1044" s="7"/>
    </row>
    <row r="1045" spans="1:25" x14ac:dyDescent="0.2">
      <c r="A1045" s="7"/>
      <c r="B1045" s="7"/>
      <c r="C1045" s="7"/>
      <c r="D1045" s="7"/>
      <c r="E1045" s="7"/>
      <c r="F1045" s="7"/>
      <c r="G1045" s="7"/>
      <c r="H1045" s="7"/>
      <c r="I1045" s="7"/>
      <c r="J1045" s="7"/>
      <c r="K1045" s="7"/>
      <c r="L1045" s="7"/>
      <c r="M1045" s="7"/>
      <c r="N1045" s="7"/>
      <c r="O1045" s="7"/>
      <c r="P1045" s="7"/>
      <c r="Q1045" s="7"/>
      <c r="R1045" s="7"/>
      <c r="S1045" s="7"/>
      <c r="T1045" s="7"/>
      <c r="U1045" s="7"/>
      <c r="V1045" s="7"/>
      <c r="W1045" s="7"/>
      <c r="X1045" s="7"/>
      <c r="Y1045" s="7"/>
    </row>
    <row r="1046" spans="1:25" x14ac:dyDescent="0.2">
      <c r="A1046" s="7"/>
      <c r="B1046" s="7"/>
      <c r="C1046" s="7"/>
      <c r="D1046" s="7"/>
      <c r="E1046" s="7"/>
      <c r="F1046" s="7"/>
      <c r="G1046" s="7"/>
      <c r="H1046" s="7"/>
      <c r="I1046" s="7"/>
      <c r="J1046" s="7"/>
      <c r="K1046" s="7"/>
      <c r="L1046" s="7"/>
      <c r="M1046" s="7"/>
      <c r="N1046" s="7"/>
      <c r="O1046" s="7"/>
      <c r="P1046" s="7"/>
      <c r="Q1046" s="7"/>
      <c r="R1046" s="7"/>
      <c r="S1046" s="7"/>
      <c r="T1046" s="7"/>
      <c r="U1046" s="7"/>
      <c r="V1046" s="7"/>
      <c r="W1046" s="7"/>
      <c r="X1046" s="7"/>
      <c r="Y1046" s="7"/>
    </row>
    <row r="1047" spans="1:25" x14ac:dyDescent="0.2">
      <c r="A1047" s="7"/>
      <c r="B1047" s="7"/>
      <c r="C1047" s="7"/>
      <c r="D1047" s="7"/>
      <c r="E1047" s="7"/>
      <c r="F1047" s="7"/>
      <c r="G1047" s="7"/>
      <c r="H1047" s="7"/>
      <c r="I1047" s="7"/>
      <c r="J1047" s="7"/>
      <c r="K1047" s="7"/>
      <c r="L1047" s="7"/>
      <c r="M1047" s="7"/>
      <c r="N1047" s="7"/>
      <c r="O1047" s="7"/>
      <c r="P1047" s="7"/>
      <c r="Q1047" s="7"/>
      <c r="R1047" s="7"/>
      <c r="S1047" s="7"/>
      <c r="T1047" s="7"/>
      <c r="U1047" s="7"/>
      <c r="V1047" s="7"/>
      <c r="W1047" s="7"/>
      <c r="X1047" s="7"/>
      <c r="Y1047" s="7"/>
    </row>
    <row r="1048" spans="1:25" x14ac:dyDescent="0.2">
      <c r="A1048" s="7"/>
      <c r="B1048" s="7"/>
      <c r="C1048" s="7"/>
      <c r="D1048" s="7"/>
      <c r="E1048" s="7"/>
      <c r="F1048" s="7"/>
      <c r="G1048" s="7"/>
      <c r="H1048" s="7"/>
      <c r="I1048" s="7"/>
      <c r="J1048" s="7"/>
      <c r="K1048" s="7"/>
      <c r="L1048" s="7"/>
      <c r="M1048" s="7"/>
      <c r="N1048" s="7"/>
      <c r="O1048" s="7"/>
      <c r="P1048" s="7"/>
      <c r="Q1048" s="7"/>
      <c r="R1048" s="7"/>
      <c r="S1048" s="7"/>
      <c r="T1048" s="7"/>
      <c r="U1048" s="7"/>
      <c r="V1048" s="7"/>
      <c r="W1048" s="7"/>
      <c r="X1048" s="7"/>
      <c r="Y1048" s="7"/>
    </row>
    <row r="1049" spans="1:25" x14ac:dyDescent="0.2">
      <c r="A1049" s="7"/>
      <c r="B1049" s="7"/>
      <c r="C1049" s="7"/>
      <c r="D1049" s="7"/>
      <c r="E1049" s="7"/>
      <c r="F1049" s="7"/>
      <c r="G1049" s="7"/>
      <c r="H1049" s="7"/>
      <c r="I1049" s="7"/>
      <c r="J1049" s="7"/>
      <c r="K1049" s="7"/>
      <c r="L1049" s="7"/>
      <c r="M1049" s="7"/>
      <c r="N1049" s="7"/>
      <c r="O1049" s="7"/>
      <c r="P1049" s="7"/>
      <c r="Q1049" s="7"/>
      <c r="R1049" s="7"/>
      <c r="S1049" s="7"/>
      <c r="T1049" s="7"/>
      <c r="U1049" s="7"/>
      <c r="V1049" s="7"/>
      <c r="W1049" s="7"/>
      <c r="X1049" s="7"/>
      <c r="Y1049" s="7"/>
    </row>
    <row r="1050" spans="1:25" x14ac:dyDescent="0.2">
      <c r="A1050" s="7"/>
      <c r="B1050" s="7"/>
      <c r="C1050" s="7"/>
      <c r="D1050" s="7"/>
      <c r="E1050" s="7"/>
      <c r="F1050" s="7"/>
      <c r="G1050" s="7"/>
      <c r="H1050" s="7"/>
      <c r="I1050" s="7"/>
      <c r="J1050" s="7"/>
      <c r="K1050" s="7"/>
      <c r="L1050" s="7"/>
      <c r="M1050" s="7"/>
      <c r="N1050" s="7"/>
      <c r="O1050" s="7"/>
      <c r="P1050" s="7"/>
      <c r="Q1050" s="7"/>
      <c r="R1050" s="7"/>
      <c r="S1050" s="7"/>
      <c r="T1050" s="7"/>
      <c r="U1050" s="7"/>
      <c r="V1050" s="7"/>
      <c r="W1050" s="7"/>
      <c r="X1050" s="7"/>
      <c r="Y1050" s="7"/>
    </row>
    <row r="1051" spans="1:25" x14ac:dyDescent="0.2">
      <c r="A1051" s="7"/>
      <c r="B1051" s="7"/>
      <c r="C1051" s="7"/>
      <c r="D1051" s="7"/>
      <c r="E1051" s="7"/>
      <c r="F1051" s="7"/>
      <c r="G1051" s="7"/>
      <c r="H1051" s="7"/>
      <c r="I1051" s="7"/>
      <c r="J1051" s="7"/>
      <c r="K1051" s="7"/>
      <c r="L1051" s="7"/>
      <c r="M1051" s="7"/>
      <c r="N1051" s="7"/>
      <c r="O1051" s="7"/>
      <c r="P1051" s="7"/>
      <c r="Q1051" s="7"/>
      <c r="R1051" s="7"/>
      <c r="S1051" s="7"/>
      <c r="T1051" s="7"/>
      <c r="U1051" s="7"/>
      <c r="V1051" s="7"/>
      <c r="W1051" s="7"/>
      <c r="X1051" s="7"/>
      <c r="Y1051" s="7"/>
    </row>
    <row r="1052" spans="1:25" x14ac:dyDescent="0.2">
      <c r="A1052" s="7"/>
      <c r="B1052" s="7"/>
      <c r="C1052" s="7"/>
      <c r="D1052" s="7"/>
      <c r="E1052" s="7"/>
      <c r="F1052" s="7"/>
      <c r="G1052" s="7"/>
      <c r="H1052" s="7"/>
      <c r="I1052" s="7"/>
      <c r="J1052" s="7"/>
      <c r="K1052" s="7"/>
      <c r="L1052" s="7"/>
      <c r="M1052" s="7"/>
      <c r="N1052" s="7"/>
      <c r="O1052" s="7"/>
      <c r="P1052" s="7"/>
      <c r="Q1052" s="7"/>
      <c r="R1052" s="7"/>
      <c r="S1052" s="7"/>
      <c r="T1052" s="7"/>
      <c r="U1052" s="7"/>
      <c r="V1052" s="7"/>
      <c r="W1052" s="7"/>
      <c r="X1052" s="7"/>
      <c r="Y1052" s="7"/>
    </row>
    <row r="1053" spans="1:25" x14ac:dyDescent="0.2">
      <c r="A1053" s="7"/>
      <c r="B1053" s="7"/>
      <c r="C1053" s="7"/>
      <c r="D1053" s="7"/>
      <c r="E1053" s="7"/>
      <c r="F1053" s="7"/>
      <c r="G1053" s="7"/>
      <c r="H1053" s="7"/>
      <c r="I1053" s="7"/>
      <c r="J1053" s="7"/>
      <c r="K1053" s="7"/>
      <c r="L1053" s="7"/>
      <c r="M1053" s="7"/>
      <c r="N1053" s="7"/>
      <c r="O1053" s="7"/>
      <c r="P1053" s="7"/>
      <c r="Q1053" s="7"/>
      <c r="R1053" s="7"/>
      <c r="S1053" s="7"/>
      <c r="T1053" s="7"/>
      <c r="U1053" s="7"/>
      <c r="V1053" s="7"/>
      <c r="W1053" s="7"/>
      <c r="X1053" s="7"/>
      <c r="Y1053" s="7"/>
    </row>
    <row r="1054" spans="1:25" x14ac:dyDescent="0.2">
      <c r="A1054" s="7"/>
      <c r="B1054" s="7"/>
      <c r="C1054" s="7"/>
      <c r="D1054" s="7"/>
      <c r="E1054" s="7"/>
      <c r="F1054" s="7"/>
      <c r="G1054" s="7"/>
      <c r="H1054" s="7"/>
      <c r="I1054" s="7"/>
      <c r="J1054" s="7"/>
      <c r="K1054" s="7"/>
      <c r="L1054" s="7"/>
      <c r="M1054" s="7"/>
      <c r="N1054" s="7"/>
      <c r="O1054" s="7"/>
      <c r="P1054" s="7"/>
      <c r="Q1054" s="7"/>
      <c r="R1054" s="7"/>
      <c r="S1054" s="7"/>
      <c r="T1054" s="7"/>
      <c r="U1054" s="7"/>
      <c r="V1054" s="7"/>
      <c r="W1054" s="7"/>
      <c r="X1054" s="7"/>
      <c r="Y1054" s="7"/>
    </row>
    <row r="1055" spans="1:25" x14ac:dyDescent="0.2">
      <c r="A1055" s="7"/>
      <c r="B1055" s="7"/>
      <c r="C1055" s="7"/>
      <c r="D1055" s="7"/>
      <c r="E1055" s="7"/>
      <c r="F1055" s="7"/>
      <c r="G1055" s="7"/>
      <c r="H1055" s="7"/>
      <c r="I1055" s="7"/>
      <c r="J1055" s="7"/>
      <c r="K1055" s="7"/>
      <c r="L1055" s="7"/>
      <c r="M1055" s="7"/>
      <c r="N1055" s="7"/>
      <c r="O1055" s="7"/>
      <c r="P1055" s="7"/>
      <c r="Q1055" s="7"/>
      <c r="R1055" s="7"/>
      <c r="S1055" s="7"/>
      <c r="T1055" s="7"/>
      <c r="U1055" s="7"/>
      <c r="V1055" s="7"/>
      <c r="W1055" s="7"/>
      <c r="X1055" s="7"/>
      <c r="Y1055" s="7"/>
    </row>
    <row r="1056" spans="1:25" x14ac:dyDescent="0.2">
      <c r="A1056" s="7"/>
      <c r="B1056" s="7"/>
      <c r="C1056" s="7"/>
      <c r="D1056" s="7"/>
      <c r="E1056" s="7"/>
      <c r="F1056" s="7"/>
      <c r="G1056" s="7"/>
      <c r="H1056" s="7"/>
      <c r="I1056" s="7"/>
      <c r="J1056" s="7"/>
      <c r="K1056" s="7"/>
      <c r="L1056" s="7"/>
      <c r="M1056" s="7"/>
      <c r="N1056" s="7"/>
      <c r="O1056" s="7"/>
      <c r="P1056" s="7"/>
      <c r="Q1056" s="7"/>
      <c r="R1056" s="7"/>
      <c r="S1056" s="7"/>
      <c r="T1056" s="7"/>
      <c r="U1056" s="7"/>
      <c r="V1056" s="7"/>
      <c r="W1056" s="7"/>
      <c r="X1056" s="7"/>
      <c r="Y1056" s="7"/>
    </row>
    <row r="1057" spans="1:25" x14ac:dyDescent="0.2">
      <c r="A1057" s="7"/>
      <c r="B1057" s="7"/>
      <c r="C1057" s="7"/>
      <c r="D1057" s="7"/>
      <c r="E1057" s="7"/>
      <c r="F1057" s="7"/>
      <c r="G1057" s="7"/>
      <c r="H1057" s="7"/>
      <c r="I1057" s="7"/>
      <c r="J1057" s="7"/>
      <c r="K1057" s="7"/>
      <c r="L1057" s="7"/>
      <c r="M1057" s="7"/>
      <c r="N1057" s="7"/>
      <c r="O1057" s="7"/>
      <c r="P1057" s="7"/>
      <c r="Q1057" s="7"/>
      <c r="R1057" s="7"/>
      <c r="S1057" s="7"/>
      <c r="T1057" s="7"/>
      <c r="U1057" s="7"/>
      <c r="V1057" s="7"/>
      <c r="W1057" s="7"/>
      <c r="X1057" s="7"/>
      <c r="Y1057" s="7"/>
    </row>
    <row r="1058" spans="1:25" x14ac:dyDescent="0.2">
      <c r="A1058" s="7"/>
      <c r="B1058" s="7"/>
      <c r="C1058" s="7"/>
      <c r="D1058" s="7"/>
      <c r="E1058" s="7"/>
      <c r="F1058" s="7"/>
      <c r="G1058" s="7"/>
      <c r="H1058" s="7"/>
      <c r="I1058" s="7"/>
      <c r="J1058" s="7"/>
      <c r="K1058" s="7"/>
      <c r="L1058" s="7"/>
      <c r="M1058" s="7"/>
      <c r="N1058" s="7"/>
      <c r="O1058" s="7"/>
      <c r="P1058" s="7"/>
      <c r="Q1058" s="7"/>
      <c r="R1058" s="7"/>
      <c r="S1058" s="7"/>
      <c r="T1058" s="7"/>
      <c r="U1058" s="7"/>
      <c r="V1058" s="7"/>
      <c r="W1058" s="7"/>
      <c r="X1058" s="7"/>
      <c r="Y1058" s="7"/>
    </row>
    <row r="1059" spans="1:25" x14ac:dyDescent="0.2">
      <c r="A1059" s="7"/>
      <c r="B1059" s="7"/>
      <c r="C1059" s="7"/>
      <c r="D1059" s="7"/>
      <c r="E1059" s="7"/>
      <c r="F1059" s="7"/>
      <c r="G1059" s="7"/>
      <c r="H1059" s="7"/>
      <c r="I1059" s="7"/>
      <c r="J1059" s="7"/>
      <c r="K1059" s="7"/>
      <c r="L1059" s="7"/>
      <c r="M1059" s="7"/>
      <c r="N1059" s="7"/>
      <c r="O1059" s="7"/>
      <c r="P1059" s="7"/>
      <c r="Q1059" s="7"/>
      <c r="R1059" s="7"/>
      <c r="S1059" s="7"/>
      <c r="T1059" s="7"/>
      <c r="U1059" s="7"/>
      <c r="V1059" s="7"/>
      <c r="W1059" s="7"/>
      <c r="X1059" s="7"/>
      <c r="Y1059" s="7"/>
    </row>
    <row r="1060" spans="1:25" x14ac:dyDescent="0.2">
      <c r="A1060" s="7"/>
      <c r="B1060" s="7"/>
      <c r="C1060" s="7"/>
      <c r="D1060" s="7"/>
      <c r="E1060" s="7"/>
      <c r="F1060" s="7"/>
      <c r="G1060" s="7"/>
      <c r="H1060" s="7"/>
      <c r="I1060" s="7"/>
      <c r="J1060" s="7"/>
      <c r="K1060" s="7"/>
      <c r="L1060" s="7"/>
      <c r="M1060" s="7"/>
      <c r="N1060" s="7"/>
      <c r="O1060" s="7"/>
      <c r="P1060" s="7"/>
      <c r="Q1060" s="7"/>
      <c r="R1060" s="7"/>
      <c r="S1060" s="7"/>
      <c r="T1060" s="7"/>
      <c r="U1060" s="7"/>
      <c r="V1060" s="7"/>
      <c r="W1060" s="7"/>
      <c r="X1060" s="7"/>
      <c r="Y1060" s="7"/>
    </row>
    <row r="1061" spans="1:25" x14ac:dyDescent="0.2">
      <c r="A1061" s="7"/>
      <c r="B1061" s="7"/>
      <c r="C1061" s="7"/>
      <c r="D1061" s="7"/>
      <c r="E1061" s="7"/>
      <c r="F1061" s="7"/>
      <c r="G1061" s="7"/>
      <c r="H1061" s="7"/>
      <c r="I1061" s="7"/>
      <c r="J1061" s="7"/>
      <c r="K1061" s="7"/>
      <c r="L1061" s="7"/>
      <c r="M1061" s="7"/>
      <c r="N1061" s="7"/>
      <c r="O1061" s="7"/>
      <c r="P1061" s="7"/>
      <c r="Q1061" s="7"/>
      <c r="R1061" s="7"/>
      <c r="S1061" s="7"/>
      <c r="T1061" s="7"/>
      <c r="U1061" s="7"/>
      <c r="V1061" s="7"/>
      <c r="W1061" s="7"/>
      <c r="X1061" s="7"/>
      <c r="Y1061" s="7"/>
    </row>
    <row r="1062" spans="1:25" x14ac:dyDescent="0.2">
      <c r="A1062" s="7"/>
      <c r="B1062" s="7"/>
      <c r="C1062" s="7"/>
      <c r="D1062" s="7"/>
      <c r="E1062" s="7"/>
      <c r="F1062" s="7"/>
      <c r="G1062" s="7"/>
      <c r="H1062" s="7"/>
      <c r="I1062" s="7"/>
      <c r="J1062" s="7"/>
      <c r="K1062" s="7"/>
      <c r="L1062" s="7"/>
      <c r="M1062" s="7"/>
      <c r="N1062" s="7"/>
      <c r="O1062" s="7"/>
      <c r="P1062" s="7"/>
      <c r="Q1062" s="7"/>
      <c r="R1062" s="7"/>
      <c r="S1062" s="7"/>
      <c r="T1062" s="7"/>
      <c r="U1062" s="7"/>
      <c r="V1062" s="7"/>
      <c r="W1062" s="7"/>
      <c r="X1062" s="7"/>
      <c r="Y1062" s="7"/>
    </row>
    <row r="1063" spans="1:25" x14ac:dyDescent="0.2">
      <c r="A1063" s="7"/>
      <c r="B1063" s="7"/>
      <c r="C1063" s="7"/>
      <c r="D1063" s="7"/>
      <c r="E1063" s="7"/>
      <c r="F1063" s="7"/>
      <c r="G1063" s="7"/>
      <c r="H1063" s="7"/>
      <c r="I1063" s="7"/>
      <c r="J1063" s="7"/>
      <c r="K1063" s="7"/>
      <c r="L1063" s="7"/>
      <c r="M1063" s="7"/>
      <c r="N1063" s="7"/>
      <c r="O1063" s="7"/>
      <c r="P1063" s="7"/>
      <c r="Q1063" s="7"/>
      <c r="R1063" s="7"/>
      <c r="S1063" s="7"/>
      <c r="T1063" s="7"/>
      <c r="U1063" s="7"/>
      <c r="V1063" s="7"/>
      <c r="W1063" s="7"/>
      <c r="X1063" s="7"/>
      <c r="Y1063" s="7"/>
    </row>
    <row r="1064" spans="1:25" x14ac:dyDescent="0.2">
      <c r="A1064" s="7"/>
      <c r="B1064" s="7"/>
      <c r="C1064" s="7"/>
      <c r="D1064" s="7"/>
      <c r="E1064" s="7"/>
      <c r="F1064" s="7"/>
      <c r="G1064" s="7"/>
      <c r="H1064" s="7"/>
      <c r="I1064" s="7"/>
      <c r="J1064" s="7"/>
      <c r="K1064" s="7"/>
      <c r="L1064" s="7"/>
      <c r="M1064" s="7"/>
      <c r="N1064" s="7"/>
      <c r="O1064" s="7"/>
      <c r="P1064" s="7"/>
      <c r="Q1064" s="7"/>
      <c r="R1064" s="7"/>
      <c r="S1064" s="7"/>
      <c r="T1064" s="7"/>
      <c r="U1064" s="7"/>
      <c r="V1064" s="7"/>
      <c r="W1064" s="7"/>
      <c r="X1064" s="7"/>
      <c r="Y1064" s="7"/>
    </row>
    <row r="1065" spans="1:25" x14ac:dyDescent="0.2">
      <c r="A1065" s="7"/>
      <c r="B1065" s="7"/>
      <c r="C1065" s="7"/>
      <c r="D1065" s="7"/>
      <c r="E1065" s="7"/>
      <c r="F1065" s="7"/>
      <c r="G1065" s="7"/>
      <c r="H1065" s="7"/>
      <c r="I1065" s="7"/>
      <c r="J1065" s="7"/>
      <c r="K1065" s="7"/>
      <c r="L1065" s="7"/>
      <c r="M1065" s="7"/>
      <c r="N1065" s="7"/>
      <c r="O1065" s="7"/>
      <c r="P1065" s="7"/>
      <c r="Q1065" s="7"/>
      <c r="R1065" s="7"/>
      <c r="S1065" s="7"/>
      <c r="T1065" s="7"/>
      <c r="U1065" s="7"/>
      <c r="V1065" s="7"/>
      <c r="W1065" s="7"/>
      <c r="X1065" s="7"/>
      <c r="Y1065" s="7"/>
    </row>
    <row r="1066" spans="1:25" x14ac:dyDescent="0.2">
      <c r="A1066" s="7"/>
      <c r="B1066" s="7"/>
      <c r="C1066" s="7"/>
      <c r="D1066" s="7"/>
      <c r="E1066" s="7"/>
      <c r="F1066" s="7"/>
      <c r="G1066" s="7"/>
      <c r="H1066" s="7"/>
      <c r="I1066" s="7"/>
      <c r="J1066" s="7"/>
      <c r="K1066" s="7"/>
      <c r="L1066" s="7"/>
      <c r="M1066" s="7"/>
      <c r="N1066" s="7"/>
      <c r="O1066" s="7"/>
      <c r="P1066" s="7"/>
      <c r="Q1066" s="7"/>
      <c r="R1066" s="7"/>
      <c r="S1066" s="7"/>
      <c r="T1066" s="7"/>
      <c r="U1066" s="7"/>
      <c r="V1066" s="7"/>
      <c r="W1066" s="7"/>
      <c r="X1066" s="7"/>
      <c r="Y1066" s="7"/>
    </row>
    <row r="1067" spans="1:25" x14ac:dyDescent="0.2">
      <c r="A1067" s="7"/>
      <c r="B1067" s="7"/>
      <c r="C1067" s="7"/>
      <c r="D1067" s="7"/>
      <c r="E1067" s="7"/>
      <c r="F1067" s="7"/>
      <c r="G1067" s="7"/>
      <c r="H1067" s="7"/>
      <c r="I1067" s="7"/>
      <c r="J1067" s="7"/>
      <c r="K1067" s="7"/>
      <c r="L1067" s="7"/>
      <c r="M1067" s="7"/>
      <c r="N1067" s="7"/>
      <c r="O1067" s="7"/>
      <c r="P1067" s="7"/>
      <c r="Q1067" s="7"/>
      <c r="R1067" s="7"/>
      <c r="S1067" s="7"/>
      <c r="T1067" s="7"/>
      <c r="U1067" s="7"/>
      <c r="V1067" s="7"/>
      <c r="W1067" s="7"/>
      <c r="X1067" s="7"/>
      <c r="Y1067" s="7"/>
    </row>
    <row r="1068" spans="1:25" x14ac:dyDescent="0.2">
      <c r="A1068" s="7"/>
      <c r="B1068" s="7"/>
      <c r="C1068" s="7"/>
      <c r="D1068" s="7"/>
      <c r="E1068" s="7"/>
      <c r="F1068" s="7"/>
      <c r="G1068" s="7"/>
      <c r="H1068" s="7"/>
      <c r="I1068" s="7"/>
      <c r="J1068" s="7"/>
      <c r="K1068" s="7"/>
      <c r="L1068" s="7"/>
      <c r="M1068" s="7"/>
      <c r="N1068" s="7"/>
      <c r="O1068" s="7"/>
      <c r="P1068" s="7"/>
      <c r="Q1068" s="7"/>
      <c r="R1068" s="7"/>
      <c r="S1068" s="7"/>
      <c r="T1068" s="7"/>
      <c r="U1068" s="7"/>
      <c r="V1068" s="7"/>
      <c r="W1068" s="7"/>
      <c r="X1068" s="7"/>
      <c r="Y1068" s="7"/>
    </row>
    <row r="1069" spans="1:25" x14ac:dyDescent="0.2">
      <c r="A1069" s="7"/>
      <c r="B1069" s="7"/>
      <c r="C1069" s="7"/>
      <c r="D1069" s="7"/>
      <c r="E1069" s="7"/>
      <c r="F1069" s="7"/>
      <c r="G1069" s="7"/>
      <c r="H1069" s="7"/>
      <c r="I1069" s="7"/>
      <c r="J1069" s="7"/>
      <c r="K1069" s="7"/>
      <c r="L1069" s="7"/>
      <c r="M1069" s="7"/>
      <c r="N1069" s="7"/>
      <c r="O1069" s="7"/>
      <c r="P1069" s="7"/>
      <c r="Q1069" s="7"/>
      <c r="R1069" s="7"/>
      <c r="S1069" s="7"/>
      <c r="T1069" s="7"/>
      <c r="U1069" s="7"/>
      <c r="V1069" s="7"/>
      <c r="W1069" s="7"/>
      <c r="X1069" s="7"/>
      <c r="Y1069" s="7"/>
    </row>
    <row r="1070" spans="1:25" x14ac:dyDescent="0.2">
      <c r="A1070" s="7"/>
      <c r="B1070" s="7"/>
      <c r="C1070" s="7"/>
      <c r="D1070" s="7"/>
      <c r="E1070" s="7"/>
      <c r="F1070" s="7"/>
      <c r="G1070" s="7"/>
      <c r="H1070" s="7"/>
      <c r="I1070" s="7"/>
      <c r="J1070" s="7"/>
      <c r="K1070" s="7"/>
      <c r="L1070" s="7"/>
      <c r="M1070" s="7"/>
      <c r="N1070" s="7"/>
      <c r="O1070" s="7"/>
      <c r="P1070" s="7"/>
      <c r="Q1070" s="7"/>
      <c r="R1070" s="7"/>
      <c r="S1070" s="7"/>
      <c r="T1070" s="7"/>
      <c r="U1070" s="7"/>
      <c r="V1070" s="7"/>
      <c r="W1070" s="7"/>
      <c r="X1070" s="7"/>
      <c r="Y1070" s="7"/>
    </row>
    <row r="1071" spans="1:25" x14ac:dyDescent="0.2">
      <c r="A1071" s="7"/>
      <c r="B1071" s="7"/>
      <c r="C1071" s="7"/>
      <c r="D1071" s="7"/>
      <c r="E1071" s="7"/>
      <c r="F1071" s="7"/>
      <c r="G1071" s="7"/>
      <c r="H1071" s="7"/>
      <c r="I1071" s="7"/>
      <c r="J1071" s="7"/>
      <c r="K1071" s="7"/>
      <c r="L1071" s="7"/>
      <c r="M1071" s="7"/>
      <c r="N1071" s="7"/>
      <c r="O1071" s="7"/>
      <c r="P1071" s="7"/>
      <c r="Q1071" s="7"/>
      <c r="R1071" s="7"/>
      <c r="S1071" s="7"/>
      <c r="T1071" s="7"/>
      <c r="U1071" s="7"/>
      <c r="V1071" s="7"/>
      <c r="W1071" s="7"/>
      <c r="X1071" s="7"/>
      <c r="Y1071" s="7"/>
    </row>
    <row r="1072" spans="1:25" x14ac:dyDescent="0.2">
      <c r="A1072" s="7"/>
      <c r="B1072" s="7"/>
      <c r="C1072" s="7"/>
      <c r="D1072" s="7"/>
      <c r="E1072" s="7"/>
      <c r="F1072" s="7"/>
      <c r="G1072" s="7"/>
      <c r="H1072" s="7"/>
      <c r="I1072" s="7"/>
      <c r="J1072" s="7"/>
      <c r="K1072" s="7"/>
      <c r="L1072" s="7"/>
      <c r="M1072" s="7"/>
      <c r="N1072" s="7"/>
      <c r="O1072" s="7"/>
      <c r="P1072" s="7"/>
      <c r="Q1072" s="7"/>
      <c r="R1072" s="7"/>
      <c r="S1072" s="7"/>
      <c r="T1072" s="7"/>
      <c r="U1072" s="7"/>
      <c r="V1072" s="7"/>
      <c r="W1072" s="7"/>
      <c r="X1072" s="7"/>
      <c r="Y1072" s="7"/>
    </row>
    <row r="1073" spans="1:25" x14ac:dyDescent="0.2">
      <c r="A1073" s="7"/>
      <c r="B1073" s="7"/>
      <c r="C1073" s="7"/>
      <c r="D1073" s="7"/>
      <c r="E1073" s="7"/>
      <c r="F1073" s="7"/>
      <c r="G1073" s="7"/>
      <c r="H1073" s="7"/>
      <c r="I1073" s="7"/>
      <c r="J1073" s="7"/>
      <c r="K1073" s="7"/>
      <c r="L1073" s="7"/>
      <c r="M1073" s="7"/>
      <c r="N1073" s="7"/>
      <c r="O1073" s="7"/>
      <c r="P1073" s="7"/>
      <c r="Q1073" s="7"/>
      <c r="R1073" s="7"/>
      <c r="S1073" s="7"/>
      <c r="T1073" s="7"/>
      <c r="U1073" s="7"/>
      <c r="V1073" s="7"/>
      <c r="W1073" s="7"/>
      <c r="X1073" s="7"/>
      <c r="Y1073" s="7"/>
    </row>
    <row r="1074" spans="1:25" x14ac:dyDescent="0.2">
      <c r="A1074" s="7"/>
      <c r="B1074" s="7"/>
      <c r="C1074" s="7"/>
      <c r="D1074" s="7"/>
      <c r="E1074" s="7"/>
      <c r="F1074" s="7"/>
      <c r="G1074" s="7"/>
      <c r="H1074" s="7"/>
      <c r="I1074" s="7"/>
      <c r="J1074" s="7"/>
      <c r="K1074" s="7"/>
      <c r="L1074" s="7"/>
      <c r="M1074" s="7"/>
      <c r="N1074" s="7"/>
      <c r="O1074" s="7"/>
      <c r="P1074" s="7"/>
      <c r="Q1074" s="7"/>
      <c r="R1074" s="7"/>
      <c r="S1074" s="7"/>
      <c r="T1074" s="7"/>
      <c r="U1074" s="7"/>
      <c r="V1074" s="7"/>
      <c r="W1074" s="7"/>
      <c r="X1074" s="7"/>
      <c r="Y1074" s="7"/>
    </row>
    <row r="1075" spans="1:25" x14ac:dyDescent="0.2">
      <c r="A1075" s="7"/>
      <c r="B1075" s="7"/>
      <c r="C1075" s="7"/>
      <c r="D1075" s="7"/>
      <c r="E1075" s="7"/>
      <c r="F1075" s="7"/>
      <c r="G1075" s="7"/>
      <c r="H1075" s="7"/>
      <c r="I1075" s="7"/>
      <c r="J1075" s="7"/>
      <c r="K1075" s="7"/>
      <c r="L1075" s="7"/>
      <c r="M1075" s="7"/>
      <c r="N1075" s="7"/>
      <c r="O1075" s="7"/>
      <c r="P1075" s="7"/>
      <c r="Q1075" s="7"/>
      <c r="R1075" s="7"/>
      <c r="S1075" s="7"/>
      <c r="T1075" s="7"/>
      <c r="U1075" s="7"/>
      <c r="V1075" s="7"/>
      <c r="W1075" s="7"/>
      <c r="X1075" s="7"/>
      <c r="Y1075" s="7"/>
    </row>
    <row r="1076" spans="1:25" x14ac:dyDescent="0.2">
      <c r="A1076" s="7"/>
      <c r="B1076" s="7"/>
      <c r="C1076" s="7"/>
      <c r="D1076" s="7"/>
      <c r="E1076" s="7"/>
      <c r="F1076" s="7"/>
      <c r="G1076" s="7"/>
      <c r="H1076" s="7"/>
      <c r="I1076" s="7"/>
      <c r="J1076" s="7"/>
      <c r="K1076" s="7"/>
      <c r="L1076" s="7"/>
      <c r="M1076" s="7"/>
      <c r="N1076" s="7"/>
      <c r="O1076" s="7"/>
      <c r="P1076" s="7"/>
      <c r="Q1076" s="7"/>
      <c r="R1076" s="7"/>
      <c r="S1076" s="7"/>
      <c r="T1076" s="7"/>
      <c r="U1076" s="7"/>
      <c r="V1076" s="7"/>
      <c r="W1076" s="7"/>
      <c r="X1076" s="7"/>
      <c r="Y1076" s="7"/>
    </row>
    <row r="1077" spans="1:25" x14ac:dyDescent="0.2">
      <c r="A1077" s="7"/>
      <c r="B1077" s="7"/>
      <c r="C1077" s="7"/>
      <c r="D1077" s="7"/>
      <c r="E1077" s="7"/>
      <c r="F1077" s="7"/>
      <c r="G1077" s="7"/>
      <c r="H1077" s="7"/>
      <c r="I1077" s="7"/>
      <c r="J1077" s="7"/>
      <c r="K1077" s="7"/>
      <c r="L1077" s="7"/>
      <c r="M1077" s="7"/>
      <c r="N1077" s="7"/>
      <c r="O1077" s="7"/>
      <c r="P1077" s="7"/>
      <c r="Q1077" s="7"/>
      <c r="R1077" s="7"/>
      <c r="S1077" s="7"/>
      <c r="T1077" s="7"/>
      <c r="U1077" s="7"/>
      <c r="V1077" s="7"/>
      <c r="W1077" s="7"/>
      <c r="X1077" s="7"/>
      <c r="Y1077" s="7"/>
    </row>
    <row r="1078" spans="1:25" x14ac:dyDescent="0.2">
      <c r="A1078" s="7"/>
      <c r="B1078" s="7"/>
      <c r="C1078" s="7"/>
      <c r="D1078" s="7"/>
      <c r="E1078" s="7"/>
      <c r="F1078" s="7"/>
      <c r="G1078" s="7"/>
      <c r="H1078" s="7"/>
      <c r="I1078" s="7"/>
      <c r="J1078" s="7"/>
      <c r="K1078" s="7"/>
      <c r="L1078" s="7"/>
      <c r="M1078" s="7"/>
      <c r="N1078" s="7"/>
      <c r="O1078" s="7"/>
      <c r="P1078" s="7"/>
      <c r="Q1078" s="7"/>
      <c r="R1078" s="7"/>
      <c r="S1078" s="7"/>
      <c r="T1078" s="7"/>
      <c r="U1078" s="7"/>
      <c r="V1078" s="7"/>
      <c r="W1078" s="7"/>
      <c r="X1078" s="7"/>
      <c r="Y1078" s="7"/>
    </row>
    <row r="1079" spans="1:25" x14ac:dyDescent="0.2">
      <c r="A1079" s="7"/>
      <c r="B1079" s="7"/>
      <c r="C1079" s="7"/>
      <c r="D1079" s="7"/>
      <c r="E1079" s="7"/>
      <c r="F1079" s="7"/>
      <c r="G1079" s="7"/>
      <c r="H1079" s="7"/>
      <c r="I1079" s="7"/>
      <c r="J1079" s="7"/>
      <c r="K1079" s="7"/>
      <c r="L1079" s="7"/>
      <c r="M1079" s="7"/>
      <c r="N1079" s="7"/>
      <c r="O1079" s="7"/>
      <c r="P1079" s="7"/>
      <c r="Q1079" s="7"/>
      <c r="R1079" s="7"/>
      <c r="S1079" s="7"/>
      <c r="T1079" s="7"/>
      <c r="U1079" s="7"/>
      <c r="V1079" s="7"/>
      <c r="W1079" s="7"/>
      <c r="X1079" s="7"/>
      <c r="Y1079" s="7"/>
    </row>
    <row r="1080" spans="1:25" x14ac:dyDescent="0.2">
      <c r="A1080" s="7"/>
      <c r="B1080" s="7"/>
      <c r="C1080" s="7"/>
      <c r="D1080" s="7"/>
      <c r="E1080" s="7"/>
      <c r="F1080" s="7"/>
      <c r="G1080" s="7"/>
      <c r="H1080" s="7"/>
      <c r="I1080" s="7"/>
      <c r="J1080" s="7"/>
      <c r="K1080" s="7"/>
      <c r="L1080" s="7"/>
      <c r="M1080" s="7"/>
      <c r="N1080" s="7"/>
      <c r="O1080" s="7"/>
      <c r="P1080" s="7"/>
      <c r="Q1080" s="7"/>
      <c r="R1080" s="7"/>
      <c r="S1080" s="7"/>
      <c r="T1080" s="7"/>
      <c r="U1080" s="7"/>
      <c r="V1080" s="7"/>
      <c r="W1080" s="7"/>
      <c r="X1080" s="7"/>
      <c r="Y1080" s="7"/>
    </row>
    <row r="1081" spans="1:25" x14ac:dyDescent="0.2">
      <c r="A1081" s="7"/>
      <c r="B1081" s="7"/>
      <c r="C1081" s="7"/>
      <c r="D1081" s="7"/>
      <c r="E1081" s="7"/>
      <c r="F1081" s="7"/>
      <c r="G1081" s="7"/>
      <c r="H1081" s="7"/>
      <c r="I1081" s="7"/>
      <c r="J1081" s="7"/>
      <c r="K1081" s="7"/>
      <c r="L1081" s="7"/>
      <c r="M1081" s="7"/>
      <c r="N1081" s="7"/>
      <c r="O1081" s="7"/>
      <c r="P1081" s="7"/>
      <c r="Q1081" s="7"/>
      <c r="R1081" s="7"/>
      <c r="S1081" s="7"/>
      <c r="T1081" s="7"/>
      <c r="U1081" s="7"/>
      <c r="V1081" s="7"/>
      <c r="W1081" s="7"/>
      <c r="X1081" s="7"/>
      <c r="Y1081" s="7"/>
    </row>
    <row r="1082" spans="1:25" x14ac:dyDescent="0.2">
      <c r="A1082" s="7"/>
      <c r="B1082" s="7"/>
      <c r="C1082" s="7"/>
      <c r="D1082" s="7"/>
      <c r="E1082" s="7"/>
      <c r="F1082" s="7"/>
      <c r="G1082" s="7"/>
      <c r="H1082" s="7"/>
      <c r="I1082" s="7"/>
      <c r="J1082" s="7"/>
      <c r="K1082" s="7"/>
      <c r="L1082" s="7"/>
      <c r="M1082" s="7"/>
      <c r="N1082" s="7"/>
      <c r="O1082" s="7"/>
      <c r="P1082" s="7"/>
      <c r="Q1082" s="7"/>
      <c r="R1082" s="7"/>
      <c r="S1082" s="7"/>
      <c r="T1082" s="7"/>
      <c r="U1082" s="7"/>
      <c r="V1082" s="7"/>
      <c r="W1082" s="7"/>
      <c r="X1082" s="7"/>
      <c r="Y1082" s="7"/>
    </row>
    <row r="1083" spans="1:25" x14ac:dyDescent="0.2">
      <c r="A1083" s="7"/>
      <c r="B1083" s="7"/>
      <c r="C1083" s="7"/>
      <c r="D1083" s="7"/>
      <c r="E1083" s="7"/>
      <c r="F1083" s="7"/>
      <c r="G1083" s="7"/>
      <c r="H1083" s="7"/>
      <c r="I1083" s="7"/>
      <c r="J1083" s="7"/>
      <c r="K1083" s="7"/>
      <c r="L1083" s="7"/>
      <c r="M1083" s="7"/>
      <c r="N1083" s="7"/>
      <c r="O1083" s="7"/>
      <c r="P1083" s="7"/>
      <c r="Q1083" s="7"/>
      <c r="R1083" s="7"/>
      <c r="S1083" s="7"/>
      <c r="T1083" s="7"/>
      <c r="U1083" s="7"/>
      <c r="V1083" s="7"/>
      <c r="W1083" s="7"/>
      <c r="X1083" s="7"/>
      <c r="Y1083" s="7"/>
    </row>
    <row r="1084" spans="1:25" x14ac:dyDescent="0.2">
      <c r="A1084" s="7"/>
      <c r="B1084" s="7"/>
      <c r="C1084" s="7"/>
      <c r="D1084" s="7"/>
      <c r="E1084" s="7"/>
      <c r="F1084" s="7"/>
      <c r="G1084" s="7"/>
      <c r="H1084" s="7"/>
      <c r="I1084" s="7"/>
      <c r="J1084" s="7"/>
      <c r="K1084" s="7"/>
      <c r="L1084" s="7"/>
      <c r="M1084" s="7"/>
      <c r="N1084" s="7"/>
      <c r="O1084" s="7"/>
      <c r="P1084" s="7"/>
      <c r="Q1084" s="7"/>
      <c r="R1084" s="7"/>
      <c r="S1084" s="7"/>
      <c r="T1084" s="7"/>
      <c r="U1084" s="7"/>
      <c r="V1084" s="7"/>
      <c r="W1084" s="7"/>
      <c r="X1084" s="7"/>
      <c r="Y1084" s="7"/>
    </row>
    <row r="1085" spans="1:25" x14ac:dyDescent="0.2">
      <c r="A1085" s="7"/>
      <c r="B1085" s="7"/>
      <c r="C1085" s="7"/>
      <c r="D1085" s="7"/>
      <c r="E1085" s="7"/>
      <c r="F1085" s="7"/>
      <c r="G1085" s="7"/>
      <c r="H1085" s="7"/>
      <c r="I1085" s="7"/>
      <c r="J1085" s="7"/>
      <c r="K1085" s="7"/>
      <c r="L1085" s="7"/>
      <c r="M1085" s="7"/>
      <c r="N1085" s="7"/>
      <c r="O1085" s="7"/>
      <c r="P1085" s="7"/>
      <c r="Q1085" s="7"/>
      <c r="R1085" s="7"/>
      <c r="S1085" s="7"/>
      <c r="T1085" s="7"/>
      <c r="U1085" s="7"/>
      <c r="V1085" s="7"/>
      <c r="W1085" s="7"/>
      <c r="X1085" s="7"/>
      <c r="Y1085" s="7"/>
    </row>
    <row r="1086" spans="1:25" x14ac:dyDescent="0.2">
      <c r="A1086" s="7"/>
      <c r="B1086" s="7"/>
      <c r="C1086" s="7"/>
      <c r="D1086" s="7"/>
      <c r="E1086" s="7"/>
      <c r="F1086" s="7"/>
      <c r="G1086" s="7"/>
      <c r="H1086" s="7"/>
      <c r="I1086" s="7"/>
      <c r="J1086" s="7"/>
      <c r="K1086" s="7"/>
      <c r="L1086" s="7"/>
      <c r="M1086" s="7"/>
      <c r="N1086" s="7"/>
      <c r="O1086" s="7"/>
      <c r="P1086" s="7"/>
      <c r="Q1086" s="7"/>
      <c r="R1086" s="7"/>
      <c r="S1086" s="7"/>
      <c r="T1086" s="7"/>
      <c r="U1086" s="7"/>
      <c r="V1086" s="7"/>
      <c r="W1086" s="7"/>
      <c r="X1086" s="7"/>
      <c r="Y1086" s="7"/>
    </row>
    <row r="1087" spans="1:25" x14ac:dyDescent="0.2">
      <c r="A1087" s="7"/>
      <c r="B1087" s="7"/>
      <c r="C1087" s="7"/>
      <c r="D1087" s="7"/>
      <c r="E1087" s="7"/>
      <c r="F1087" s="7"/>
      <c r="G1087" s="7"/>
      <c r="H1087" s="7"/>
      <c r="I1087" s="7"/>
      <c r="J1087" s="7"/>
      <c r="K1087" s="7"/>
      <c r="L1087" s="7"/>
      <c r="M1087" s="7"/>
      <c r="N1087" s="7"/>
      <c r="O1087" s="7"/>
      <c r="P1087" s="7"/>
      <c r="Q1087" s="7"/>
      <c r="R1087" s="7"/>
      <c r="S1087" s="7"/>
      <c r="T1087" s="7"/>
      <c r="U1087" s="7"/>
      <c r="V1087" s="7"/>
      <c r="W1087" s="7"/>
      <c r="X1087" s="7"/>
      <c r="Y1087" s="7"/>
    </row>
    <row r="1088" spans="1:25" x14ac:dyDescent="0.2">
      <c r="A1088" s="7"/>
      <c r="B1088" s="7"/>
      <c r="C1088" s="7"/>
      <c r="D1088" s="7"/>
      <c r="E1088" s="7"/>
      <c r="F1088" s="7"/>
      <c r="G1088" s="7"/>
      <c r="H1088" s="7"/>
      <c r="I1088" s="7"/>
      <c r="J1088" s="7"/>
      <c r="K1088" s="7"/>
      <c r="L1088" s="7"/>
      <c r="M1088" s="7"/>
      <c r="N1088" s="7"/>
      <c r="O1088" s="7"/>
      <c r="P1088" s="7"/>
      <c r="Q1088" s="7"/>
      <c r="R1088" s="7"/>
      <c r="S1088" s="7"/>
      <c r="T1088" s="7"/>
      <c r="U1088" s="7"/>
      <c r="V1088" s="7"/>
      <c r="W1088" s="7"/>
      <c r="X1088" s="7"/>
      <c r="Y1088" s="7"/>
    </row>
    <row r="1089" spans="1:25" x14ac:dyDescent="0.2">
      <c r="A1089" s="7"/>
      <c r="B1089" s="7"/>
      <c r="C1089" s="7"/>
      <c r="D1089" s="7"/>
      <c r="E1089" s="7"/>
      <c r="F1089" s="7"/>
      <c r="G1089" s="7"/>
      <c r="H1089" s="7"/>
      <c r="I1089" s="7"/>
      <c r="J1089" s="7"/>
      <c r="K1089" s="7"/>
      <c r="L1089" s="7"/>
      <c r="M1089" s="7"/>
      <c r="N1089" s="7"/>
      <c r="O1089" s="7"/>
      <c r="P1089" s="7"/>
      <c r="Q1089" s="7"/>
      <c r="R1089" s="7"/>
      <c r="S1089" s="7"/>
      <c r="T1089" s="7"/>
      <c r="U1089" s="7"/>
      <c r="V1089" s="7"/>
      <c r="W1089" s="7"/>
      <c r="X1089" s="7"/>
      <c r="Y1089" s="7"/>
    </row>
    <row r="1090" spans="1:25" x14ac:dyDescent="0.2">
      <c r="A1090" s="7"/>
      <c r="B1090" s="7"/>
      <c r="C1090" s="7"/>
      <c r="D1090" s="7"/>
      <c r="E1090" s="7"/>
      <c r="F1090" s="7"/>
      <c r="G1090" s="7"/>
      <c r="H1090" s="7"/>
      <c r="I1090" s="7"/>
      <c r="J1090" s="7"/>
      <c r="K1090" s="7"/>
      <c r="L1090" s="7"/>
      <c r="M1090" s="7"/>
      <c r="N1090" s="7"/>
      <c r="O1090" s="7"/>
      <c r="P1090" s="7"/>
      <c r="Q1090" s="7"/>
      <c r="R1090" s="7"/>
      <c r="S1090" s="7"/>
      <c r="T1090" s="7"/>
      <c r="U1090" s="7"/>
      <c r="V1090" s="7"/>
      <c r="W1090" s="7"/>
      <c r="X1090" s="7"/>
      <c r="Y1090" s="7"/>
    </row>
    <row r="1091" spans="1:25" x14ac:dyDescent="0.2">
      <c r="A1091" s="7"/>
      <c r="B1091" s="7"/>
      <c r="C1091" s="7"/>
      <c r="D1091" s="7"/>
      <c r="E1091" s="7"/>
      <c r="F1091" s="7"/>
      <c r="G1091" s="7"/>
      <c r="H1091" s="7"/>
      <c r="I1091" s="7"/>
      <c r="J1091" s="7"/>
      <c r="K1091" s="7"/>
      <c r="L1091" s="7"/>
      <c r="M1091" s="7"/>
      <c r="N1091" s="7"/>
      <c r="O1091" s="7"/>
      <c r="P1091" s="7"/>
      <c r="Q1091" s="7"/>
      <c r="R1091" s="7"/>
      <c r="S1091" s="7"/>
      <c r="T1091" s="7"/>
      <c r="U1091" s="7"/>
      <c r="V1091" s="7"/>
      <c r="W1091" s="7"/>
      <c r="X1091" s="7"/>
      <c r="Y1091" s="7"/>
    </row>
    <row r="1092" spans="1:25" x14ac:dyDescent="0.2">
      <c r="A1092" s="7"/>
      <c r="B1092" s="7"/>
      <c r="C1092" s="7"/>
      <c r="D1092" s="7"/>
      <c r="E1092" s="7"/>
      <c r="F1092" s="7"/>
      <c r="G1092" s="7"/>
      <c r="H1092" s="7"/>
      <c r="I1092" s="7"/>
      <c r="J1092" s="7"/>
      <c r="K1092" s="7"/>
      <c r="L1092" s="7"/>
      <c r="M1092" s="7"/>
      <c r="N1092" s="7"/>
      <c r="O1092" s="7"/>
      <c r="P1092" s="7"/>
      <c r="Q1092" s="7"/>
      <c r="R1092" s="7"/>
      <c r="S1092" s="7"/>
      <c r="T1092" s="7"/>
      <c r="U1092" s="7"/>
      <c r="V1092" s="7"/>
      <c r="W1092" s="7"/>
      <c r="X1092" s="7"/>
      <c r="Y1092" s="7"/>
    </row>
    <row r="1093" spans="1:25" x14ac:dyDescent="0.2">
      <c r="A1093" s="7"/>
      <c r="B1093" s="7"/>
      <c r="C1093" s="7"/>
      <c r="D1093" s="7"/>
      <c r="E1093" s="7"/>
      <c r="F1093" s="7"/>
      <c r="G1093" s="7"/>
      <c r="H1093" s="7"/>
      <c r="I1093" s="7"/>
      <c r="J1093" s="7"/>
      <c r="K1093" s="7"/>
      <c r="L1093" s="7"/>
      <c r="M1093" s="7"/>
      <c r="N1093" s="7"/>
      <c r="O1093" s="7"/>
      <c r="P1093" s="7"/>
      <c r="Q1093" s="7"/>
      <c r="R1093" s="7"/>
      <c r="S1093" s="7"/>
      <c r="T1093" s="7"/>
      <c r="U1093" s="7"/>
      <c r="V1093" s="7"/>
      <c r="W1093" s="7"/>
      <c r="X1093" s="7"/>
      <c r="Y1093" s="7"/>
    </row>
    <row r="1094" spans="1:25" x14ac:dyDescent="0.2">
      <c r="A1094" s="7"/>
      <c r="B1094" s="7"/>
      <c r="C1094" s="7"/>
      <c r="D1094" s="7"/>
      <c r="E1094" s="7"/>
      <c r="F1094" s="7"/>
      <c r="G1094" s="7"/>
      <c r="H1094" s="7"/>
      <c r="I1094" s="7"/>
      <c r="J1094" s="7"/>
      <c r="K1094" s="7"/>
      <c r="L1094" s="7"/>
      <c r="M1094" s="7"/>
      <c r="N1094" s="7"/>
      <c r="O1094" s="7"/>
      <c r="P1094" s="7"/>
      <c r="Q1094" s="7"/>
      <c r="R1094" s="7"/>
      <c r="S1094" s="7"/>
      <c r="T1094" s="7"/>
      <c r="U1094" s="7"/>
      <c r="V1094" s="7"/>
      <c r="W1094" s="7"/>
      <c r="X1094" s="7"/>
      <c r="Y1094" s="7"/>
    </row>
    <row r="1095" spans="1:25" x14ac:dyDescent="0.2">
      <c r="A1095" s="7"/>
      <c r="B1095" s="7"/>
      <c r="C1095" s="7"/>
      <c r="D1095" s="7"/>
      <c r="E1095" s="7"/>
      <c r="F1095" s="7"/>
      <c r="G1095" s="7"/>
      <c r="H1095" s="7"/>
      <c r="I1095" s="7"/>
      <c r="J1095" s="7"/>
      <c r="K1095" s="7"/>
      <c r="L1095" s="7"/>
      <c r="M1095" s="7"/>
      <c r="N1095" s="7"/>
      <c r="O1095" s="7"/>
      <c r="P1095" s="7"/>
      <c r="Q1095" s="7"/>
      <c r="R1095" s="7"/>
      <c r="S1095" s="7"/>
      <c r="T1095" s="7"/>
      <c r="U1095" s="7"/>
      <c r="V1095" s="7"/>
      <c r="W1095" s="7"/>
      <c r="X1095" s="7"/>
      <c r="Y1095" s="7"/>
    </row>
    <row r="1096" spans="1:25" x14ac:dyDescent="0.2">
      <c r="A1096" s="7"/>
      <c r="B1096" s="7"/>
      <c r="C1096" s="7"/>
      <c r="D1096" s="7"/>
      <c r="E1096" s="7"/>
      <c r="F1096" s="7"/>
      <c r="G1096" s="7"/>
      <c r="H1096" s="7"/>
      <c r="I1096" s="7"/>
      <c r="J1096" s="7"/>
      <c r="K1096" s="7"/>
      <c r="L1096" s="7"/>
      <c r="M1096" s="7"/>
      <c r="N1096" s="7"/>
      <c r="O1096" s="7"/>
      <c r="P1096" s="7"/>
      <c r="Q1096" s="7"/>
      <c r="R1096" s="7"/>
      <c r="S1096" s="7"/>
      <c r="T1096" s="7"/>
      <c r="U1096" s="7"/>
      <c r="V1096" s="7"/>
      <c r="W1096" s="7"/>
      <c r="X1096" s="7"/>
      <c r="Y1096" s="7"/>
    </row>
    <row r="1097" spans="1:25" x14ac:dyDescent="0.2">
      <c r="A1097" s="7"/>
      <c r="B1097" s="7"/>
      <c r="C1097" s="7"/>
      <c r="D1097" s="7"/>
      <c r="E1097" s="7"/>
      <c r="F1097" s="7"/>
      <c r="G1097" s="7"/>
      <c r="H1097" s="7"/>
      <c r="I1097" s="7"/>
      <c r="J1097" s="7"/>
      <c r="K1097" s="7"/>
      <c r="L1097" s="7"/>
      <c r="M1097" s="7"/>
      <c r="N1097" s="7"/>
      <c r="O1097" s="7"/>
      <c r="P1097" s="7"/>
      <c r="Q1097" s="7"/>
      <c r="R1097" s="7"/>
      <c r="S1097" s="7"/>
      <c r="T1097" s="7"/>
      <c r="U1097" s="7"/>
      <c r="V1097" s="7"/>
      <c r="W1097" s="7"/>
      <c r="X1097" s="7"/>
      <c r="Y1097" s="7"/>
    </row>
    <row r="1098" spans="1:25" x14ac:dyDescent="0.2">
      <c r="A1098" s="7"/>
      <c r="B1098" s="7"/>
      <c r="C1098" s="7"/>
      <c r="D1098" s="7"/>
      <c r="E1098" s="7"/>
      <c r="F1098" s="7"/>
      <c r="G1098" s="7"/>
      <c r="H1098" s="7"/>
      <c r="I1098" s="7"/>
      <c r="J1098" s="7"/>
      <c r="K1098" s="7"/>
      <c r="L1098" s="7"/>
      <c r="M1098" s="7"/>
      <c r="N1098" s="7"/>
      <c r="O1098" s="7"/>
      <c r="P1098" s="7"/>
      <c r="Q1098" s="7"/>
      <c r="R1098" s="7"/>
      <c r="S1098" s="7"/>
      <c r="T1098" s="7"/>
      <c r="U1098" s="7"/>
      <c r="V1098" s="7"/>
      <c r="W1098" s="7"/>
      <c r="X1098" s="7"/>
      <c r="Y1098" s="7"/>
    </row>
    <row r="1099" spans="1:25" x14ac:dyDescent="0.2">
      <c r="A1099" s="7"/>
      <c r="B1099" s="7"/>
      <c r="C1099" s="7"/>
      <c r="D1099" s="7"/>
      <c r="E1099" s="7"/>
      <c r="F1099" s="7"/>
      <c r="G1099" s="7"/>
      <c r="H1099" s="7"/>
      <c r="I1099" s="7"/>
      <c r="J1099" s="7"/>
      <c r="K1099" s="7"/>
      <c r="L1099" s="7"/>
      <c r="M1099" s="7"/>
      <c r="N1099" s="7"/>
      <c r="O1099" s="7"/>
      <c r="P1099" s="7"/>
      <c r="Q1099" s="7"/>
      <c r="R1099" s="7"/>
      <c r="S1099" s="7"/>
      <c r="T1099" s="7"/>
      <c r="U1099" s="7"/>
      <c r="V1099" s="7"/>
      <c r="W1099" s="7"/>
      <c r="X1099" s="7"/>
      <c r="Y1099" s="7"/>
    </row>
    <row r="1100" spans="1:25" x14ac:dyDescent="0.2">
      <c r="A1100" s="7"/>
      <c r="B1100" s="7"/>
      <c r="C1100" s="7"/>
      <c r="D1100" s="7"/>
      <c r="E1100" s="7"/>
      <c r="F1100" s="7"/>
      <c r="G1100" s="7"/>
      <c r="H1100" s="7"/>
      <c r="I1100" s="7"/>
      <c r="J1100" s="7"/>
      <c r="K1100" s="7"/>
      <c r="L1100" s="7"/>
      <c r="M1100" s="7"/>
      <c r="N1100" s="7"/>
      <c r="O1100" s="7"/>
      <c r="P1100" s="7"/>
      <c r="Q1100" s="7"/>
      <c r="R1100" s="7"/>
      <c r="S1100" s="7"/>
      <c r="T1100" s="7"/>
      <c r="U1100" s="7"/>
      <c r="V1100" s="7"/>
      <c r="W1100" s="7"/>
      <c r="X1100" s="7"/>
      <c r="Y1100" s="7"/>
    </row>
    <row r="1101" spans="1:25" x14ac:dyDescent="0.2">
      <c r="A1101" s="7"/>
      <c r="B1101" s="7"/>
      <c r="C1101" s="7"/>
      <c r="D1101" s="7"/>
      <c r="E1101" s="7"/>
      <c r="F1101" s="7"/>
      <c r="G1101" s="7"/>
      <c r="H1101" s="7"/>
      <c r="I1101" s="7"/>
      <c r="J1101" s="7"/>
      <c r="K1101" s="7"/>
      <c r="L1101" s="7"/>
      <c r="M1101" s="7"/>
      <c r="N1101" s="7"/>
      <c r="O1101" s="7"/>
      <c r="P1101" s="7"/>
      <c r="Q1101" s="7"/>
      <c r="R1101" s="7"/>
      <c r="S1101" s="7"/>
      <c r="T1101" s="7"/>
      <c r="U1101" s="7"/>
      <c r="V1101" s="7"/>
      <c r="W1101" s="7"/>
      <c r="X1101" s="7"/>
      <c r="Y1101" s="7"/>
    </row>
  </sheetData>
  <sheetProtection algorithmName="SHA-512" hashValue="VM2T2m+DTnlt85tYAr6VHI3PgVzy6rDRsO7L29AgpgvwKbfbhTmLMoiBxZs035STTLYoyV2LRGVfj0rLuCM2uw==" saltValue="cS6cI4yJgF0dj2f7CR6J2A==" spinCount="100000" sheet="1" objects="1" scenarios="1"/>
  <mergeCells count="737">
    <mergeCell ref="B866:C866"/>
    <mergeCell ref="B867:C867"/>
    <mergeCell ref="A869:C869"/>
    <mergeCell ref="B871:C871"/>
    <mergeCell ref="A873:C873"/>
    <mergeCell ref="A875:C875"/>
    <mergeCell ref="C858:D858"/>
    <mergeCell ref="C860:D860"/>
    <mergeCell ref="B862:C862"/>
    <mergeCell ref="B863:C863"/>
    <mergeCell ref="B864:C864"/>
    <mergeCell ref="B865:C865"/>
    <mergeCell ref="A853:B853"/>
    <mergeCell ref="C853:D853"/>
    <mergeCell ref="A855:B855"/>
    <mergeCell ref="C855:D855"/>
    <mergeCell ref="A856:B856"/>
    <mergeCell ref="C856:D856"/>
    <mergeCell ref="A847:B847"/>
    <mergeCell ref="C847:D847"/>
    <mergeCell ref="A849:B849"/>
    <mergeCell ref="C849:D849"/>
    <mergeCell ref="A851:B851"/>
    <mergeCell ref="C851:D851"/>
    <mergeCell ref="A842:B842"/>
    <mergeCell ref="C842:D842"/>
    <mergeCell ref="A843:B843"/>
    <mergeCell ref="C843:D843"/>
    <mergeCell ref="C844:D844"/>
    <mergeCell ref="A845:B845"/>
    <mergeCell ref="C845:D845"/>
    <mergeCell ref="A839:B839"/>
    <mergeCell ref="C839:D839"/>
    <mergeCell ref="A840:B840"/>
    <mergeCell ref="C840:D840"/>
    <mergeCell ref="A841:B841"/>
    <mergeCell ref="C841:D841"/>
    <mergeCell ref="A836:B836"/>
    <mergeCell ref="C836:D836"/>
    <mergeCell ref="A837:B837"/>
    <mergeCell ref="C837:D837"/>
    <mergeCell ref="A838:B838"/>
    <mergeCell ref="C838:D838"/>
    <mergeCell ref="C832:D832"/>
    <mergeCell ref="C833:D833"/>
    <mergeCell ref="A834:B834"/>
    <mergeCell ref="C834:D834"/>
    <mergeCell ref="A835:B835"/>
    <mergeCell ref="C835:D835"/>
    <mergeCell ref="A826:C826"/>
    <mergeCell ref="A828:B828"/>
    <mergeCell ref="C828:D828"/>
    <mergeCell ref="A830:B830"/>
    <mergeCell ref="C830:D830"/>
    <mergeCell ref="A831:B831"/>
    <mergeCell ref="C831:D831"/>
    <mergeCell ref="A818:C818"/>
    <mergeCell ref="A819:D819"/>
    <mergeCell ref="A824:A825"/>
    <mergeCell ref="B824:B825"/>
    <mergeCell ref="C824:C825"/>
    <mergeCell ref="D824:D825"/>
    <mergeCell ref="A786:C786"/>
    <mergeCell ref="A788:C788"/>
    <mergeCell ref="A800:D800"/>
    <mergeCell ref="A805:B805"/>
    <mergeCell ref="A809:A810"/>
    <mergeCell ref="B809:B810"/>
    <mergeCell ref="C809:C810"/>
    <mergeCell ref="D809:D810"/>
    <mergeCell ref="B777:C777"/>
    <mergeCell ref="B778:C778"/>
    <mergeCell ref="B779:C779"/>
    <mergeCell ref="B780:C780"/>
    <mergeCell ref="A782:C782"/>
    <mergeCell ref="B784:C784"/>
    <mergeCell ref="A769:B769"/>
    <mergeCell ref="C769:D769"/>
    <mergeCell ref="C771:D771"/>
    <mergeCell ref="C773:D773"/>
    <mergeCell ref="B775:C775"/>
    <mergeCell ref="B776:C776"/>
    <mergeCell ref="A764:B764"/>
    <mergeCell ref="C764:D764"/>
    <mergeCell ref="A766:B766"/>
    <mergeCell ref="C766:D766"/>
    <mergeCell ref="A768:B768"/>
    <mergeCell ref="C768:D768"/>
    <mergeCell ref="C757:D757"/>
    <mergeCell ref="A758:B758"/>
    <mergeCell ref="C758:D758"/>
    <mergeCell ref="A760:B760"/>
    <mergeCell ref="C760:D760"/>
    <mergeCell ref="A762:B762"/>
    <mergeCell ref="C762:D762"/>
    <mergeCell ref="A754:B754"/>
    <mergeCell ref="C754:D754"/>
    <mergeCell ref="A755:B755"/>
    <mergeCell ref="C755:D755"/>
    <mergeCell ref="A756:B756"/>
    <mergeCell ref="C756:D756"/>
    <mergeCell ref="A751:B751"/>
    <mergeCell ref="C751:D751"/>
    <mergeCell ref="A752:B752"/>
    <mergeCell ref="C752:D752"/>
    <mergeCell ref="A753:B753"/>
    <mergeCell ref="C753:D753"/>
    <mergeCell ref="A748:B748"/>
    <mergeCell ref="C748:D748"/>
    <mergeCell ref="A749:B749"/>
    <mergeCell ref="C749:D749"/>
    <mergeCell ref="A750:B750"/>
    <mergeCell ref="C750:D750"/>
    <mergeCell ref="A744:B744"/>
    <mergeCell ref="C744:D744"/>
    <mergeCell ref="C745:D745"/>
    <mergeCell ref="C746:D746"/>
    <mergeCell ref="A747:B747"/>
    <mergeCell ref="C747:D747"/>
    <mergeCell ref="A736:C736"/>
    <mergeCell ref="A737:D737"/>
    <mergeCell ref="A738:C738"/>
    <mergeCell ref="A741:B741"/>
    <mergeCell ref="C741:D741"/>
    <mergeCell ref="A743:B743"/>
    <mergeCell ref="C743:D743"/>
    <mergeCell ref="A728:C728"/>
    <mergeCell ref="A729:D729"/>
    <mergeCell ref="A734:A735"/>
    <mergeCell ref="B734:B735"/>
    <mergeCell ref="C734:C735"/>
    <mergeCell ref="D734:D735"/>
    <mergeCell ref="A697:C697"/>
    <mergeCell ref="A699:C699"/>
    <mergeCell ref="A710:D710"/>
    <mergeCell ref="A715:B715"/>
    <mergeCell ref="A719:A720"/>
    <mergeCell ref="B719:B720"/>
    <mergeCell ref="C719:C720"/>
    <mergeCell ref="D719:D720"/>
    <mergeCell ref="B688:C688"/>
    <mergeCell ref="B689:C689"/>
    <mergeCell ref="B690:C690"/>
    <mergeCell ref="B691:C691"/>
    <mergeCell ref="A693:C693"/>
    <mergeCell ref="B695:C695"/>
    <mergeCell ref="A680:B680"/>
    <mergeCell ref="C680:D680"/>
    <mergeCell ref="C682:D682"/>
    <mergeCell ref="C684:D684"/>
    <mergeCell ref="B686:C686"/>
    <mergeCell ref="B687:C687"/>
    <mergeCell ref="A675:B675"/>
    <mergeCell ref="C675:D675"/>
    <mergeCell ref="A677:B677"/>
    <mergeCell ref="C677:D677"/>
    <mergeCell ref="A679:B679"/>
    <mergeCell ref="C679:D679"/>
    <mergeCell ref="C668:D668"/>
    <mergeCell ref="A669:B669"/>
    <mergeCell ref="C669:D669"/>
    <mergeCell ref="A671:B671"/>
    <mergeCell ref="C671:D671"/>
    <mergeCell ref="A673:B673"/>
    <mergeCell ref="C673:D673"/>
    <mergeCell ref="A665:B665"/>
    <mergeCell ref="C665:D665"/>
    <mergeCell ref="A666:B666"/>
    <mergeCell ref="C666:D666"/>
    <mergeCell ref="A667:B667"/>
    <mergeCell ref="C667:D667"/>
    <mergeCell ref="A662:B662"/>
    <mergeCell ref="C662:D662"/>
    <mergeCell ref="A663:B663"/>
    <mergeCell ref="C663:D663"/>
    <mergeCell ref="A664:B664"/>
    <mergeCell ref="C664:D664"/>
    <mergeCell ref="A659:B659"/>
    <mergeCell ref="C659:D659"/>
    <mergeCell ref="A660:B660"/>
    <mergeCell ref="C660:D660"/>
    <mergeCell ref="A661:B661"/>
    <mergeCell ref="C661:D661"/>
    <mergeCell ref="A655:B655"/>
    <mergeCell ref="C655:D655"/>
    <mergeCell ref="C656:D656"/>
    <mergeCell ref="C657:D657"/>
    <mergeCell ref="A658:B658"/>
    <mergeCell ref="C658:D658"/>
    <mergeCell ref="A647:C647"/>
    <mergeCell ref="A648:D648"/>
    <mergeCell ref="A649:C649"/>
    <mergeCell ref="A652:B652"/>
    <mergeCell ref="C652:D652"/>
    <mergeCell ref="A654:B654"/>
    <mergeCell ref="C654:D654"/>
    <mergeCell ref="A639:C639"/>
    <mergeCell ref="A640:D640"/>
    <mergeCell ref="A645:A646"/>
    <mergeCell ref="B645:B646"/>
    <mergeCell ref="C645:C646"/>
    <mergeCell ref="D645:D646"/>
    <mergeCell ref="A607:C607"/>
    <mergeCell ref="A609:C609"/>
    <mergeCell ref="A621:D621"/>
    <mergeCell ref="A626:B626"/>
    <mergeCell ref="A630:A631"/>
    <mergeCell ref="B630:B631"/>
    <mergeCell ref="C630:C631"/>
    <mergeCell ref="D630:D631"/>
    <mergeCell ref="B598:C598"/>
    <mergeCell ref="B599:C599"/>
    <mergeCell ref="B600:C600"/>
    <mergeCell ref="B601:C601"/>
    <mergeCell ref="A603:C603"/>
    <mergeCell ref="B605:C605"/>
    <mergeCell ref="A590:B590"/>
    <mergeCell ref="C590:D590"/>
    <mergeCell ref="C592:D592"/>
    <mergeCell ref="C594:D594"/>
    <mergeCell ref="B596:C596"/>
    <mergeCell ref="B597:C597"/>
    <mergeCell ref="A585:B585"/>
    <mergeCell ref="C585:D585"/>
    <mergeCell ref="A587:B587"/>
    <mergeCell ref="C587:D587"/>
    <mergeCell ref="A589:B589"/>
    <mergeCell ref="C589:D589"/>
    <mergeCell ref="C578:D578"/>
    <mergeCell ref="A579:B579"/>
    <mergeCell ref="C579:D579"/>
    <mergeCell ref="A581:B581"/>
    <mergeCell ref="C581:D581"/>
    <mergeCell ref="A583:B583"/>
    <mergeCell ref="C583:D583"/>
    <mergeCell ref="A575:B575"/>
    <mergeCell ref="C575:D575"/>
    <mergeCell ref="A576:B576"/>
    <mergeCell ref="C576:D576"/>
    <mergeCell ref="A577:B577"/>
    <mergeCell ref="C577:D577"/>
    <mergeCell ref="A572:B572"/>
    <mergeCell ref="C572:D572"/>
    <mergeCell ref="A573:B573"/>
    <mergeCell ref="C573:D573"/>
    <mergeCell ref="A574:B574"/>
    <mergeCell ref="C574:D574"/>
    <mergeCell ref="A569:B569"/>
    <mergeCell ref="C569:D569"/>
    <mergeCell ref="A570:B570"/>
    <mergeCell ref="C570:D570"/>
    <mergeCell ref="A571:B571"/>
    <mergeCell ref="C571:D571"/>
    <mergeCell ref="A565:B565"/>
    <mergeCell ref="C565:D565"/>
    <mergeCell ref="C566:D566"/>
    <mergeCell ref="C567:D567"/>
    <mergeCell ref="A568:B568"/>
    <mergeCell ref="C568:D568"/>
    <mergeCell ref="A557:C557"/>
    <mergeCell ref="A558:D558"/>
    <mergeCell ref="A559:C559"/>
    <mergeCell ref="A562:B562"/>
    <mergeCell ref="C562:D562"/>
    <mergeCell ref="A564:B564"/>
    <mergeCell ref="C564:D564"/>
    <mergeCell ref="A549:C549"/>
    <mergeCell ref="A550:D550"/>
    <mergeCell ref="A555:A556"/>
    <mergeCell ref="B555:B556"/>
    <mergeCell ref="C555:C556"/>
    <mergeCell ref="D555:D556"/>
    <mergeCell ref="A517:C517"/>
    <mergeCell ref="A519:C519"/>
    <mergeCell ref="A531:D531"/>
    <mergeCell ref="A536:B536"/>
    <mergeCell ref="A540:A541"/>
    <mergeCell ref="B540:B541"/>
    <mergeCell ref="C540:C541"/>
    <mergeCell ref="D540:D541"/>
    <mergeCell ref="B508:C508"/>
    <mergeCell ref="B509:C509"/>
    <mergeCell ref="B510:C510"/>
    <mergeCell ref="B511:C511"/>
    <mergeCell ref="A513:C513"/>
    <mergeCell ref="B515:C515"/>
    <mergeCell ref="A500:B500"/>
    <mergeCell ref="C500:D500"/>
    <mergeCell ref="C502:D502"/>
    <mergeCell ref="C504:D504"/>
    <mergeCell ref="B506:C506"/>
    <mergeCell ref="B507:C507"/>
    <mergeCell ref="A495:B495"/>
    <mergeCell ref="C495:D495"/>
    <mergeCell ref="A497:B497"/>
    <mergeCell ref="C497:D497"/>
    <mergeCell ref="A499:B499"/>
    <mergeCell ref="C499:D499"/>
    <mergeCell ref="C488:D488"/>
    <mergeCell ref="A489:B489"/>
    <mergeCell ref="C489:D489"/>
    <mergeCell ref="A491:B491"/>
    <mergeCell ref="C491:D491"/>
    <mergeCell ref="A493:B493"/>
    <mergeCell ref="C493:D493"/>
    <mergeCell ref="A485:B485"/>
    <mergeCell ref="C485:D485"/>
    <mergeCell ref="A486:B486"/>
    <mergeCell ref="C486:D486"/>
    <mergeCell ref="A487:B487"/>
    <mergeCell ref="C487:D487"/>
    <mergeCell ref="A482:B482"/>
    <mergeCell ref="C482:D482"/>
    <mergeCell ref="A483:B483"/>
    <mergeCell ref="C483:D483"/>
    <mergeCell ref="A484:B484"/>
    <mergeCell ref="C484:D484"/>
    <mergeCell ref="A479:B479"/>
    <mergeCell ref="C479:D479"/>
    <mergeCell ref="A480:B480"/>
    <mergeCell ref="C480:D480"/>
    <mergeCell ref="A481:B481"/>
    <mergeCell ref="C481:D481"/>
    <mergeCell ref="A475:B475"/>
    <mergeCell ref="C475:D475"/>
    <mergeCell ref="C476:D476"/>
    <mergeCell ref="C477:D477"/>
    <mergeCell ref="A478:B478"/>
    <mergeCell ref="C478:D478"/>
    <mergeCell ref="A467:C467"/>
    <mergeCell ref="A468:D468"/>
    <mergeCell ref="A469:C469"/>
    <mergeCell ref="A472:B472"/>
    <mergeCell ref="C472:D472"/>
    <mergeCell ref="A474:B474"/>
    <mergeCell ref="C474:D474"/>
    <mergeCell ref="A459:C459"/>
    <mergeCell ref="A460:D460"/>
    <mergeCell ref="A465:A466"/>
    <mergeCell ref="B465:B466"/>
    <mergeCell ref="C465:C466"/>
    <mergeCell ref="D465:D466"/>
    <mergeCell ref="A428:C428"/>
    <mergeCell ref="A430:C430"/>
    <mergeCell ref="A441:D441"/>
    <mergeCell ref="A446:B446"/>
    <mergeCell ref="A450:A451"/>
    <mergeCell ref="B450:B451"/>
    <mergeCell ref="C450:C451"/>
    <mergeCell ref="D450:D451"/>
    <mergeCell ref="B419:C419"/>
    <mergeCell ref="B420:C420"/>
    <mergeCell ref="B421:C421"/>
    <mergeCell ref="B422:C422"/>
    <mergeCell ref="A424:C424"/>
    <mergeCell ref="B426:C426"/>
    <mergeCell ref="A411:B411"/>
    <mergeCell ref="C411:D411"/>
    <mergeCell ref="C413:D413"/>
    <mergeCell ref="C415:D415"/>
    <mergeCell ref="B417:C417"/>
    <mergeCell ref="B418:C418"/>
    <mergeCell ref="A406:B406"/>
    <mergeCell ref="C406:D406"/>
    <mergeCell ref="A408:B408"/>
    <mergeCell ref="C408:D408"/>
    <mergeCell ref="A410:B410"/>
    <mergeCell ref="C410:D410"/>
    <mergeCell ref="C399:D399"/>
    <mergeCell ref="A400:B400"/>
    <mergeCell ref="C400:D400"/>
    <mergeCell ref="A402:B402"/>
    <mergeCell ref="C402:D402"/>
    <mergeCell ref="A404:B404"/>
    <mergeCell ref="C404:D404"/>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6:B386"/>
    <mergeCell ref="C386:D386"/>
    <mergeCell ref="C387:D387"/>
    <mergeCell ref="C388:D388"/>
    <mergeCell ref="A389:B389"/>
    <mergeCell ref="C389:D389"/>
    <mergeCell ref="A378:C378"/>
    <mergeCell ref="A379:D379"/>
    <mergeCell ref="A380:C380"/>
    <mergeCell ref="A383:B383"/>
    <mergeCell ref="C383:D383"/>
    <mergeCell ref="A385:B385"/>
    <mergeCell ref="C385:D385"/>
    <mergeCell ref="A370:C370"/>
    <mergeCell ref="A371:D371"/>
    <mergeCell ref="A376:A377"/>
    <mergeCell ref="B376:B377"/>
    <mergeCell ref="C376:C377"/>
    <mergeCell ref="D376:D377"/>
    <mergeCell ref="A339:C339"/>
    <mergeCell ref="A341:C341"/>
    <mergeCell ref="A352:D352"/>
    <mergeCell ref="A357:B357"/>
    <mergeCell ref="A361:A362"/>
    <mergeCell ref="B361:B362"/>
    <mergeCell ref="C361:C362"/>
    <mergeCell ref="D361:D362"/>
    <mergeCell ref="B330:C330"/>
    <mergeCell ref="B331:C331"/>
    <mergeCell ref="B332:C332"/>
    <mergeCell ref="B333:C333"/>
    <mergeCell ref="A335:C335"/>
    <mergeCell ref="B337:C337"/>
    <mergeCell ref="A322:B322"/>
    <mergeCell ref="C322:D322"/>
    <mergeCell ref="C324:D324"/>
    <mergeCell ref="C326:D326"/>
    <mergeCell ref="B328:C328"/>
    <mergeCell ref="B329:C329"/>
    <mergeCell ref="A317:B317"/>
    <mergeCell ref="C317:D317"/>
    <mergeCell ref="A319:B319"/>
    <mergeCell ref="C319:D319"/>
    <mergeCell ref="A321:B321"/>
    <mergeCell ref="C321:D321"/>
    <mergeCell ref="C310:D310"/>
    <mergeCell ref="A311:B311"/>
    <mergeCell ref="C311:D311"/>
    <mergeCell ref="A313:B313"/>
    <mergeCell ref="C313:D313"/>
    <mergeCell ref="A315:B315"/>
    <mergeCell ref="C315:D315"/>
    <mergeCell ref="A307:B307"/>
    <mergeCell ref="C307:D307"/>
    <mergeCell ref="A308:B308"/>
    <mergeCell ref="C308:D308"/>
    <mergeCell ref="A309:B309"/>
    <mergeCell ref="C309:D309"/>
    <mergeCell ref="A304:B304"/>
    <mergeCell ref="C304:D304"/>
    <mergeCell ref="A305:B305"/>
    <mergeCell ref="C305:D305"/>
    <mergeCell ref="A306:B306"/>
    <mergeCell ref="C306:D306"/>
    <mergeCell ref="A301:B301"/>
    <mergeCell ref="C301:D301"/>
    <mergeCell ref="A302:B302"/>
    <mergeCell ref="C302:D302"/>
    <mergeCell ref="A303:B303"/>
    <mergeCell ref="C303:D303"/>
    <mergeCell ref="A297:B297"/>
    <mergeCell ref="C297:D297"/>
    <mergeCell ref="C298:D298"/>
    <mergeCell ref="C299:D299"/>
    <mergeCell ref="A300:B300"/>
    <mergeCell ref="C300:D300"/>
    <mergeCell ref="A289:C289"/>
    <mergeCell ref="A290:D290"/>
    <mergeCell ref="A291:C291"/>
    <mergeCell ref="A294:B294"/>
    <mergeCell ref="C294:D294"/>
    <mergeCell ref="A296:B296"/>
    <mergeCell ref="C296:D296"/>
    <mergeCell ref="A281:C281"/>
    <mergeCell ref="A282:D282"/>
    <mergeCell ref="A287:A288"/>
    <mergeCell ref="B287:B288"/>
    <mergeCell ref="C287:C288"/>
    <mergeCell ref="D287:D288"/>
    <mergeCell ref="A249:C249"/>
    <mergeCell ref="A251:C251"/>
    <mergeCell ref="A263:D263"/>
    <mergeCell ref="A268:B268"/>
    <mergeCell ref="A272:A273"/>
    <mergeCell ref="B272:B273"/>
    <mergeCell ref="C272:C273"/>
    <mergeCell ref="D272:D273"/>
    <mergeCell ref="B240:C240"/>
    <mergeCell ref="B241:C241"/>
    <mergeCell ref="B242:C242"/>
    <mergeCell ref="B243:C243"/>
    <mergeCell ref="A245:C245"/>
    <mergeCell ref="B247:C247"/>
    <mergeCell ref="A232:B232"/>
    <mergeCell ref="C232:D232"/>
    <mergeCell ref="C234:D234"/>
    <mergeCell ref="C236:D236"/>
    <mergeCell ref="B238:C238"/>
    <mergeCell ref="B239:C239"/>
    <mergeCell ref="A227:B227"/>
    <mergeCell ref="C227:D227"/>
    <mergeCell ref="A229:B229"/>
    <mergeCell ref="C229:D229"/>
    <mergeCell ref="A231:B231"/>
    <mergeCell ref="C231:D231"/>
    <mergeCell ref="C220:D220"/>
    <mergeCell ref="A221:B221"/>
    <mergeCell ref="C221:D221"/>
    <mergeCell ref="A223:B223"/>
    <mergeCell ref="C223:D223"/>
    <mergeCell ref="A225:B225"/>
    <mergeCell ref="C225:D225"/>
    <mergeCell ref="A217:B217"/>
    <mergeCell ref="C217:D217"/>
    <mergeCell ref="A218:B218"/>
    <mergeCell ref="C218:D218"/>
    <mergeCell ref="A219:B219"/>
    <mergeCell ref="C219:D219"/>
    <mergeCell ref="A214:B214"/>
    <mergeCell ref="C214:D214"/>
    <mergeCell ref="A215:B215"/>
    <mergeCell ref="C215:D215"/>
    <mergeCell ref="A216:B216"/>
    <mergeCell ref="C216:D216"/>
    <mergeCell ref="A211:B211"/>
    <mergeCell ref="C211:D211"/>
    <mergeCell ref="A212:B212"/>
    <mergeCell ref="C212:D212"/>
    <mergeCell ref="A213:B213"/>
    <mergeCell ref="C213:D213"/>
    <mergeCell ref="A207:B207"/>
    <mergeCell ref="C207:D207"/>
    <mergeCell ref="C208:D208"/>
    <mergeCell ref="C209:D209"/>
    <mergeCell ref="A210:B210"/>
    <mergeCell ref="C210:D210"/>
    <mergeCell ref="A199:C199"/>
    <mergeCell ref="A200:D200"/>
    <mergeCell ref="A201:C201"/>
    <mergeCell ref="A204:B204"/>
    <mergeCell ref="C204:D204"/>
    <mergeCell ref="A206:B206"/>
    <mergeCell ref="C206:D206"/>
    <mergeCell ref="A191:C191"/>
    <mergeCell ref="A192:D192"/>
    <mergeCell ref="A197:A198"/>
    <mergeCell ref="B197:B198"/>
    <mergeCell ref="C197:C198"/>
    <mergeCell ref="D197:D198"/>
    <mergeCell ref="A173:D173"/>
    <mergeCell ref="A178:B178"/>
    <mergeCell ref="A182:A183"/>
    <mergeCell ref="B182:B183"/>
    <mergeCell ref="C182:C183"/>
    <mergeCell ref="D182:D183"/>
    <mergeCell ref="A167:E167"/>
    <mergeCell ref="A168:C168"/>
    <mergeCell ref="A169:E169"/>
    <mergeCell ref="A170:D170"/>
    <mergeCell ref="A171:D171"/>
    <mergeCell ref="A162:C162"/>
    <mergeCell ref="A163:E163"/>
    <mergeCell ref="C164:D164"/>
    <mergeCell ref="E164:E166"/>
    <mergeCell ref="C165:D165"/>
    <mergeCell ref="C166:D166"/>
    <mergeCell ref="A156:C156"/>
    <mergeCell ref="A157:E157"/>
    <mergeCell ref="A158:C158"/>
    <mergeCell ref="A159:E159"/>
    <mergeCell ref="A160:D160"/>
    <mergeCell ref="A161:C161"/>
    <mergeCell ref="A149:E149"/>
    <mergeCell ref="A150:C150"/>
    <mergeCell ref="A153:E153"/>
    <mergeCell ref="B154:C154"/>
    <mergeCell ref="D154:E154"/>
    <mergeCell ref="A155:E155"/>
    <mergeCell ref="A152:C152"/>
    <mergeCell ref="A145:E145"/>
    <mergeCell ref="A146:C146"/>
    <mergeCell ref="A147:E147"/>
    <mergeCell ref="B148:C148"/>
    <mergeCell ref="D148:E148"/>
    <mergeCell ref="A139:C139"/>
    <mergeCell ref="B140:C140"/>
    <mergeCell ref="B141:C141"/>
    <mergeCell ref="B142:C142"/>
    <mergeCell ref="A143:E143"/>
    <mergeCell ref="B144:C144"/>
    <mergeCell ref="D144:E144"/>
    <mergeCell ref="A128:D128"/>
    <mergeCell ref="A129:C129"/>
    <mergeCell ref="A130:D130"/>
    <mergeCell ref="A131:C131"/>
    <mergeCell ref="A132:D132"/>
    <mergeCell ref="A133:C133"/>
    <mergeCell ref="A134:D134"/>
    <mergeCell ref="A135:C135"/>
    <mergeCell ref="A136:D136"/>
    <mergeCell ref="A137:C137"/>
    <mergeCell ref="A138:E138"/>
    <mergeCell ref="E85:E137"/>
    <mergeCell ref="A127:C127"/>
    <mergeCell ref="A117:C117"/>
    <mergeCell ref="A118:B118"/>
    <mergeCell ref="A119:B119"/>
    <mergeCell ref="A120:D120"/>
    <mergeCell ref="A121:C121"/>
    <mergeCell ref="A116:C116"/>
    <mergeCell ref="D117:D119"/>
    <mergeCell ref="A122:C122"/>
    <mergeCell ref="A106:B106"/>
    <mergeCell ref="A107:B107"/>
    <mergeCell ref="A108:B108"/>
    <mergeCell ref="A109:D109"/>
    <mergeCell ref="A123:C123"/>
    <mergeCell ref="A124:D124"/>
    <mergeCell ref="A125:C125"/>
    <mergeCell ref="A126:D126"/>
    <mergeCell ref="A111:C111"/>
    <mergeCell ref="A95:B95"/>
    <mergeCell ref="A96:D96"/>
    <mergeCell ref="A97:C97"/>
    <mergeCell ref="A112:B112"/>
    <mergeCell ref="A113:D113"/>
    <mergeCell ref="A114:C114"/>
    <mergeCell ref="A115:D115"/>
    <mergeCell ref="A104:B104"/>
    <mergeCell ref="A105:B105"/>
    <mergeCell ref="A80:C80"/>
    <mergeCell ref="A81:D81"/>
    <mergeCell ref="A82:C82"/>
    <mergeCell ref="A83:D83"/>
    <mergeCell ref="A84:C84"/>
    <mergeCell ref="A85:D85"/>
    <mergeCell ref="A101:C101"/>
    <mergeCell ref="A102:D102"/>
    <mergeCell ref="A103:C103"/>
    <mergeCell ref="A86:C86"/>
    <mergeCell ref="A88:D88"/>
    <mergeCell ref="A89:C89"/>
    <mergeCell ref="A90:B90"/>
    <mergeCell ref="D90:D91"/>
    <mergeCell ref="A91:B91"/>
    <mergeCell ref="A92:D92"/>
    <mergeCell ref="A93:C93"/>
    <mergeCell ref="A94:B94"/>
    <mergeCell ref="A74:C74"/>
    <mergeCell ref="A75:D75"/>
    <mergeCell ref="A76:C76"/>
    <mergeCell ref="A77:D77"/>
    <mergeCell ref="A78:C78"/>
    <mergeCell ref="A79:D79"/>
    <mergeCell ref="A71:D71"/>
    <mergeCell ref="A72:C72"/>
    <mergeCell ref="A73:D73"/>
    <mergeCell ref="A56:D56"/>
    <mergeCell ref="A57:C57"/>
    <mergeCell ref="A58:C58"/>
    <mergeCell ref="A59:C59"/>
    <mergeCell ref="A60:C60"/>
    <mergeCell ref="A61:C61"/>
    <mergeCell ref="A52:D52"/>
    <mergeCell ref="A53:B53"/>
    <mergeCell ref="A54:A55"/>
    <mergeCell ref="A24:C24"/>
    <mergeCell ref="E24:E44"/>
    <mergeCell ref="A25:C25"/>
    <mergeCell ref="A26:D26"/>
    <mergeCell ref="A27:C27"/>
    <mergeCell ref="A28:C28"/>
    <mergeCell ref="D28:D31"/>
    <mergeCell ref="A29:B29"/>
    <mergeCell ref="A30:B30"/>
    <mergeCell ref="A38:D38"/>
    <mergeCell ref="B39:C39"/>
    <mergeCell ref="A40:B40"/>
    <mergeCell ref="D40:D42"/>
    <mergeCell ref="A41:B41"/>
    <mergeCell ref="A42:B42"/>
    <mergeCell ref="A31:B31"/>
    <mergeCell ref="A32:D32"/>
    <mergeCell ref="A33:C33"/>
    <mergeCell ref="A44:C44"/>
    <mergeCell ref="A34:C34"/>
    <mergeCell ref="A35:D35"/>
    <mergeCell ref="A36:B36"/>
    <mergeCell ref="D36:D37"/>
    <mergeCell ref="A37:B37"/>
    <mergeCell ref="A43:D43"/>
    <mergeCell ref="A99:C99"/>
    <mergeCell ref="A98:D98"/>
    <mergeCell ref="A151:E151"/>
    <mergeCell ref="B54:C54"/>
    <mergeCell ref="D54:D55"/>
    <mergeCell ref="B55:C55"/>
    <mergeCell ref="A68:D68"/>
    <mergeCell ref="A69:C69"/>
    <mergeCell ref="A70:C70"/>
    <mergeCell ref="A62:C62"/>
    <mergeCell ref="A63:D63"/>
    <mergeCell ref="A64:C64"/>
    <mergeCell ref="A65:C65"/>
    <mergeCell ref="A66:B66"/>
    <mergeCell ref="A67:C67"/>
    <mergeCell ref="A45:E45"/>
    <mergeCell ref="A46:C46"/>
    <mergeCell ref="E46:E84"/>
    <mergeCell ref="A47:C47"/>
    <mergeCell ref="A48:C48"/>
    <mergeCell ref="A49:C49"/>
    <mergeCell ref="A50:B50"/>
    <mergeCell ref="A51:C51"/>
    <mergeCell ref="A23:E23"/>
    <mergeCell ref="A1:E1"/>
    <mergeCell ref="A2:E2"/>
    <mergeCell ref="A3:D3"/>
    <mergeCell ref="E3:E4"/>
    <mergeCell ref="A4:D4"/>
    <mergeCell ref="A5:E5"/>
    <mergeCell ref="A11:E11"/>
    <mergeCell ref="E12:E22"/>
    <mergeCell ref="A17:D18"/>
    <mergeCell ref="A19:C19"/>
    <mergeCell ref="A20:B20"/>
    <mergeCell ref="A21:D21"/>
    <mergeCell ref="A22:C22"/>
    <mergeCell ref="A6:D6"/>
    <mergeCell ref="E6:E10"/>
    <mergeCell ref="A7:C7"/>
    <mergeCell ref="A8:C8"/>
    <mergeCell ref="A9:C9"/>
    <mergeCell ref="A10:C10"/>
  </mergeCells>
  <pageMargins left="0.7" right="0.7" top="0.75" bottom="0.75" header="0.51180555555555496" footer="0.51180555555555496"/>
  <pageSetup paperSize="9" firstPageNumber="0" orientation="portrait" horizontalDpi="300" verticalDpi="30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B769B-2450-4972-9299-F6E03D06072E}">
  <sheetPr codeName="Hoja7"/>
  <dimension ref="A1:Y1101"/>
  <sheetViews>
    <sheetView topLeftCell="A85" zoomScaleNormal="100" workbookViewId="0">
      <selection activeCell="C90" sqref="C90:C91"/>
    </sheetView>
  </sheetViews>
  <sheetFormatPr baseColWidth="10" defaultColWidth="12.7109375" defaultRowHeight="12.75" x14ac:dyDescent="0.2"/>
  <cols>
    <col min="1" max="1" width="26.140625" customWidth="1"/>
    <col min="2" max="2" width="33.28515625" customWidth="1"/>
    <col min="3" max="3" width="25.42578125" customWidth="1"/>
    <col min="4" max="4" width="25.28515625" customWidth="1"/>
    <col min="5" max="5" width="22.28515625" customWidth="1"/>
    <col min="7" max="7" width="29.42578125" customWidth="1"/>
    <col min="8" max="8" width="48.85546875" customWidth="1"/>
    <col min="9" max="9" width="21.140625" customWidth="1"/>
    <col min="10" max="10" width="19.5703125" customWidth="1"/>
    <col min="11" max="11" width="20.7109375" customWidth="1"/>
    <col min="12" max="12" width="40.42578125" customWidth="1"/>
    <col min="13" max="13" width="27.140625" customWidth="1"/>
    <col min="14" max="14" width="43.140625" customWidth="1"/>
    <col min="15" max="15" width="23" customWidth="1"/>
  </cols>
  <sheetData>
    <row r="1" spans="1:25" ht="35.25" customHeight="1" thickBot="1" x14ac:dyDescent="0.25">
      <c r="A1" s="980" t="s">
        <v>454</v>
      </c>
      <c r="B1" s="980"/>
      <c r="C1" s="980"/>
      <c r="D1" s="980"/>
      <c r="E1" s="980"/>
      <c r="F1" s="7"/>
      <c r="G1" s="7"/>
      <c r="H1" s="7"/>
      <c r="I1" s="7"/>
      <c r="J1" s="7"/>
      <c r="K1" s="7"/>
      <c r="L1" s="7"/>
      <c r="M1" s="7"/>
      <c r="N1" s="7"/>
      <c r="O1" s="7"/>
      <c r="P1" s="7"/>
      <c r="Q1" s="7"/>
      <c r="R1" s="7"/>
      <c r="S1" s="7"/>
      <c r="T1" s="7"/>
      <c r="U1" s="7"/>
      <c r="V1" s="7"/>
      <c r="W1" s="7"/>
      <c r="X1" s="7"/>
      <c r="Y1" s="7"/>
    </row>
    <row r="2" spans="1:25" ht="30" customHeight="1" x14ac:dyDescent="0.2">
      <c r="A2" s="984"/>
      <c r="B2" s="985"/>
      <c r="C2" s="985"/>
      <c r="D2" s="985"/>
      <c r="E2" s="986"/>
      <c r="F2" s="7"/>
      <c r="G2" s="2"/>
      <c r="H2" s="2"/>
      <c r="I2" s="2"/>
      <c r="J2" s="2"/>
      <c r="K2" s="39"/>
      <c r="L2" s="2"/>
      <c r="O2" s="7"/>
      <c r="P2" s="7"/>
      <c r="Q2" s="7"/>
      <c r="R2" s="7"/>
      <c r="S2" s="7"/>
      <c r="T2" s="7"/>
      <c r="U2" s="7"/>
      <c r="V2" s="7"/>
      <c r="W2" s="7"/>
      <c r="X2" s="7"/>
      <c r="Y2" s="7"/>
    </row>
    <row r="3" spans="1:25" ht="31.5" customHeight="1" x14ac:dyDescent="0.2">
      <c r="A3" s="1002" t="s">
        <v>282</v>
      </c>
      <c r="B3" s="1003"/>
      <c r="C3" s="1003"/>
      <c r="D3" s="1004"/>
      <c r="E3" s="990"/>
      <c r="F3" s="7"/>
      <c r="G3" s="2"/>
      <c r="H3" s="2"/>
      <c r="I3" s="2"/>
      <c r="J3" s="2"/>
      <c r="K3" s="458"/>
      <c r="L3" s="2"/>
      <c r="O3" s="7"/>
      <c r="P3" s="7"/>
      <c r="Q3" s="7"/>
      <c r="R3" s="7"/>
      <c r="S3" s="7"/>
      <c r="T3" s="7"/>
      <c r="U3" s="7"/>
      <c r="V3" s="7"/>
      <c r="W3" s="7"/>
      <c r="X3" s="7"/>
      <c r="Y3" s="7"/>
    </row>
    <row r="4" spans="1:25" ht="31.5" customHeight="1" x14ac:dyDescent="0.2">
      <c r="A4" s="880" t="s">
        <v>169</v>
      </c>
      <c r="B4" s="881"/>
      <c r="C4" s="881"/>
      <c r="D4" s="1005"/>
      <c r="E4" s="991"/>
      <c r="F4" s="7"/>
      <c r="G4" s="2"/>
      <c r="H4" s="2"/>
      <c r="I4" s="2"/>
      <c r="J4" s="2"/>
      <c r="K4" s="39"/>
      <c r="L4" s="2"/>
      <c r="O4" s="7"/>
      <c r="P4" s="7"/>
      <c r="Q4" s="7"/>
      <c r="R4" s="7"/>
      <c r="S4" s="7"/>
      <c r="T4" s="7"/>
      <c r="U4" s="7"/>
      <c r="V4" s="7"/>
      <c r="W4" s="7"/>
      <c r="X4" s="7"/>
      <c r="Y4" s="7"/>
    </row>
    <row r="5" spans="1:25" ht="35.25" customHeight="1" thickBot="1" x14ac:dyDescent="0.25">
      <c r="A5" s="987"/>
      <c r="B5" s="988"/>
      <c r="C5" s="988"/>
      <c r="D5" s="988"/>
      <c r="E5" s="989"/>
      <c r="F5" s="7"/>
      <c r="G5" s="2"/>
      <c r="H5" s="2"/>
      <c r="I5" s="2"/>
      <c r="J5" s="2"/>
      <c r="K5" s="39"/>
      <c r="L5" s="2"/>
      <c r="O5" s="7"/>
      <c r="P5" s="7"/>
      <c r="Q5" s="7"/>
      <c r="R5" s="7"/>
      <c r="S5" s="7"/>
      <c r="T5" s="7"/>
      <c r="U5" s="7"/>
      <c r="V5" s="7"/>
      <c r="W5" s="7"/>
      <c r="X5" s="7"/>
      <c r="Y5" s="7"/>
    </row>
    <row r="6" spans="1:25" ht="24.75" customHeight="1" thickBot="1" x14ac:dyDescent="0.25">
      <c r="A6" s="992" t="s">
        <v>276</v>
      </c>
      <c r="B6" s="993"/>
      <c r="C6" s="993"/>
      <c r="D6" s="994"/>
      <c r="E6" s="983"/>
      <c r="F6" s="7"/>
      <c r="G6" s="2"/>
      <c r="H6" s="2"/>
      <c r="I6" s="2"/>
      <c r="J6" s="2"/>
      <c r="K6" s="459"/>
      <c r="L6" s="7"/>
      <c r="O6" s="7"/>
      <c r="P6" s="7"/>
      <c r="Q6" s="7"/>
      <c r="R6" s="7"/>
      <c r="S6" s="7"/>
      <c r="T6" s="7"/>
      <c r="U6" s="7"/>
      <c r="V6" s="7"/>
      <c r="W6" s="7"/>
      <c r="X6" s="7"/>
      <c r="Y6" s="7"/>
    </row>
    <row r="7" spans="1:25" ht="27.75" customHeight="1" x14ac:dyDescent="0.2">
      <c r="A7" s="995" t="s">
        <v>385</v>
      </c>
      <c r="B7" s="996"/>
      <c r="C7" s="996"/>
      <c r="D7" s="158">
        <f>'Referencia de datos'!C21</f>
        <v>3.2</v>
      </c>
      <c r="E7" s="983"/>
      <c r="F7" s="7"/>
      <c r="G7" s="2"/>
      <c r="H7" s="2"/>
      <c r="I7" s="2"/>
      <c r="J7" s="2"/>
      <c r="K7" s="459"/>
      <c r="L7" s="7"/>
      <c r="O7" s="7"/>
      <c r="P7" s="7"/>
      <c r="Q7" s="7"/>
      <c r="R7" s="7"/>
      <c r="S7" s="7"/>
      <c r="T7" s="7"/>
      <c r="U7" s="7"/>
      <c r="V7" s="7"/>
      <c r="W7" s="7"/>
      <c r="X7" s="7"/>
      <c r="Y7" s="7"/>
    </row>
    <row r="8" spans="1:25" ht="39.75" customHeight="1" x14ac:dyDescent="0.2">
      <c r="A8" s="930" t="s">
        <v>386</v>
      </c>
      <c r="B8" s="931"/>
      <c r="C8" s="931"/>
      <c r="D8" s="282">
        <f>'Referencia de datos'!G21</f>
        <v>20</v>
      </c>
      <c r="E8" s="983"/>
      <c r="F8" s="7"/>
      <c r="G8" s="2"/>
      <c r="H8" s="2"/>
      <c r="I8" s="2"/>
      <c r="J8" s="2"/>
      <c r="K8" s="459"/>
      <c r="L8" s="7"/>
      <c r="O8" s="7"/>
      <c r="P8" s="7"/>
      <c r="Q8" s="7"/>
      <c r="R8" s="7"/>
      <c r="S8" s="7"/>
      <c r="T8" s="7"/>
      <c r="U8" s="7"/>
      <c r="V8" s="7"/>
      <c r="W8" s="7"/>
      <c r="X8" s="7"/>
      <c r="Y8" s="7"/>
    </row>
    <row r="9" spans="1:25" ht="33" customHeight="1" x14ac:dyDescent="0.2">
      <c r="A9" s="930" t="s">
        <v>387</v>
      </c>
      <c r="B9" s="931"/>
      <c r="C9" s="931"/>
      <c r="D9" s="205">
        <f>D8*D7</f>
        <v>64</v>
      </c>
      <c r="E9" s="983"/>
      <c r="F9" s="7"/>
      <c r="G9" s="2"/>
      <c r="H9" s="2"/>
      <c r="I9" s="2"/>
      <c r="J9" s="2"/>
      <c r="K9" s="459"/>
      <c r="L9" s="7"/>
      <c r="M9" s="2"/>
      <c r="N9" s="7"/>
      <c r="O9" s="7"/>
      <c r="P9" s="7"/>
      <c r="Q9" s="7"/>
      <c r="R9" s="7"/>
      <c r="S9" s="7"/>
      <c r="T9" s="7"/>
      <c r="U9" s="7"/>
      <c r="V9" s="7"/>
      <c r="W9" s="7"/>
      <c r="X9" s="7"/>
      <c r="Y9" s="7"/>
    </row>
    <row r="10" spans="1:25" ht="35.25" customHeight="1" thickBot="1" x14ac:dyDescent="0.25">
      <c r="A10" s="997" t="s">
        <v>94</v>
      </c>
      <c r="B10" s="998"/>
      <c r="C10" s="998"/>
      <c r="D10" s="159" t="s">
        <v>95</v>
      </c>
      <c r="E10" s="983"/>
      <c r="F10" s="9"/>
      <c r="G10" s="2"/>
      <c r="H10" s="2"/>
      <c r="I10" s="2"/>
      <c r="J10" s="2"/>
      <c r="K10" s="459"/>
      <c r="L10" s="7"/>
      <c r="M10" s="7"/>
      <c r="N10" s="7"/>
      <c r="O10" s="7"/>
      <c r="P10" s="7"/>
      <c r="Q10" s="7"/>
      <c r="R10" s="7"/>
      <c r="S10" s="7"/>
      <c r="T10" s="7"/>
      <c r="U10" s="7"/>
      <c r="V10" s="7"/>
      <c r="W10" s="7"/>
      <c r="X10" s="7"/>
      <c r="Y10" s="7"/>
    </row>
    <row r="11" spans="1:25" ht="40.5" customHeight="1" thickBot="1" x14ac:dyDescent="0.25">
      <c r="A11" s="949"/>
      <c r="B11" s="950"/>
      <c r="C11" s="950"/>
      <c r="D11" s="950"/>
      <c r="E11" s="951"/>
      <c r="F11" s="9"/>
      <c r="G11" s="2"/>
      <c r="H11" s="2"/>
      <c r="I11" s="2"/>
      <c r="J11" s="2"/>
      <c r="K11" s="459"/>
      <c r="L11" s="7"/>
      <c r="M11" s="7"/>
      <c r="N11" s="7"/>
      <c r="O11" s="7"/>
      <c r="P11" s="7"/>
      <c r="Q11" s="7"/>
      <c r="R11" s="7"/>
      <c r="S11" s="7"/>
      <c r="T11" s="7"/>
      <c r="U11" s="7"/>
      <c r="V11" s="7"/>
      <c r="W11" s="7"/>
      <c r="X11" s="7"/>
      <c r="Y11" s="7"/>
    </row>
    <row r="12" spans="1:25" ht="35.25" customHeight="1" thickBot="1" x14ac:dyDescent="0.25">
      <c r="A12" s="462" t="s">
        <v>96</v>
      </c>
      <c r="B12" s="440" t="s">
        <v>97</v>
      </c>
      <c r="C12" s="440" t="s">
        <v>98</v>
      </c>
      <c r="D12" s="441" t="s">
        <v>26</v>
      </c>
      <c r="E12" s="951"/>
      <c r="F12" s="9"/>
      <c r="G12" s="2"/>
      <c r="H12" s="2"/>
      <c r="I12" s="2"/>
      <c r="J12" s="2"/>
      <c r="K12" s="459"/>
      <c r="L12" s="7"/>
      <c r="M12" s="7"/>
      <c r="N12" s="7"/>
      <c r="O12" s="7"/>
      <c r="P12" s="7"/>
      <c r="Q12" s="7"/>
      <c r="R12" s="7"/>
      <c r="S12" s="7"/>
      <c r="T12" s="7"/>
      <c r="U12" s="7"/>
      <c r="V12" s="7"/>
      <c r="W12" s="7"/>
      <c r="X12" s="7"/>
      <c r="Y12" s="7"/>
    </row>
    <row r="13" spans="1:25" ht="21" customHeight="1" x14ac:dyDescent="0.2">
      <c r="A13" s="445" t="s">
        <v>397</v>
      </c>
      <c r="B13" s="160">
        <f>'Referencia de datos'!B32</f>
        <v>11</v>
      </c>
      <c r="C13" s="284">
        <f>'Referencia de datos'!J32</f>
        <v>400</v>
      </c>
      <c r="D13" s="161">
        <f>B13*C13</f>
        <v>4400</v>
      </c>
      <c r="E13" s="951"/>
      <c r="F13" s="9"/>
      <c r="G13" s="2"/>
      <c r="H13" s="2"/>
      <c r="I13" s="2"/>
      <c r="J13" s="2"/>
      <c r="K13" s="456"/>
      <c r="L13" s="7"/>
      <c r="M13" s="7"/>
      <c r="N13" s="7"/>
      <c r="O13" s="7"/>
      <c r="P13" s="7"/>
      <c r="Q13" s="7"/>
      <c r="R13" s="7"/>
      <c r="S13" s="7"/>
      <c r="T13" s="7"/>
      <c r="U13" s="7"/>
      <c r="V13" s="7"/>
      <c r="W13" s="7"/>
      <c r="X13" s="7"/>
      <c r="Y13" s="7"/>
    </row>
    <row r="14" spans="1:25" ht="18.75" customHeight="1" x14ac:dyDescent="0.2">
      <c r="A14" s="442" t="s">
        <v>347</v>
      </c>
      <c r="B14" s="162">
        <f>'Referencia de datos'!E32</f>
        <v>6</v>
      </c>
      <c r="C14" s="285">
        <f>'Referencia de datos'!C38</f>
        <v>83</v>
      </c>
      <c r="D14" s="168">
        <f>B14*C14</f>
        <v>498</v>
      </c>
      <c r="E14" s="951"/>
      <c r="F14" s="9"/>
      <c r="G14" s="2"/>
      <c r="H14" s="2"/>
      <c r="I14" s="2"/>
      <c r="J14" s="2"/>
      <c r="K14" s="7"/>
      <c r="L14" s="7"/>
      <c r="M14" s="7"/>
      <c r="N14" s="7"/>
      <c r="O14" s="7"/>
      <c r="P14" s="7"/>
      <c r="Q14" s="7"/>
      <c r="R14" s="7"/>
      <c r="S14" s="7"/>
      <c r="T14" s="7"/>
      <c r="U14" s="7"/>
      <c r="V14" s="7"/>
      <c r="W14" s="7"/>
      <c r="X14" s="7"/>
      <c r="Y14" s="7"/>
    </row>
    <row r="15" spans="1:25" ht="33.75" customHeight="1" x14ac:dyDescent="0.2">
      <c r="A15" s="305" t="s">
        <v>99</v>
      </c>
      <c r="B15" s="287"/>
      <c r="C15" s="285"/>
      <c r="D15" s="168">
        <f>B15*C15</f>
        <v>0</v>
      </c>
      <c r="E15" s="951"/>
      <c r="F15" s="7"/>
      <c r="G15" s="2"/>
      <c r="H15" s="2"/>
      <c r="I15" s="2"/>
      <c r="J15" s="2"/>
      <c r="K15" s="7"/>
      <c r="L15" s="7"/>
      <c r="M15" s="7"/>
      <c r="N15" s="7"/>
      <c r="O15" s="7"/>
      <c r="P15" s="7"/>
      <c r="Q15" s="7"/>
      <c r="R15" s="7"/>
      <c r="S15" s="7"/>
      <c r="T15" s="7"/>
      <c r="U15" s="7"/>
      <c r="V15" s="7"/>
      <c r="W15" s="7"/>
      <c r="X15" s="7"/>
      <c r="Y15" s="7"/>
    </row>
    <row r="16" spans="1:25" ht="36.75" customHeight="1" thickBot="1" x14ac:dyDescent="0.25">
      <c r="A16" s="306" t="s">
        <v>99</v>
      </c>
      <c r="B16" s="288"/>
      <c r="C16" s="286"/>
      <c r="D16" s="163">
        <f>B16*C16</f>
        <v>0</v>
      </c>
      <c r="E16" s="951"/>
      <c r="F16" s="7"/>
      <c r="G16" s="2"/>
      <c r="H16" s="2"/>
      <c r="I16" s="2"/>
      <c r="J16" s="2"/>
      <c r="K16" s="7"/>
      <c r="L16" s="7"/>
      <c r="M16" s="7"/>
      <c r="N16" s="7"/>
      <c r="O16" s="7"/>
      <c r="P16" s="7"/>
      <c r="Q16" s="7"/>
      <c r="R16" s="7"/>
      <c r="S16" s="7"/>
      <c r="T16" s="7"/>
      <c r="U16" s="7"/>
      <c r="V16" s="7"/>
      <c r="W16" s="7"/>
      <c r="X16" s="7"/>
      <c r="Y16" s="7"/>
    </row>
    <row r="17" spans="1:25" x14ac:dyDescent="0.2">
      <c r="A17" s="981"/>
      <c r="B17" s="981"/>
      <c r="C17" s="981"/>
      <c r="D17" s="981"/>
      <c r="E17" s="951"/>
      <c r="F17" s="7"/>
      <c r="G17" s="2"/>
      <c r="H17" s="2"/>
      <c r="I17" s="2"/>
      <c r="J17" s="2"/>
      <c r="K17" s="7"/>
      <c r="L17" s="7"/>
      <c r="M17" s="7"/>
      <c r="N17" s="7"/>
      <c r="O17" s="7"/>
      <c r="P17" s="7"/>
      <c r="Q17" s="7"/>
      <c r="R17" s="7"/>
      <c r="S17" s="7"/>
      <c r="T17" s="7"/>
      <c r="U17" s="7"/>
      <c r="V17" s="7"/>
      <c r="W17" s="7"/>
      <c r="X17" s="7"/>
      <c r="Y17" s="7"/>
    </row>
    <row r="18" spans="1:25" ht="13.5" thickBot="1" x14ac:dyDescent="0.25">
      <c r="A18" s="981"/>
      <c r="B18" s="981"/>
      <c r="C18" s="981"/>
      <c r="D18" s="981"/>
      <c r="E18" s="951"/>
      <c r="F18" s="7"/>
      <c r="G18" s="2"/>
      <c r="H18" s="2"/>
      <c r="I18" s="2"/>
      <c r="J18" s="2"/>
      <c r="K18" s="7"/>
      <c r="L18" s="7"/>
      <c r="M18" s="7"/>
      <c r="N18" s="7"/>
      <c r="O18" s="7"/>
      <c r="P18" s="7"/>
      <c r="Q18" s="7"/>
      <c r="R18" s="7"/>
      <c r="S18" s="7"/>
      <c r="T18" s="7"/>
      <c r="U18" s="7"/>
      <c r="V18" s="7"/>
      <c r="W18" s="7"/>
      <c r="X18" s="7"/>
      <c r="Y18" s="7"/>
    </row>
    <row r="19" spans="1:25" ht="15.75" thickBot="1" x14ac:dyDescent="0.25">
      <c r="A19" s="982" t="s">
        <v>337</v>
      </c>
      <c r="B19" s="982"/>
      <c r="C19" s="982"/>
      <c r="D19" s="164">
        <f>SUM(D13:D18)</f>
        <v>4898</v>
      </c>
      <c r="E19" s="951"/>
      <c r="F19" s="7"/>
      <c r="G19" s="2"/>
      <c r="H19" s="2"/>
      <c r="I19" s="2"/>
      <c r="J19" s="2"/>
      <c r="K19" s="7"/>
      <c r="L19" s="7"/>
      <c r="M19" s="7"/>
      <c r="N19" s="7"/>
      <c r="O19" s="7"/>
      <c r="P19" s="7"/>
      <c r="Q19" s="7"/>
      <c r="R19" s="7"/>
      <c r="S19" s="7"/>
      <c r="T19" s="7"/>
      <c r="U19" s="7"/>
      <c r="V19" s="7"/>
      <c r="W19" s="7"/>
      <c r="X19" s="7"/>
      <c r="Y19" s="7"/>
    </row>
    <row r="20" spans="1:25" ht="15" x14ac:dyDescent="0.2">
      <c r="A20" s="1006" t="s">
        <v>348</v>
      </c>
      <c r="B20" s="1007"/>
      <c r="C20" s="466">
        <f>D8</f>
        <v>20</v>
      </c>
      <c r="D20" s="465"/>
      <c r="E20" s="951"/>
      <c r="F20" s="7"/>
      <c r="G20" s="2"/>
      <c r="H20" s="2"/>
      <c r="I20" s="2"/>
      <c r="J20" s="2"/>
      <c r="K20" s="7"/>
      <c r="L20" s="7"/>
      <c r="M20" s="7"/>
      <c r="N20" s="7"/>
      <c r="O20" s="7"/>
      <c r="P20" s="7"/>
      <c r="Q20" s="7"/>
      <c r="R20" s="7"/>
      <c r="S20" s="7"/>
      <c r="T20" s="7"/>
      <c r="U20" s="7"/>
      <c r="V20" s="7"/>
      <c r="W20" s="7"/>
      <c r="X20" s="7"/>
      <c r="Y20" s="7"/>
    </row>
    <row r="21" spans="1:25" ht="15" thickBot="1" x14ac:dyDescent="0.25">
      <c r="A21" s="983"/>
      <c r="B21" s="983"/>
      <c r="C21" s="983"/>
      <c r="D21" s="983"/>
      <c r="E21" s="951"/>
      <c r="F21" s="7"/>
      <c r="G21" s="2"/>
      <c r="H21" s="2"/>
      <c r="I21" s="2"/>
      <c r="J21" s="2"/>
      <c r="K21" s="7"/>
      <c r="L21" s="7"/>
      <c r="M21" s="7"/>
      <c r="N21" s="7"/>
      <c r="O21" s="7"/>
      <c r="P21" s="7"/>
      <c r="Q21" s="7"/>
      <c r="R21" s="7"/>
      <c r="S21" s="7"/>
      <c r="T21" s="7"/>
      <c r="U21" s="7"/>
      <c r="V21" s="7"/>
      <c r="W21" s="7"/>
      <c r="X21" s="7"/>
      <c r="Y21" s="7"/>
    </row>
    <row r="22" spans="1:25" ht="29.25" customHeight="1" thickBot="1" x14ac:dyDescent="0.25">
      <c r="A22" s="999" t="s">
        <v>375</v>
      </c>
      <c r="B22" s="1000"/>
      <c r="C22" s="1001"/>
      <c r="D22" s="165">
        <f>D19/C20</f>
        <v>244.9</v>
      </c>
      <c r="E22" s="951"/>
      <c r="F22" s="7"/>
      <c r="G22" s="2"/>
      <c r="H22" s="2"/>
      <c r="I22" s="2"/>
      <c r="J22" s="2"/>
      <c r="K22" s="7"/>
      <c r="L22" s="7"/>
      <c r="M22" s="7"/>
      <c r="N22" s="7"/>
      <c r="O22" s="7"/>
      <c r="P22" s="7"/>
      <c r="Q22" s="7"/>
      <c r="R22" s="7"/>
      <c r="S22" s="7"/>
      <c r="T22" s="7"/>
      <c r="U22" s="7"/>
      <c r="V22" s="7"/>
      <c r="W22" s="7"/>
      <c r="X22" s="7"/>
      <c r="Y22" s="7"/>
    </row>
    <row r="23" spans="1:25" ht="40.5" customHeight="1" thickBot="1" x14ac:dyDescent="0.25">
      <c r="A23" s="949"/>
      <c r="B23" s="950"/>
      <c r="C23" s="950"/>
      <c r="D23" s="950"/>
      <c r="E23" s="951"/>
      <c r="F23" s="7"/>
      <c r="G23" s="2"/>
      <c r="H23" s="2"/>
      <c r="I23" s="2"/>
      <c r="J23" s="2"/>
      <c r="K23" s="7"/>
      <c r="L23" s="7"/>
      <c r="M23" s="7"/>
      <c r="N23" s="7"/>
      <c r="O23" s="7"/>
      <c r="P23" s="7"/>
      <c r="Q23" s="7"/>
      <c r="R23" s="7"/>
      <c r="S23" s="7"/>
      <c r="T23" s="7"/>
      <c r="U23" s="7"/>
      <c r="V23" s="7"/>
      <c r="W23" s="7"/>
      <c r="X23" s="7"/>
      <c r="Y23" s="7"/>
    </row>
    <row r="24" spans="1:25" ht="35.25" customHeight="1" x14ac:dyDescent="0.2">
      <c r="A24" s="953" t="s">
        <v>297</v>
      </c>
      <c r="B24" s="954"/>
      <c r="C24" s="955"/>
      <c r="D24" s="227" t="s">
        <v>26</v>
      </c>
      <c r="E24" s="951"/>
      <c r="F24" s="7"/>
      <c r="G24" s="2"/>
      <c r="H24" s="2"/>
      <c r="I24" s="2"/>
      <c r="J24" s="2"/>
      <c r="K24" s="7"/>
      <c r="L24" s="7"/>
      <c r="M24" s="7"/>
      <c r="N24" s="7"/>
      <c r="O24" s="7"/>
      <c r="P24" s="7"/>
      <c r="Q24" s="7"/>
      <c r="R24" s="7"/>
      <c r="S24" s="7"/>
      <c r="T24" s="7"/>
      <c r="U24" s="7"/>
      <c r="V24" s="7"/>
      <c r="W24" s="7"/>
      <c r="X24" s="7"/>
      <c r="Y24" s="7"/>
    </row>
    <row r="25" spans="1:25" ht="20.25" customHeight="1" x14ac:dyDescent="0.2">
      <c r="A25" s="959" t="s">
        <v>298</v>
      </c>
      <c r="B25" s="960"/>
      <c r="C25" s="961"/>
      <c r="D25" s="432"/>
      <c r="E25" s="951"/>
      <c r="F25" s="7"/>
      <c r="G25" s="2"/>
      <c r="H25" s="2"/>
      <c r="I25" s="2"/>
      <c r="J25" s="2"/>
      <c r="K25" s="7"/>
      <c r="L25" s="7"/>
      <c r="M25" s="7"/>
      <c r="N25" s="7"/>
      <c r="O25" s="7"/>
      <c r="P25" s="7"/>
      <c r="Q25" s="7"/>
      <c r="R25" s="7"/>
      <c r="S25" s="7"/>
      <c r="T25" s="7"/>
      <c r="U25" s="7"/>
      <c r="V25" s="7"/>
      <c r="W25" s="7"/>
      <c r="X25" s="7"/>
      <c r="Y25" s="7"/>
    </row>
    <row r="26" spans="1:25" ht="15" customHeight="1" x14ac:dyDescent="0.2">
      <c r="A26" s="966"/>
      <c r="B26" s="967"/>
      <c r="C26" s="967"/>
      <c r="D26" s="968"/>
      <c r="E26" s="951"/>
      <c r="F26" s="7"/>
      <c r="G26" s="2"/>
      <c r="H26" s="2"/>
      <c r="I26" s="2"/>
      <c r="J26" s="2"/>
      <c r="K26" s="7"/>
      <c r="L26" s="7"/>
      <c r="M26" s="7"/>
      <c r="N26" s="7"/>
      <c r="O26" s="7"/>
      <c r="P26" s="7"/>
      <c r="Q26" s="7"/>
      <c r="R26" s="7"/>
      <c r="S26" s="7"/>
      <c r="T26" s="7"/>
      <c r="U26" s="7"/>
      <c r="V26" s="7"/>
      <c r="W26" s="7"/>
      <c r="X26" s="7"/>
      <c r="Y26" s="7"/>
    </row>
    <row r="27" spans="1:25" ht="23.25" customHeight="1" x14ac:dyDescent="0.2">
      <c r="A27" s="964" t="s">
        <v>380</v>
      </c>
      <c r="B27" s="965"/>
      <c r="C27" s="965"/>
      <c r="D27" s="469">
        <f>C29/(C31*C30)</f>
        <v>0.125</v>
      </c>
      <c r="E27" s="951"/>
      <c r="F27" s="7"/>
      <c r="G27" s="2"/>
      <c r="H27" s="2"/>
      <c r="I27" s="2"/>
      <c r="J27" s="2"/>
      <c r="K27" s="7"/>
      <c r="L27" s="7"/>
      <c r="M27" s="7"/>
      <c r="N27" s="7"/>
      <c r="O27" s="7"/>
      <c r="P27" s="7"/>
      <c r="Q27" s="7"/>
      <c r="R27" s="7"/>
      <c r="S27" s="7"/>
      <c r="T27" s="7"/>
      <c r="U27" s="7"/>
      <c r="V27" s="7"/>
      <c r="W27" s="7"/>
      <c r="X27" s="7"/>
      <c r="Y27" s="7"/>
    </row>
    <row r="28" spans="1:25" ht="40.5" customHeight="1" x14ac:dyDescent="0.2">
      <c r="A28" s="962" t="s">
        <v>299</v>
      </c>
      <c r="B28" s="963"/>
      <c r="C28" s="963"/>
      <c r="D28" s="1143"/>
      <c r="E28" s="951"/>
      <c r="F28" s="7"/>
      <c r="G28" s="2"/>
      <c r="H28" s="2"/>
      <c r="I28" s="2"/>
      <c r="J28" s="2"/>
      <c r="K28" s="7"/>
      <c r="L28" s="7"/>
      <c r="M28" s="7"/>
      <c r="N28" s="7"/>
      <c r="O28" s="7"/>
      <c r="P28" s="7"/>
      <c r="Q28" s="7"/>
      <c r="R28" s="7"/>
      <c r="S28" s="7"/>
      <c r="T28" s="7"/>
      <c r="U28" s="7"/>
      <c r="V28" s="7"/>
      <c r="W28" s="7"/>
      <c r="X28" s="7"/>
      <c r="Y28" s="7"/>
    </row>
    <row r="29" spans="1:25" ht="15" customHeight="1" x14ac:dyDescent="0.2">
      <c r="A29" s="962" t="s">
        <v>350</v>
      </c>
      <c r="B29" s="963"/>
      <c r="C29" s="357">
        <f>'Referencia de datos'!I32</f>
        <v>5</v>
      </c>
      <c r="D29" s="1144"/>
      <c r="E29" s="951"/>
      <c r="F29" s="7"/>
      <c r="G29" s="2"/>
      <c r="H29" s="2"/>
      <c r="I29" s="2"/>
      <c r="J29" s="2"/>
      <c r="K29" s="7"/>
      <c r="L29" s="7"/>
      <c r="M29" s="7"/>
      <c r="N29" s="7"/>
      <c r="O29" s="7"/>
      <c r="P29" s="7"/>
      <c r="Q29" s="7"/>
      <c r="R29" s="7"/>
      <c r="S29" s="7"/>
      <c r="T29" s="7"/>
      <c r="U29" s="7"/>
      <c r="V29" s="7"/>
      <c r="W29" s="7"/>
      <c r="X29" s="7"/>
      <c r="Y29" s="7"/>
    </row>
    <row r="30" spans="1:25" ht="25.5" customHeight="1" x14ac:dyDescent="0.2">
      <c r="A30" s="962" t="s">
        <v>349</v>
      </c>
      <c r="B30" s="963"/>
      <c r="C30" s="357">
        <f>'Referencia de datos'!D10</f>
        <v>2</v>
      </c>
      <c r="D30" s="1144"/>
      <c r="E30" s="951"/>
      <c r="F30" s="7"/>
      <c r="G30" s="2"/>
      <c r="H30" s="2"/>
      <c r="I30" s="2"/>
      <c r="J30" s="2"/>
      <c r="K30" s="7"/>
      <c r="L30" s="7"/>
      <c r="M30" s="7"/>
      <c r="N30" s="7"/>
      <c r="O30" s="7"/>
      <c r="P30" s="7"/>
      <c r="Q30" s="7"/>
      <c r="R30" s="7"/>
      <c r="S30" s="7"/>
      <c r="T30" s="7"/>
      <c r="U30" s="7"/>
      <c r="V30" s="7"/>
      <c r="W30" s="7"/>
      <c r="X30" s="7"/>
      <c r="Y30" s="7"/>
    </row>
    <row r="31" spans="1:25" ht="15" customHeight="1" x14ac:dyDescent="0.2">
      <c r="A31" s="962" t="s">
        <v>351</v>
      </c>
      <c r="B31" s="963"/>
      <c r="C31" s="357">
        <f>D8</f>
        <v>20</v>
      </c>
      <c r="D31" s="1151"/>
      <c r="E31" s="951"/>
      <c r="F31" s="7"/>
      <c r="G31" s="2"/>
      <c r="H31" s="2"/>
      <c r="I31" s="2"/>
      <c r="J31" s="2"/>
      <c r="K31" s="7"/>
      <c r="L31" s="7"/>
      <c r="M31" s="7"/>
      <c r="N31" s="7"/>
      <c r="O31" s="7"/>
      <c r="P31" s="7"/>
      <c r="Q31" s="7"/>
      <c r="R31" s="7"/>
      <c r="S31" s="7"/>
      <c r="T31" s="7"/>
      <c r="U31" s="7"/>
      <c r="V31" s="7"/>
      <c r="W31" s="7"/>
      <c r="X31" s="7"/>
      <c r="Y31" s="7"/>
    </row>
    <row r="32" spans="1:25" ht="20.25" customHeight="1" x14ac:dyDescent="0.2">
      <c r="A32" s="932"/>
      <c r="B32" s="933"/>
      <c r="C32" s="933"/>
      <c r="D32" s="934"/>
      <c r="E32" s="951"/>
      <c r="F32" s="7"/>
      <c r="G32" s="2"/>
      <c r="H32" s="2"/>
      <c r="I32" s="2"/>
      <c r="J32" s="2"/>
      <c r="K32" s="7"/>
      <c r="L32" s="7"/>
      <c r="M32" s="7"/>
      <c r="N32" s="7"/>
      <c r="O32" s="7"/>
      <c r="P32" s="7"/>
      <c r="Q32" s="7"/>
      <c r="R32" s="7"/>
      <c r="S32" s="7"/>
      <c r="T32" s="7"/>
      <c r="U32" s="7"/>
      <c r="V32" s="7"/>
      <c r="W32" s="7"/>
      <c r="X32" s="7"/>
      <c r="Y32" s="7"/>
    </row>
    <row r="33" spans="1:25" ht="46.5" customHeight="1" x14ac:dyDescent="0.2">
      <c r="A33" s="1145" t="s">
        <v>378</v>
      </c>
      <c r="B33" s="1146"/>
      <c r="C33" s="1147"/>
      <c r="D33" s="433">
        <f>C36*(1+C37)*D39</f>
        <v>871.30867261904746</v>
      </c>
      <c r="E33" s="951"/>
      <c r="F33" s="7"/>
      <c r="G33" s="2"/>
      <c r="H33" s="2"/>
      <c r="I33" s="2"/>
      <c r="J33" s="2"/>
      <c r="K33" s="7"/>
      <c r="L33" s="7"/>
      <c r="M33" s="7"/>
      <c r="N33" s="7"/>
      <c r="O33" s="7"/>
      <c r="P33" s="7"/>
      <c r="Q33" s="7"/>
      <c r="R33" s="7"/>
      <c r="S33" s="7"/>
      <c r="T33" s="7"/>
      <c r="U33" s="7"/>
      <c r="V33" s="7"/>
      <c r="W33" s="7"/>
      <c r="X33" s="7"/>
      <c r="Y33" s="7"/>
    </row>
    <row r="34" spans="1:25" ht="40.5" customHeight="1" x14ac:dyDescent="0.2">
      <c r="A34" s="1148" t="s">
        <v>394</v>
      </c>
      <c r="B34" s="1149"/>
      <c r="C34" s="1150"/>
      <c r="D34" s="463"/>
      <c r="E34" s="951"/>
      <c r="F34" s="7"/>
      <c r="G34" s="2"/>
      <c r="H34" s="2"/>
      <c r="I34" s="2"/>
      <c r="J34" s="2"/>
      <c r="K34" s="7"/>
      <c r="L34" s="7"/>
      <c r="M34" s="7"/>
      <c r="N34" s="7"/>
      <c r="O34" s="7"/>
      <c r="P34" s="7"/>
      <c r="Q34" s="7"/>
      <c r="R34" s="7"/>
      <c r="S34" s="7"/>
      <c r="T34" s="7"/>
      <c r="U34" s="7"/>
      <c r="V34" s="7"/>
      <c r="W34" s="7"/>
      <c r="X34" s="7"/>
      <c r="Y34" s="7"/>
    </row>
    <row r="35" spans="1:25" ht="15" customHeight="1" x14ac:dyDescent="0.2">
      <c r="A35" s="932"/>
      <c r="B35" s="933"/>
      <c r="C35" s="933"/>
      <c r="D35" s="934"/>
      <c r="E35" s="951"/>
      <c r="F35" s="7"/>
      <c r="G35" s="2"/>
      <c r="H35" s="2"/>
      <c r="I35" s="2"/>
      <c r="J35" s="2"/>
      <c r="K35" s="7"/>
      <c r="L35" s="7"/>
      <c r="M35" s="7"/>
      <c r="N35" s="7"/>
      <c r="O35" s="7"/>
      <c r="P35" s="7"/>
      <c r="Q35" s="7"/>
      <c r="R35" s="7"/>
      <c r="S35" s="7"/>
      <c r="T35" s="7"/>
      <c r="U35" s="7"/>
      <c r="V35" s="7"/>
      <c r="W35" s="7"/>
      <c r="X35" s="7"/>
      <c r="Y35" s="7"/>
    </row>
    <row r="36" spans="1:25" ht="15" customHeight="1" x14ac:dyDescent="0.2">
      <c r="A36" s="1154" t="s">
        <v>352</v>
      </c>
      <c r="B36" s="1155"/>
      <c r="C36" s="474">
        <f>'Referencia de datos'!A84</f>
        <v>455.87</v>
      </c>
      <c r="D36" s="1143"/>
      <c r="E36" s="951"/>
      <c r="F36" s="7"/>
      <c r="G36" s="2"/>
      <c r="H36" s="2"/>
      <c r="I36" s="2"/>
      <c r="J36" s="2"/>
      <c r="K36" s="7"/>
      <c r="L36" s="7"/>
      <c r="M36" s="7"/>
      <c r="N36" s="7"/>
      <c r="O36" s="7"/>
      <c r="P36" s="7"/>
      <c r="Q36" s="7"/>
      <c r="R36" s="7"/>
      <c r="S36" s="7"/>
      <c r="T36" s="7"/>
      <c r="U36" s="7"/>
      <c r="V36" s="7"/>
      <c r="W36" s="7"/>
      <c r="X36" s="7"/>
      <c r="Y36" s="7"/>
    </row>
    <row r="37" spans="1:25" ht="15" customHeight="1" x14ac:dyDescent="0.2">
      <c r="A37" s="959" t="s">
        <v>353</v>
      </c>
      <c r="B37" s="960"/>
      <c r="C37" s="399">
        <f>'Referencia de datos'!I71</f>
        <v>0.67239583333333341</v>
      </c>
      <c r="D37" s="1151"/>
      <c r="E37" s="951"/>
      <c r="F37" s="7"/>
      <c r="G37" s="2"/>
      <c r="H37" s="2"/>
      <c r="I37" s="2"/>
      <c r="J37" s="2"/>
      <c r="K37" s="7"/>
      <c r="L37" s="7"/>
      <c r="M37" s="7"/>
      <c r="N37" s="7"/>
      <c r="O37" s="7"/>
      <c r="P37" s="7"/>
      <c r="Q37" s="7"/>
      <c r="R37" s="7"/>
      <c r="S37" s="7"/>
      <c r="T37" s="7"/>
      <c r="U37" s="7"/>
      <c r="V37" s="7"/>
      <c r="W37" s="7"/>
      <c r="X37" s="7"/>
      <c r="Y37" s="7"/>
    </row>
    <row r="38" spans="1:25" ht="15" customHeight="1" x14ac:dyDescent="0.2">
      <c r="A38" s="932"/>
      <c r="B38" s="933"/>
      <c r="C38" s="933"/>
      <c r="D38" s="934"/>
      <c r="E38" s="951"/>
      <c r="F38" s="7"/>
      <c r="G38" s="2"/>
      <c r="H38" s="2"/>
      <c r="I38" s="2"/>
      <c r="J38" s="2"/>
      <c r="K38" s="7"/>
      <c r="L38" s="7"/>
      <c r="M38" s="7"/>
      <c r="N38" s="7"/>
      <c r="O38" s="7"/>
      <c r="P38" s="7"/>
      <c r="Q38" s="7"/>
      <c r="R38" s="7"/>
      <c r="S38" s="7"/>
      <c r="T38" s="7"/>
      <c r="U38" s="7"/>
      <c r="V38" s="7"/>
      <c r="W38" s="7"/>
      <c r="X38" s="7"/>
      <c r="Y38" s="7"/>
    </row>
    <row r="39" spans="1:25" ht="41.25" customHeight="1" x14ac:dyDescent="0.2">
      <c r="A39" s="435" t="s">
        <v>354</v>
      </c>
      <c r="B39" s="935" t="s">
        <v>377</v>
      </c>
      <c r="C39" s="936"/>
      <c r="D39" s="436">
        <f>C40/(C40-C41-C42)</f>
        <v>1.1428571428571428</v>
      </c>
      <c r="E39" s="951"/>
      <c r="F39" s="7"/>
      <c r="G39" s="2"/>
      <c r="H39" s="2"/>
      <c r="I39" s="2"/>
      <c r="J39" s="2"/>
      <c r="K39" s="7"/>
      <c r="L39" s="7"/>
      <c r="M39" s="7"/>
      <c r="N39" s="7"/>
      <c r="O39" s="7"/>
      <c r="P39" s="7"/>
      <c r="Q39" s="7"/>
      <c r="R39" s="7"/>
      <c r="S39" s="7"/>
      <c r="T39" s="7"/>
      <c r="U39" s="7"/>
      <c r="V39" s="7"/>
      <c r="W39" s="7"/>
      <c r="X39" s="7"/>
      <c r="Y39" s="7"/>
    </row>
    <row r="40" spans="1:25" ht="15" customHeight="1" x14ac:dyDescent="0.2">
      <c r="A40" s="1152" t="s">
        <v>355</v>
      </c>
      <c r="B40" s="1153"/>
      <c r="C40" s="400">
        <v>4</v>
      </c>
      <c r="D40" s="969"/>
      <c r="E40" s="951"/>
      <c r="F40" s="7"/>
      <c r="G40" s="2"/>
      <c r="H40" s="2"/>
      <c r="I40" s="2"/>
      <c r="J40" s="2"/>
      <c r="K40" s="7"/>
      <c r="L40" s="7"/>
      <c r="M40" s="7"/>
      <c r="N40" s="7"/>
      <c r="O40" s="7"/>
      <c r="P40" s="7"/>
      <c r="Q40" s="7"/>
      <c r="R40" s="7"/>
      <c r="S40" s="7"/>
      <c r="T40" s="7"/>
      <c r="U40" s="7"/>
      <c r="V40" s="7"/>
      <c r="W40" s="7"/>
      <c r="X40" s="7"/>
      <c r="Y40" s="7"/>
    </row>
    <row r="41" spans="1:25" ht="15" customHeight="1" x14ac:dyDescent="0.2">
      <c r="A41" s="1152" t="s">
        <v>356</v>
      </c>
      <c r="B41" s="1153"/>
      <c r="C41" s="401">
        <f>20/60</f>
        <v>0.33333333333333331</v>
      </c>
      <c r="D41" s="970"/>
      <c r="E41" s="951"/>
      <c r="F41" s="7"/>
      <c r="G41" s="2"/>
      <c r="H41" s="2"/>
      <c r="I41" s="2"/>
      <c r="J41" s="2"/>
      <c r="K41" s="7"/>
      <c r="L41" s="7"/>
      <c r="M41" s="7"/>
      <c r="N41" s="7"/>
      <c r="O41" s="7"/>
      <c r="P41" s="7"/>
      <c r="Q41" s="7"/>
      <c r="R41" s="7"/>
      <c r="S41" s="7"/>
      <c r="T41" s="7"/>
      <c r="U41" s="7"/>
      <c r="V41" s="7"/>
      <c r="W41" s="7"/>
      <c r="X41" s="7"/>
      <c r="Y41" s="7"/>
    </row>
    <row r="42" spans="1:25" ht="15" customHeight="1" x14ac:dyDescent="0.2">
      <c r="A42" s="1152" t="s">
        <v>357</v>
      </c>
      <c r="B42" s="1153"/>
      <c r="C42" s="401">
        <f>10/60</f>
        <v>0.16666666666666666</v>
      </c>
      <c r="D42" s="971"/>
      <c r="E42" s="951"/>
      <c r="F42" s="7"/>
      <c r="G42" s="2"/>
      <c r="H42" s="2"/>
      <c r="I42" s="2"/>
      <c r="J42" s="2"/>
      <c r="K42" s="7"/>
      <c r="L42" s="7"/>
      <c r="M42" s="7"/>
      <c r="N42" s="7"/>
      <c r="O42" s="7"/>
      <c r="P42" s="7"/>
      <c r="Q42" s="7"/>
      <c r="R42" s="7"/>
      <c r="S42" s="7"/>
      <c r="T42" s="7"/>
      <c r="U42" s="7"/>
      <c r="V42" s="7"/>
      <c r="W42" s="7"/>
      <c r="X42" s="7"/>
      <c r="Y42" s="7"/>
    </row>
    <row r="43" spans="1:25" ht="21.75" customHeight="1" thickBot="1" x14ac:dyDescent="0.25">
      <c r="A43" s="952"/>
      <c r="B43" s="952"/>
      <c r="C43" s="952"/>
      <c r="D43" s="952"/>
      <c r="E43" s="951"/>
      <c r="F43" s="7"/>
      <c r="G43" s="7"/>
      <c r="H43" s="7"/>
      <c r="I43" s="7"/>
      <c r="J43" s="7"/>
      <c r="K43" s="7"/>
      <c r="L43" s="7"/>
      <c r="M43" s="7"/>
      <c r="N43" s="7"/>
      <c r="O43" s="7"/>
      <c r="P43" s="7"/>
      <c r="Q43" s="7"/>
      <c r="R43" s="7"/>
      <c r="S43" s="7"/>
      <c r="T43" s="7"/>
      <c r="U43" s="7"/>
      <c r="V43" s="7"/>
      <c r="W43" s="7"/>
      <c r="X43" s="7"/>
      <c r="Y43" s="7"/>
    </row>
    <row r="44" spans="1:25" ht="32.25" customHeight="1" thickBot="1" x14ac:dyDescent="0.25">
      <c r="A44" s="956" t="s">
        <v>376</v>
      </c>
      <c r="B44" s="956"/>
      <c r="C44" s="956"/>
      <c r="D44" s="403">
        <f>D27*D33</f>
        <v>108.91358407738093</v>
      </c>
      <c r="E44" s="951"/>
      <c r="F44" s="7"/>
      <c r="G44" s="37"/>
      <c r="H44" s="7"/>
      <c r="I44" s="7"/>
      <c r="J44" s="7"/>
      <c r="K44" s="7"/>
      <c r="L44" s="7"/>
      <c r="M44" s="7"/>
      <c r="N44" s="7"/>
      <c r="O44" s="7"/>
      <c r="P44" s="7"/>
      <c r="Q44" s="7"/>
      <c r="R44" s="7"/>
      <c r="S44" s="7"/>
      <c r="T44" s="7"/>
      <c r="U44" s="7"/>
      <c r="V44" s="7"/>
      <c r="W44" s="7"/>
      <c r="X44" s="7"/>
      <c r="Y44" s="7"/>
    </row>
    <row r="45" spans="1:25" ht="42.75" customHeight="1" thickBot="1" x14ac:dyDescent="0.25">
      <c r="A45" s="949"/>
      <c r="B45" s="950"/>
      <c r="C45" s="950"/>
      <c r="D45" s="950"/>
      <c r="E45" s="951"/>
      <c r="F45" s="7"/>
      <c r="G45" s="7"/>
      <c r="H45" s="7"/>
      <c r="I45" s="7"/>
      <c r="J45" s="7"/>
      <c r="K45" s="7"/>
      <c r="L45" s="7"/>
      <c r="M45" s="7"/>
      <c r="N45" s="7"/>
      <c r="O45" s="7"/>
      <c r="P45" s="7"/>
      <c r="Q45" s="7"/>
      <c r="R45" s="7"/>
      <c r="S45" s="7"/>
      <c r="T45" s="7"/>
      <c r="U45" s="7"/>
      <c r="V45" s="7"/>
      <c r="W45" s="7"/>
      <c r="X45" s="7"/>
      <c r="Y45" s="7"/>
    </row>
    <row r="46" spans="1:25" ht="35.25" customHeight="1" thickBot="1" x14ac:dyDescent="0.25">
      <c r="A46" s="953" t="s">
        <v>100</v>
      </c>
      <c r="B46" s="954"/>
      <c r="C46" s="955"/>
      <c r="D46" s="227" t="s">
        <v>168</v>
      </c>
      <c r="E46" s="951"/>
      <c r="F46" s="7"/>
      <c r="N46" s="7"/>
      <c r="O46" s="7"/>
      <c r="P46" s="7"/>
      <c r="Q46" s="7"/>
      <c r="R46" s="7"/>
      <c r="S46" s="7"/>
      <c r="T46" s="7"/>
      <c r="U46" s="7"/>
      <c r="V46" s="7"/>
      <c r="W46" s="7"/>
      <c r="X46" s="7"/>
      <c r="Y46" s="7"/>
    </row>
    <row r="47" spans="1:25" ht="17.25" customHeight="1" x14ac:dyDescent="0.2">
      <c r="A47" s="957" t="s">
        <v>358</v>
      </c>
      <c r="B47" s="958"/>
      <c r="C47" s="958"/>
      <c r="D47" s="289">
        <f>1300*3</f>
        <v>3900</v>
      </c>
      <c r="E47" s="951"/>
      <c r="F47" s="7"/>
      <c r="N47" s="7"/>
      <c r="O47" s="7"/>
      <c r="P47" s="7"/>
      <c r="Q47" s="7"/>
      <c r="R47" s="7"/>
      <c r="S47" s="7"/>
      <c r="T47" s="7"/>
      <c r="U47" s="7"/>
      <c r="V47" s="7"/>
      <c r="W47" s="7"/>
      <c r="X47" s="7"/>
      <c r="Y47" s="7"/>
    </row>
    <row r="48" spans="1:25" ht="14.25" x14ac:dyDescent="0.2">
      <c r="A48" s="930" t="s">
        <v>359</v>
      </c>
      <c r="B48" s="931"/>
      <c r="C48" s="931"/>
      <c r="D48" s="290">
        <f>2200*3</f>
        <v>6600</v>
      </c>
      <c r="E48" s="951"/>
      <c r="F48" s="7"/>
      <c r="N48" s="7"/>
      <c r="O48" s="7"/>
      <c r="P48" s="7"/>
      <c r="Q48" s="7"/>
      <c r="R48" s="7"/>
      <c r="S48" s="7"/>
      <c r="T48" s="7"/>
      <c r="U48" s="7"/>
      <c r="V48" s="7"/>
      <c r="W48" s="7"/>
      <c r="X48" s="7"/>
      <c r="Y48" s="7"/>
    </row>
    <row r="49" spans="1:25" ht="17.25" customHeight="1" x14ac:dyDescent="0.2">
      <c r="A49" s="930" t="s">
        <v>360</v>
      </c>
      <c r="B49" s="931"/>
      <c r="C49" s="931"/>
      <c r="D49" s="290">
        <f>550*3</f>
        <v>1650</v>
      </c>
      <c r="E49" s="951"/>
      <c r="F49" s="7"/>
      <c r="N49" s="7"/>
      <c r="O49" s="7"/>
      <c r="P49" s="7"/>
      <c r="Q49" s="7"/>
      <c r="R49" s="7"/>
      <c r="S49" s="7"/>
      <c r="T49" s="7"/>
      <c r="U49" s="7"/>
      <c r="V49" s="7"/>
      <c r="W49" s="7"/>
      <c r="X49" s="7"/>
      <c r="Y49" s="7"/>
    </row>
    <row r="50" spans="1:25" ht="47.25" customHeight="1" x14ac:dyDescent="0.2">
      <c r="A50" s="937" t="s">
        <v>361</v>
      </c>
      <c r="B50" s="938"/>
      <c r="C50" s="228">
        <v>3</v>
      </c>
      <c r="D50" s="224"/>
      <c r="E50" s="951"/>
      <c r="F50" s="7"/>
      <c r="N50" s="7"/>
      <c r="O50" s="7"/>
      <c r="P50" s="7"/>
      <c r="Q50" s="7"/>
      <c r="R50" s="7"/>
      <c r="S50" s="7"/>
      <c r="T50" s="7"/>
      <c r="U50" s="7"/>
      <c r="V50" s="7"/>
      <c r="W50" s="7"/>
      <c r="X50" s="7"/>
      <c r="Y50" s="7"/>
    </row>
    <row r="51" spans="1:25" ht="21.75" customHeight="1" x14ac:dyDescent="0.2">
      <c r="A51" s="937" t="s">
        <v>374</v>
      </c>
      <c r="B51" s="939"/>
      <c r="C51" s="938"/>
      <c r="D51" s="167">
        <f>(D47+D48+D49)/C50</f>
        <v>4050</v>
      </c>
      <c r="E51" s="951"/>
      <c r="F51" s="7"/>
      <c r="N51" s="7"/>
      <c r="O51" s="7"/>
      <c r="P51" s="7"/>
      <c r="Q51" s="7"/>
      <c r="R51" s="7"/>
      <c r="S51" s="7"/>
      <c r="T51" s="7"/>
      <c r="U51" s="7"/>
      <c r="V51" s="7"/>
      <c r="W51" s="7"/>
      <c r="X51" s="7"/>
      <c r="Y51" s="7"/>
    </row>
    <row r="52" spans="1:25" ht="16.5" customHeight="1" x14ac:dyDescent="0.2">
      <c r="A52" s="972"/>
      <c r="B52" s="973"/>
      <c r="C52" s="973"/>
      <c r="D52" s="974"/>
      <c r="E52" s="951"/>
      <c r="F52" s="7"/>
      <c r="N52" s="7"/>
      <c r="O52" s="7"/>
      <c r="P52" s="7"/>
      <c r="Q52" s="7"/>
      <c r="R52" s="7"/>
      <c r="S52" s="7"/>
      <c r="T52" s="7"/>
      <c r="U52" s="7"/>
      <c r="V52" s="7"/>
      <c r="W52" s="7"/>
      <c r="X52" s="7"/>
      <c r="Y52" s="7"/>
    </row>
    <row r="53" spans="1:25" ht="22.5" customHeight="1" x14ac:dyDescent="0.2">
      <c r="A53" s="930" t="s">
        <v>362</v>
      </c>
      <c r="B53" s="931"/>
      <c r="C53" s="287" t="s">
        <v>73</v>
      </c>
      <c r="D53" s="168">
        <f>IF(C53="A",'Amortizaciones y monotributo'!F39,IF(C53="B",'Amortizaciones y monotributo'!F40,IF(C53="C",'Amortizaciones y monotributo'!F41,IF(C53="D",'Amortizaciones y monotributo'!F42,IF(C53="E",'Amortizaciones y monotributo'!F43,IF(C53="F",'Amortizaciones y monotributo'!F44,IF(C53="G",'Amortizaciones y monotributo'!F45,IF(C53="H",'Amortizaciones y monotributo'!F46,0))))))))</f>
        <v>4195.95</v>
      </c>
      <c r="E53" s="951"/>
      <c r="F53" s="7"/>
      <c r="N53" s="7"/>
      <c r="O53" s="7"/>
      <c r="P53" s="7"/>
      <c r="Q53" s="7"/>
      <c r="R53" s="7"/>
      <c r="S53" s="7"/>
      <c r="T53" s="7"/>
      <c r="U53" s="7"/>
      <c r="V53" s="7"/>
      <c r="W53" s="7"/>
      <c r="X53" s="7"/>
      <c r="Y53" s="7"/>
    </row>
    <row r="54" spans="1:25" ht="51" customHeight="1" x14ac:dyDescent="0.2">
      <c r="A54" s="924" t="s">
        <v>363</v>
      </c>
      <c r="B54" s="923" t="s">
        <v>501</v>
      </c>
      <c r="C54" s="923"/>
      <c r="D54" s="946">
        <v>0</v>
      </c>
      <c r="E54" s="951"/>
      <c r="F54" s="7"/>
      <c r="N54" s="7"/>
      <c r="O54" s="7"/>
      <c r="P54" s="7"/>
      <c r="Q54" s="7"/>
      <c r="R54" s="7"/>
      <c r="S54" s="7"/>
      <c r="T54" s="7"/>
      <c r="U54" s="7"/>
      <c r="V54" s="7"/>
      <c r="W54" s="7"/>
      <c r="X54" s="7"/>
      <c r="Y54" s="7"/>
    </row>
    <row r="55" spans="1:25" ht="61.5" customHeight="1" x14ac:dyDescent="0.2">
      <c r="A55" s="924"/>
      <c r="B55" s="923" t="s">
        <v>500</v>
      </c>
      <c r="C55" s="923"/>
      <c r="D55" s="946"/>
      <c r="E55" s="951"/>
      <c r="F55" s="7"/>
      <c r="N55" s="7"/>
      <c r="O55" s="7"/>
      <c r="P55" s="7"/>
      <c r="Q55" s="7"/>
      <c r="R55" s="7"/>
      <c r="S55" s="7"/>
      <c r="T55" s="7"/>
      <c r="U55" s="7"/>
      <c r="V55" s="7"/>
      <c r="W55" s="7"/>
      <c r="X55" s="7"/>
      <c r="Y55" s="7"/>
    </row>
    <row r="56" spans="1:25" ht="17.25" customHeight="1" x14ac:dyDescent="0.2">
      <c r="A56" s="975"/>
      <c r="B56" s="976"/>
      <c r="C56" s="976"/>
      <c r="D56" s="977"/>
      <c r="E56" s="951"/>
      <c r="F56" s="7"/>
      <c r="N56" s="7"/>
      <c r="O56" s="7"/>
      <c r="P56" s="7"/>
      <c r="Q56" s="7"/>
      <c r="R56" s="7"/>
      <c r="S56" s="7"/>
      <c r="T56" s="7"/>
      <c r="U56" s="7"/>
      <c r="V56" s="7"/>
      <c r="W56" s="7"/>
      <c r="X56" s="7"/>
      <c r="Y56" s="7"/>
    </row>
    <row r="57" spans="1:25" ht="36" customHeight="1" x14ac:dyDescent="0.2">
      <c r="A57" s="947" t="s">
        <v>364</v>
      </c>
      <c r="B57" s="948"/>
      <c r="C57" s="948"/>
      <c r="D57" s="168">
        <f>'Amortizaciones y monotributo'!G25</f>
        <v>5358.875</v>
      </c>
      <c r="E57" s="951"/>
      <c r="F57" s="7"/>
      <c r="N57" s="7"/>
      <c r="O57" s="7"/>
      <c r="P57" s="7"/>
      <c r="Q57" s="7"/>
      <c r="R57" s="7"/>
      <c r="S57" s="7"/>
      <c r="T57" s="7"/>
      <c r="U57" s="7"/>
      <c r="V57" s="7"/>
      <c r="W57" s="7"/>
      <c r="X57" s="7"/>
      <c r="Y57" s="7"/>
    </row>
    <row r="58" spans="1:25" ht="21" customHeight="1" x14ac:dyDescent="0.2">
      <c r="A58" s="930" t="s">
        <v>365</v>
      </c>
      <c r="B58" s="931"/>
      <c r="C58" s="931"/>
      <c r="D58" s="168">
        <f>'Amortizaciones y monotributo'!D35</f>
        <v>50000</v>
      </c>
      <c r="E58" s="951"/>
      <c r="F58" s="7"/>
      <c r="N58" s="7"/>
      <c r="O58" s="7"/>
      <c r="P58" s="7"/>
      <c r="Q58" s="7"/>
      <c r="R58" s="7"/>
      <c r="S58" s="7"/>
      <c r="T58" s="7"/>
      <c r="U58" s="7"/>
      <c r="V58" s="7"/>
      <c r="W58" s="7"/>
      <c r="X58" s="7"/>
      <c r="Y58" s="7"/>
    </row>
    <row r="59" spans="1:25" ht="33.75" customHeight="1" x14ac:dyDescent="0.2">
      <c r="A59" s="937" t="s">
        <v>366</v>
      </c>
      <c r="B59" s="939" t="s">
        <v>170</v>
      </c>
      <c r="C59" s="938" t="s">
        <v>170</v>
      </c>
      <c r="D59" s="291">
        <v>1200</v>
      </c>
      <c r="E59" s="951"/>
      <c r="F59" s="7"/>
      <c r="N59" s="7"/>
      <c r="O59" s="7"/>
      <c r="P59" s="7"/>
      <c r="Q59" s="7"/>
      <c r="R59" s="7"/>
      <c r="S59" s="7"/>
      <c r="T59" s="7"/>
      <c r="U59" s="7"/>
      <c r="V59" s="7"/>
      <c r="W59" s="7"/>
      <c r="X59" s="7"/>
      <c r="Y59" s="7"/>
    </row>
    <row r="60" spans="1:25" ht="33.75" customHeight="1" x14ac:dyDescent="0.2">
      <c r="A60" s="937" t="s">
        <v>367</v>
      </c>
      <c r="B60" s="939" t="s">
        <v>177</v>
      </c>
      <c r="C60" s="938" t="s">
        <v>177</v>
      </c>
      <c r="D60" s="291">
        <v>1800</v>
      </c>
      <c r="E60" s="951"/>
      <c r="F60" s="7"/>
      <c r="N60" s="7"/>
      <c r="O60" s="7"/>
      <c r="P60" s="7"/>
      <c r="Q60" s="7"/>
      <c r="R60" s="7"/>
      <c r="S60" s="7"/>
      <c r="T60" s="7"/>
      <c r="U60" s="7"/>
      <c r="V60" s="7"/>
      <c r="W60" s="7"/>
      <c r="X60" s="7"/>
      <c r="Y60" s="7"/>
    </row>
    <row r="61" spans="1:25" ht="21" customHeight="1" x14ac:dyDescent="0.2">
      <c r="A61" s="937" t="s">
        <v>368</v>
      </c>
      <c r="B61" s="939" t="s">
        <v>173</v>
      </c>
      <c r="C61" s="938" t="s">
        <v>173</v>
      </c>
      <c r="D61" s="291">
        <v>500</v>
      </c>
      <c r="E61" s="951"/>
      <c r="F61" s="7"/>
      <c r="N61" s="7"/>
      <c r="O61" s="7"/>
      <c r="P61" s="7"/>
      <c r="Q61" s="7"/>
      <c r="R61" s="7"/>
      <c r="S61" s="7"/>
      <c r="T61" s="7"/>
      <c r="U61" s="7"/>
      <c r="V61" s="7"/>
      <c r="W61" s="7"/>
      <c r="X61" s="7"/>
      <c r="Y61" s="7"/>
    </row>
    <row r="62" spans="1:25" ht="16.5" customHeight="1" x14ac:dyDescent="0.2">
      <c r="A62" s="937" t="s">
        <v>418</v>
      </c>
      <c r="B62" s="939"/>
      <c r="C62" s="938"/>
      <c r="D62" s="291">
        <v>800</v>
      </c>
      <c r="E62" s="951"/>
      <c r="F62" s="7"/>
      <c r="N62" s="7"/>
      <c r="O62" s="7"/>
      <c r="P62" s="7"/>
      <c r="Q62" s="7"/>
      <c r="R62" s="7"/>
      <c r="S62" s="7"/>
      <c r="T62" s="7"/>
      <c r="U62" s="7"/>
      <c r="V62" s="7"/>
      <c r="W62" s="7"/>
      <c r="X62" s="7"/>
      <c r="Y62" s="7"/>
    </row>
    <row r="63" spans="1:25" ht="16.5" customHeight="1" x14ac:dyDescent="0.2">
      <c r="A63" s="940"/>
      <c r="B63" s="941"/>
      <c r="C63" s="941"/>
      <c r="D63" s="942"/>
      <c r="E63" s="951"/>
      <c r="F63" s="7"/>
      <c r="N63" s="7"/>
      <c r="O63" s="7"/>
      <c r="P63" s="7"/>
      <c r="Q63" s="7"/>
      <c r="R63" s="7"/>
      <c r="S63" s="7"/>
      <c r="T63" s="7"/>
      <c r="U63" s="7"/>
      <c r="V63" s="7"/>
      <c r="W63" s="7"/>
      <c r="X63" s="7"/>
      <c r="Y63" s="7"/>
    </row>
    <row r="64" spans="1:25" ht="31.5" customHeight="1" x14ac:dyDescent="0.2">
      <c r="A64" s="937" t="s">
        <v>369</v>
      </c>
      <c r="B64" s="939"/>
      <c r="C64" s="938"/>
      <c r="D64" s="291">
        <v>6500</v>
      </c>
      <c r="E64" s="951"/>
      <c r="F64" s="7"/>
      <c r="N64" s="7"/>
      <c r="O64" s="7"/>
      <c r="P64" s="7"/>
      <c r="Q64" s="7"/>
      <c r="R64" s="7"/>
      <c r="S64" s="7"/>
      <c r="T64" s="7"/>
      <c r="U64" s="7"/>
      <c r="V64" s="7"/>
      <c r="W64" s="7"/>
      <c r="X64" s="7"/>
      <c r="Y64" s="7"/>
    </row>
    <row r="65" spans="1:25" ht="30.75" customHeight="1" x14ac:dyDescent="0.2">
      <c r="A65" s="937" t="s">
        <v>370</v>
      </c>
      <c r="B65" s="939"/>
      <c r="C65" s="938"/>
      <c r="D65" s="291">
        <v>5200</v>
      </c>
      <c r="E65" s="951"/>
      <c r="F65" s="7"/>
      <c r="N65" s="7"/>
      <c r="O65" s="7"/>
      <c r="P65" s="7"/>
      <c r="Q65" s="7"/>
      <c r="R65" s="7"/>
      <c r="S65" s="7"/>
      <c r="T65" s="7"/>
      <c r="U65" s="7"/>
      <c r="V65" s="7"/>
      <c r="W65" s="7"/>
      <c r="X65" s="7"/>
      <c r="Y65" s="7"/>
    </row>
    <row r="66" spans="1:25" ht="30.75" customHeight="1" x14ac:dyDescent="0.2">
      <c r="A66" s="937" t="s">
        <v>371</v>
      </c>
      <c r="B66" s="939"/>
      <c r="C66" s="317">
        <f>5*12</f>
        <v>60</v>
      </c>
      <c r="D66" s="318"/>
      <c r="E66" s="951"/>
      <c r="F66" s="7"/>
      <c r="N66" s="7"/>
      <c r="O66" s="7"/>
      <c r="P66" s="7"/>
      <c r="Q66" s="7"/>
      <c r="R66" s="7"/>
      <c r="S66" s="7"/>
      <c r="T66" s="7"/>
      <c r="U66" s="7"/>
      <c r="V66" s="7"/>
      <c r="W66" s="7"/>
      <c r="X66" s="7"/>
      <c r="Y66" s="7"/>
    </row>
    <row r="67" spans="1:25" ht="17.25" customHeight="1" x14ac:dyDescent="0.2">
      <c r="A67" s="937" t="s">
        <v>372</v>
      </c>
      <c r="B67" s="939"/>
      <c r="C67" s="939"/>
      <c r="D67" s="291">
        <f>'Referencia de datos'!J112</f>
        <v>50000</v>
      </c>
      <c r="E67" s="951"/>
      <c r="F67" s="7"/>
      <c r="N67" s="7"/>
      <c r="O67" s="7"/>
      <c r="P67" s="7"/>
      <c r="Q67" s="7"/>
      <c r="R67" s="7"/>
      <c r="S67" s="7"/>
      <c r="T67" s="7"/>
      <c r="U67" s="7"/>
      <c r="V67" s="7"/>
      <c r="W67" s="7"/>
      <c r="X67" s="7"/>
      <c r="Y67" s="7"/>
    </row>
    <row r="68" spans="1:25" ht="15" customHeight="1" x14ac:dyDescent="0.2">
      <c r="A68" s="940"/>
      <c r="B68" s="941"/>
      <c r="C68" s="941"/>
      <c r="D68" s="942"/>
      <c r="E68" s="951"/>
      <c r="F68" s="7"/>
      <c r="N68" s="7"/>
      <c r="O68" s="7"/>
      <c r="P68" s="7"/>
      <c r="Q68" s="7"/>
      <c r="R68" s="7"/>
      <c r="S68" s="7"/>
      <c r="T68" s="7"/>
      <c r="U68" s="7"/>
      <c r="V68" s="7"/>
      <c r="W68" s="7"/>
      <c r="X68" s="7"/>
      <c r="Y68" s="7"/>
    </row>
    <row r="69" spans="1:25" ht="14.25" customHeight="1" x14ac:dyDescent="0.2">
      <c r="A69" s="1167" t="s">
        <v>166</v>
      </c>
      <c r="B69" s="1168"/>
      <c r="C69" s="1168"/>
      <c r="D69" s="292"/>
      <c r="E69" s="951"/>
      <c r="F69" s="7"/>
      <c r="N69" s="7"/>
      <c r="O69" s="7"/>
      <c r="P69" s="7"/>
      <c r="Q69" s="7"/>
      <c r="R69" s="7"/>
      <c r="S69" s="7"/>
      <c r="T69" s="7"/>
      <c r="U69" s="7"/>
      <c r="V69" s="7"/>
      <c r="W69" s="7"/>
      <c r="X69" s="7"/>
      <c r="Y69" s="7"/>
    </row>
    <row r="70" spans="1:25" ht="14.25" customHeight="1" x14ac:dyDescent="0.2">
      <c r="A70" s="1167" t="s">
        <v>166</v>
      </c>
      <c r="B70" s="1168"/>
      <c r="C70" s="1168"/>
      <c r="D70" s="292"/>
      <c r="E70" s="951"/>
      <c r="F70" s="7"/>
      <c r="M70" s="7"/>
      <c r="N70" s="7"/>
      <c r="O70" s="7"/>
      <c r="P70" s="7"/>
      <c r="Q70" s="7"/>
      <c r="R70" s="7"/>
      <c r="S70" s="7"/>
      <c r="T70" s="7"/>
      <c r="U70" s="7"/>
      <c r="V70" s="7"/>
      <c r="W70" s="7"/>
      <c r="X70" s="7"/>
      <c r="Y70" s="7"/>
    </row>
    <row r="71" spans="1:25" ht="20.25" customHeight="1" x14ac:dyDescent="0.2">
      <c r="A71" s="943"/>
      <c r="B71" s="944"/>
      <c r="C71" s="944"/>
      <c r="D71" s="945"/>
      <c r="E71" s="951"/>
      <c r="F71" s="7"/>
      <c r="M71" s="7"/>
      <c r="N71" s="7"/>
      <c r="O71" s="7"/>
      <c r="P71" s="7"/>
      <c r="Q71" s="7"/>
      <c r="R71" s="7"/>
      <c r="S71" s="7"/>
      <c r="T71" s="7"/>
      <c r="U71" s="7"/>
      <c r="V71" s="7"/>
      <c r="W71" s="7"/>
      <c r="X71" s="7"/>
      <c r="Y71" s="7"/>
    </row>
    <row r="72" spans="1:25" ht="37.5" customHeight="1" x14ac:dyDescent="0.2">
      <c r="A72" s="1043" t="s">
        <v>373</v>
      </c>
      <c r="B72" s="1044"/>
      <c r="C72" s="1044"/>
      <c r="D72" s="166">
        <f>+D51+D53-D54+D57+D58+D59+D60+D61+D62+D64/C66+D65/C66+D67+D69+D70</f>
        <v>118099.825</v>
      </c>
      <c r="E72" s="951"/>
      <c r="F72" s="7"/>
      <c r="M72" s="7"/>
      <c r="N72" s="7"/>
      <c r="O72" s="7"/>
      <c r="P72" s="7"/>
      <c r="Q72" s="7"/>
      <c r="R72" s="7"/>
      <c r="S72" s="7"/>
      <c r="T72" s="7"/>
      <c r="U72" s="7"/>
      <c r="V72" s="7"/>
      <c r="W72" s="7"/>
      <c r="X72" s="7"/>
      <c r="Y72" s="7"/>
    </row>
    <row r="73" spans="1:25" ht="30" customHeight="1" x14ac:dyDescent="0.2">
      <c r="A73" s="943"/>
      <c r="B73" s="944"/>
      <c r="C73" s="944"/>
      <c r="D73" s="945"/>
      <c r="E73" s="951"/>
      <c r="F73" s="7"/>
      <c r="R73" s="7"/>
      <c r="S73" s="7"/>
      <c r="T73" s="7"/>
      <c r="U73" s="7"/>
      <c r="V73" s="7"/>
      <c r="W73" s="7"/>
      <c r="X73" s="7"/>
      <c r="Y73" s="7"/>
    </row>
    <row r="74" spans="1:25" ht="16.5" customHeight="1" x14ac:dyDescent="0.2">
      <c r="A74" s="978" t="s">
        <v>338</v>
      </c>
      <c r="B74" s="979"/>
      <c r="C74" s="979"/>
      <c r="D74" s="205">
        <v>2</v>
      </c>
      <c r="E74" s="951"/>
      <c r="F74" s="7"/>
      <c r="R74" s="7"/>
      <c r="S74" s="7"/>
      <c r="T74" s="7"/>
      <c r="U74" s="7"/>
      <c r="V74" s="7"/>
      <c r="W74" s="7"/>
      <c r="X74" s="7"/>
      <c r="Y74" s="7"/>
    </row>
    <row r="75" spans="1:25" ht="12.75" customHeight="1" x14ac:dyDescent="0.2">
      <c r="A75" s="943"/>
      <c r="B75" s="944"/>
      <c r="C75" s="944"/>
      <c r="D75" s="945"/>
      <c r="E75" s="951"/>
      <c r="F75" s="7"/>
      <c r="R75" s="7"/>
      <c r="S75" s="7"/>
      <c r="T75" s="7"/>
      <c r="U75" s="7"/>
      <c r="V75" s="7"/>
      <c r="W75" s="7"/>
      <c r="X75" s="7"/>
      <c r="Y75" s="7"/>
    </row>
    <row r="76" spans="1:25" ht="16.5" customHeight="1" x14ac:dyDescent="0.2">
      <c r="A76" s="978" t="s">
        <v>379</v>
      </c>
      <c r="B76" s="979"/>
      <c r="C76" s="979"/>
      <c r="D76" s="169">
        <f>D72/D74</f>
        <v>59049.912499999999</v>
      </c>
      <c r="E76" s="951"/>
      <c r="F76" s="7"/>
      <c r="R76" s="7"/>
      <c r="S76" s="7"/>
      <c r="T76" s="7"/>
      <c r="U76" s="7"/>
      <c r="V76" s="7"/>
      <c r="W76" s="7"/>
      <c r="X76" s="7"/>
      <c r="Y76" s="7"/>
    </row>
    <row r="77" spans="1:25" ht="14.25" x14ac:dyDescent="0.2">
      <c r="A77" s="943"/>
      <c r="B77" s="944"/>
      <c r="C77" s="944"/>
      <c r="D77" s="945"/>
      <c r="E77" s="951"/>
      <c r="F77" s="7"/>
      <c r="R77" s="7"/>
      <c r="S77" s="7"/>
      <c r="T77" s="7"/>
      <c r="U77" s="7"/>
      <c r="V77" s="7"/>
      <c r="W77" s="7"/>
      <c r="X77" s="7"/>
      <c r="Y77" s="7"/>
    </row>
    <row r="78" spans="1:25" ht="17.25" customHeight="1" x14ac:dyDescent="0.2">
      <c r="A78" s="978" t="s">
        <v>461</v>
      </c>
      <c r="B78" s="979"/>
      <c r="C78" s="979"/>
      <c r="D78" s="282">
        <f>'Referencia de datos'!D26</f>
        <v>1162</v>
      </c>
      <c r="E78" s="951"/>
      <c r="F78" s="7"/>
      <c r="R78" s="7"/>
      <c r="S78" s="7"/>
      <c r="T78" s="7"/>
      <c r="U78" s="7"/>
      <c r="V78" s="7"/>
      <c r="W78" s="7"/>
      <c r="X78" s="7"/>
      <c r="Y78" s="7"/>
    </row>
    <row r="79" spans="1:25" ht="14.25" x14ac:dyDescent="0.2">
      <c r="A79" s="943"/>
      <c r="B79" s="944"/>
      <c r="C79" s="944"/>
      <c r="D79" s="945"/>
      <c r="E79" s="951"/>
      <c r="F79" s="7"/>
      <c r="R79" s="7"/>
      <c r="S79" s="7"/>
      <c r="T79" s="7"/>
      <c r="U79" s="7"/>
      <c r="V79" s="7"/>
      <c r="W79" s="7"/>
      <c r="X79" s="7"/>
      <c r="Y79" s="7"/>
    </row>
    <row r="80" spans="1:25" ht="19.5" customHeight="1" x14ac:dyDescent="0.2">
      <c r="A80" s="1034" t="s">
        <v>469</v>
      </c>
      <c r="B80" s="1035"/>
      <c r="C80" s="1035"/>
      <c r="D80" s="205">
        <f>D9</f>
        <v>64</v>
      </c>
      <c r="E80" s="951"/>
      <c r="F80" s="7"/>
      <c r="R80" s="7"/>
      <c r="S80" s="7"/>
      <c r="T80" s="7"/>
      <c r="U80" s="7"/>
      <c r="V80" s="7"/>
      <c r="W80" s="7"/>
      <c r="X80" s="7"/>
      <c r="Y80" s="7"/>
    </row>
    <row r="81" spans="1:25" ht="14.25" x14ac:dyDescent="0.2">
      <c r="A81" s="927"/>
      <c r="B81" s="928"/>
      <c r="C81" s="928"/>
      <c r="D81" s="929"/>
      <c r="E81" s="951"/>
      <c r="F81" s="7"/>
      <c r="R81" s="7"/>
      <c r="S81" s="7"/>
      <c r="T81" s="7"/>
      <c r="U81" s="7"/>
      <c r="V81" s="7"/>
      <c r="W81" s="7"/>
      <c r="X81" s="7"/>
      <c r="Y81" s="7"/>
    </row>
    <row r="82" spans="1:25" ht="15.75" customHeight="1" x14ac:dyDescent="0.2">
      <c r="A82" s="978" t="s">
        <v>471</v>
      </c>
      <c r="B82" s="979"/>
      <c r="C82" s="979"/>
      <c r="D82" s="169">
        <f>D84*D80</f>
        <v>3252.318760757315</v>
      </c>
      <c r="E82" s="951"/>
      <c r="F82" s="7"/>
      <c r="R82" s="7"/>
      <c r="S82" s="7"/>
      <c r="T82" s="7"/>
      <c r="U82" s="7"/>
      <c r="V82" s="7"/>
      <c r="W82" s="7"/>
      <c r="X82" s="7"/>
      <c r="Y82" s="7"/>
    </row>
    <row r="83" spans="1:25" ht="14.25" x14ac:dyDescent="0.2">
      <c r="A83" s="924"/>
      <c r="B83" s="925"/>
      <c r="C83" s="925"/>
      <c r="D83" s="926"/>
      <c r="E83" s="951"/>
      <c r="F83" s="7"/>
      <c r="R83" s="7"/>
      <c r="S83" s="7"/>
      <c r="T83" s="7"/>
      <c r="U83" s="7"/>
      <c r="V83" s="7"/>
      <c r="W83" s="7"/>
      <c r="X83" s="7"/>
      <c r="Y83" s="7"/>
    </row>
    <row r="84" spans="1:25" ht="25.5" customHeight="1" thickBot="1" x14ac:dyDescent="0.25">
      <c r="A84" s="1165" t="s">
        <v>464</v>
      </c>
      <c r="B84" s="1166"/>
      <c r="C84" s="1166"/>
      <c r="D84" s="229">
        <f>D76/D78</f>
        <v>50.817480636833047</v>
      </c>
      <c r="E84" s="951"/>
      <c r="F84" s="7"/>
      <c r="R84" s="7"/>
      <c r="S84" s="7"/>
      <c r="T84" s="7"/>
      <c r="U84" s="7"/>
      <c r="V84" s="7"/>
      <c r="W84" s="7"/>
      <c r="X84" s="7"/>
      <c r="Y84" s="7"/>
    </row>
    <row r="85" spans="1:25" s="7" customFormat="1" ht="40.5" customHeight="1" thickBot="1" x14ac:dyDescent="0.25">
      <c r="A85" s="1156"/>
      <c r="B85" s="1157"/>
      <c r="C85" s="1157"/>
      <c r="D85" s="1157"/>
      <c r="E85" s="951"/>
    </row>
    <row r="86" spans="1:25" ht="30.75" customHeight="1" thickBot="1" x14ac:dyDescent="0.25">
      <c r="A86" s="1017" t="s">
        <v>339</v>
      </c>
      <c r="B86" s="1018"/>
      <c r="C86" s="1019"/>
      <c r="D86" s="181">
        <f>D22+D44+D84</f>
        <v>404.63106471421401</v>
      </c>
      <c r="E86" s="951"/>
      <c r="F86" s="7"/>
      <c r="R86" s="7"/>
      <c r="S86" s="7"/>
      <c r="T86" s="7"/>
      <c r="U86" s="7"/>
      <c r="V86" s="7"/>
      <c r="W86" s="7"/>
      <c r="X86" s="7"/>
      <c r="Y86" s="7"/>
    </row>
    <row r="87" spans="1:25" s="7" customFormat="1" ht="54.75" customHeight="1" thickBot="1" x14ac:dyDescent="0.25">
      <c r="A87" s="170"/>
      <c r="B87" s="171"/>
      <c r="C87" s="172"/>
      <c r="D87" s="171"/>
      <c r="E87" s="951"/>
      <c r="F87" s="12"/>
    </row>
    <row r="88" spans="1:25" s="7" customFormat="1" ht="33" customHeight="1" x14ac:dyDescent="0.2">
      <c r="A88" s="1061" t="s">
        <v>424</v>
      </c>
      <c r="B88" s="1062"/>
      <c r="C88" s="1062"/>
      <c r="D88" s="1063"/>
      <c r="E88" s="951"/>
      <c r="F88" s="12"/>
    </row>
    <row r="89" spans="1:25" s="7" customFormat="1" ht="21" customHeight="1" x14ac:dyDescent="0.2">
      <c r="A89" s="1043" t="s">
        <v>341</v>
      </c>
      <c r="B89" s="1044"/>
      <c r="C89" s="1044"/>
      <c r="D89" s="230">
        <f>C90+C90*C91</f>
        <v>52</v>
      </c>
      <c r="E89" s="951"/>
      <c r="F89" s="12"/>
    </row>
    <row r="90" spans="1:25" s="7" customFormat="1" ht="26.25" customHeight="1" x14ac:dyDescent="0.2">
      <c r="A90" s="930" t="s">
        <v>400</v>
      </c>
      <c r="B90" s="931"/>
      <c r="C90" s="1338">
        <f>'Referencia de datos'!F117</f>
        <v>49</v>
      </c>
      <c r="D90" s="1160"/>
      <c r="E90" s="951"/>
      <c r="F90" s="12"/>
    </row>
    <row r="91" spans="1:25" s="7" customFormat="1" ht="46.5" customHeight="1" x14ac:dyDescent="0.2">
      <c r="A91" s="1057" t="s">
        <v>401</v>
      </c>
      <c r="B91" s="1058"/>
      <c r="C91" s="330">
        <f>'Referencia de datos'!F118</f>
        <v>6.1224489795918366E-2</v>
      </c>
      <c r="D91" s="1160"/>
      <c r="E91" s="951"/>
      <c r="F91" s="12"/>
    </row>
    <row r="92" spans="1:25" s="7" customFormat="1" ht="15.75" customHeight="1" x14ac:dyDescent="0.2">
      <c r="A92" s="1067"/>
      <c r="B92" s="1068"/>
      <c r="C92" s="1068"/>
      <c r="D92" s="1069"/>
      <c r="E92" s="951"/>
      <c r="F92" s="12"/>
    </row>
    <row r="93" spans="1:25" s="7" customFormat="1" ht="21" customHeight="1" x14ac:dyDescent="0.2">
      <c r="A93" s="1070" t="s">
        <v>340</v>
      </c>
      <c r="B93" s="1071"/>
      <c r="C93" s="1072"/>
      <c r="D93" s="329">
        <f>C95/C94</f>
        <v>13.75</v>
      </c>
      <c r="E93" s="951"/>
      <c r="F93" s="12"/>
    </row>
    <row r="94" spans="1:25" s="7" customFormat="1" ht="15.75" customHeight="1" x14ac:dyDescent="0.2">
      <c r="A94" s="1057" t="s">
        <v>402</v>
      </c>
      <c r="B94" s="1058"/>
      <c r="C94" s="162">
        <v>8</v>
      </c>
      <c r="D94" s="471"/>
      <c r="E94" s="951"/>
      <c r="F94" s="12"/>
    </row>
    <row r="95" spans="1:25" s="7" customFormat="1" ht="15.75" customHeight="1" x14ac:dyDescent="0.2">
      <c r="A95" s="930" t="s">
        <v>403</v>
      </c>
      <c r="B95" s="931"/>
      <c r="C95" s="294">
        <f>'Referencia de datos'!F125</f>
        <v>110</v>
      </c>
      <c r="D95" s="471"/>
      <c r="E95" s="951"/>
      <c r="F95" s="12"/>
    </row>
    <row r="96" spans="1:25" s="7" customFormat="1" ht="15.75" customHeight="1" thickBot="1" x14ac:dyDescent="0.25">
      <c r="A96" s="1064"/>
      <c r="B96" s="1065"/>
      <c r="C96" s="1065"/>
      <c r="D96" s="1066"/>
      <c r="E96" s="951"/>
      <c r="F96" s="12"/>
    </row>
    <row r="97" spans="1:25" s="7" customFormat="1" ht="25.5" customHeight="1" thickBot="1" x14ac:dyDescent="0.25">
      <c r="A97" s="1158" t="s">
        <v>425</v>
      </c>
      <c r="B97" s="1159"/>
      <c r="C97" s="1159"/>
      <c r="D97" s="477">
        <f>D89+D93</f>
        <v>65.75</v>
      </c>
      <c r="E97" s="951"/>
      <c r="F97" s="12"/>
    </row>
    <row r="98" spans="1:25" s="7" customFormat="1" ht="40.5" customHeight="1" thickBot="1" x14ac:dyDescent="0.25">
      <c r="A98" s="1169"/>
      <c r="B98" s="1170"/>
      <c r="C98" s="1170"/>
      <c r="D98" s="1170"/>
      <c r="E98" s="951"/>
      <c r="F98" s="12"/>
    </row>
    <row r="99" spans="1:25" s="7" customFormat="1" ht="40.5" customHeight="1" thickBot="1" x14ac:dyDescent="0.25">
      <c r="A99" s="1162" t="s">
        <v>426</v>
      </c>
      <c r="B99" s="1163"/>
      <c r="C99" s="1164"/>
      <c r="D99" s="477">
        <f>D86+D97</f>
        <v>470.38106471421401</v>
      </c>
      <c r="E99" s="951"/>
      <c r="F99" s="12"/>
    </row>
    <row r="100" spans="1:25" s="7" customFormat="1" ht="45.75" customHeight="1" thickBot="1" x14ac:dyDescent="0.25">
      <c r="A100" s="325"/>
      <c r="B100" s="326"/>
      <c r="C100" s="328"/>
      <c r="D100" s="327"/>
      <c r="E100" s="951"/>
      <c r="F100" s="12"/>
    </row>
    <row r="101" spans="1:25" ht="33" customHeight="1" thickBot="1" x14ac:dyDescent="0.25">
      <c r="A101" s="1017" t="s">
        <v>103</v>
      </c>
      <c r="B101" s="1018"/>
      <c r="C101" s="1019"/>
      <c r="D101" s="531" t="s">
        <v>101</v>
      </c>
      <c r="E101" s="951"/>
      <c r="F101" s="12"/>
      <c r="R101" s="7"/>
      <c r="S101" s="7"/>
      <c r="T101" s="7"/>
      <c r="U101" s="7"/>
      <c r="V101" s="7"/>
      <c r="W101" s="7"/>
      <c r="X101" s="7"/>
      <c r="Y101" s="7"/>
    </row>
    <row r="102" spans="1:25" ht="18" customHeight="1" x14ac:dyDescent="0.2">
      <c r="A102" s="983"/>
      <c r="B102" s="983"/>
      <c r="C102" s="983"/>
      <c r="D102" s="983"/>
      <c r="E102" s="951"/>
      <c r="F102" s="12"/>
      <c r="R102" s="7"/>
      <c r="S102" s="7"/>
      <c r="T102" s="7"/>
      <c r="U102" s="7"/>
      <c r="V102" s="7"/>
      <c r="W102" s="7"/>
      <c r="X102" s="7"/>
      <c r="Y102" s="7"/>
    </row>
    <row r="103" spans="1:25" s="7" customFormat="1" ht="40.5" customHeight="1" x14ac:dyDescent="0.2">
      <c r="A103" s="1073" t="s">
        <v>507</v>
      </c>
      <c r="B103" s="1074"/>
      <c r="C103" s="1074"/>
      <c r="D103" s="230">
        <f>C105*C106*C107*C104</f>
        <v>5635.84</v>
      </c>
      <c r="E103" s="951"/>
      <c r="F103" s="12"/>
    </row>
    <row r="104" spans="1:25" s="7" customFormat="1" ht="14.25" customHeight="1" x14ac:dyDescent="0.2">
      <c r="A104" s="930" t="s">
        <v>404</v>
      </c>
      <c r="B104" s="931"/>
      <c r="C104" s="287">
        <v>103.6</v>
      </c>
      <c r="D104" s="528"/>
      <c r="E104" s="951"/>
      <c r="F104" s="12"/>
    </row>
    <row r="105" spans="1:25" s="7" customFormat="1" ht="14.25" customHeight="1" x14ac:dyDescent="0.2">
      <c r="A105" s="930" t="s">
        <v>405</v>
      </c>
      <c r="B105" s="931"/>
      <c r="C105" s="293">
        <f>'Referencia de datos'!C137</f>
        <v>10</v>
      </c>
      <c r="D105" s="528"/>
      <c r="E105" s="951"/>
      <c r="F105" s="12"/>
    </row>
    <row r="106" spans="1:25" s="7" customFormat="1" ht="18" customHeight="1" x14ac:dyDescent="0.2">
      <c r="A106" s="930" t="s">
        <v>406</v>
      </c>
      <c r="B106" s="931"/>
      <c r="C106" s="162">
        <v>80</v>
      </c>
      <c r="D106" s="528"/>
      <c r="E106" s="951"/>
      <c r="F106" s="12"/>
    </row>
    <row r="107" spans="1:25" s="7" customFormat="1" ht="13.5" customHeight="1" x14ac:dyDescent="0.2">
      <c r="A107" s="930" t="s">
        <v>407</v>
      </c>
      <c r="B107" s="931"/>
      <c r="C107" s="225">
        <f>'Referencia de datos'!H138</f>
        <v>6.8000000000000005E-2</v>
      </c>
      <c r="D107" s="528"/>
      <c r="E107" s="951"/>
      <c r="F107" s="12"/>
    </row>
    <row r="108" spans="1:25" s="7" customFormat="1" ht="9" hidden="1" customHeight="1" x14ac:dyDescent="0.2">
      <c r="A108" s="1181"/>
      <c r="B108" s="1182"/>
      <c r="C108" s="546"/>
      <c r="D108" s="528"/>
      <c r="E108" s="951"/>
      <c r="F108" s="12"/>
    </row>
    <row r="109" spans="1:25" s="7" customFormat="1" ht="30" customHeight="1" x14ac:dyDescent="0.2">
      <c r="A109" s="1022"/>
      <c r="B109" s="1023"/>
      <c r="C109" s="1023"/>
      <c r="D109" s="1024"/>
      <c r="E109" s="951"/>
      <c r="F109" s="12"/>
    </row>
    <row r="110" spans="1:25" s="7" customFormat="1" ht="0.75" hidden="1" customHeight="1" x14ac:dyDescent="0.2">
      <c r="A110" s="542"/>
      <c r="B110" s="543"/>
      <c r="C110" s="543"/>
      <c r="D110" s="544"/>
      <c r="E110" s="951"/>
      <c r="F110" s="12"/>
    </row>
    <row r="111" spans="1:25" s="7" customFormat="1" ht="33" customHeight="1" x14ac:dyDescent="0.2">
      <c r="A111" s="1178" t="s">
        <v>485</v>
      </c>
      <c r="B111" s="1179"/>
      <c r="C111" s="1180"/>
      <c r="D111" s="169">
        <f>'Amortizaciones y monotributo'!G31/C112</f>
        <v>6000</v>
      </c>
      <c r="E111" s="951"/>
      <c r="F111" s="12"/>
    </row>
    <row r="112" spans="1:25" s="7" customFormat="1" ht="35.25" customHeight="1" x14ac:dyDescent="0.2">
      <c r="A112" s="1172" t="s">
        <v>102</v>
      </c>
      <c r="B112" s="1173"/>
      <c r="C112" s="228">
        <v>2</v>
      </c>
      <c r="D112" s="226"/>
      <c r="E112" s="951"/>
      <c r="F112" s="12"/>
    </row>
    <row r="113" spans="1:25" s="7" customFormat="1" ht="30.75" customHeight="1" x14ac:dyDescent="0.2">
      <c r="A113" s="1108"/>
      <c r="B113" s="1109"/>
      <c r="C113" s="1109"/>
      <c r="D113" s="1174"/>
      <c r="E113" s="951"/>
      <c r="F113" s="12"/>
    </row>
    <row r="114" spans="1:25" s="7" customFormat="1" ht="51.75" customHeight="1" x14ac:dyDescent="0.2">
      <c r="A114" s="1059" t="s">
        <v>521</v>
      </c>
      <c r="B114" s="1060"/>
      <c r="C114" s="1060"/>
      <c r="D114" s="540">
        <f>D116*D121</f>
        <v>34852.3469047619</v>
      </c>
      <c r="E114" s="951"/>
      <c r="F114" s="12"/>
    </row>
    <row r="115" spans="1:25" s="7" customFormat="1" ht="15.75" customHeight="1" x14ac:dyDescent="0.2">
      <c r="A115" s="966"/>
      <c r="B115" s="967"/>
      <c r="C115" s="967"/>
      <c r="D115" s="968"/>
      <c r="E115" s="951"/>
      <c r="F115" s="12"/>
    </row>
    <row r="116" spans="1:25" s="7" customFormat="1" ht="29.25" customHeight="1" x14ac:dyDescent="0.2">
      <c r="A116" s="964" t="s">
        <v>525</v>
      </c>
      <c r="B116" s="965"/>
      <c r="C116" s="965"/>
      <c r="D116" s="469">
        <f>C119</f>
        <v>40</v>
      </c>
      <c r="E116" s="951"/>
      <c r="F116" s="12"/>
    </row>
    <row r="117" spans="1:25" s="7" customFormat="1" ht="15" customHeight="1" x14ac:dyDescent="0.2">
      <c r="A117" s="962"/>
      <c r="B117" s="963"/>
      <c r="C117" s="963"/>
      <c r="D117" s="1143"/>
      <c r="E117" s="951"/>
      <c r="F117" s="12"/>
    </row>
    <row r="118" spans="1:25" s="7" customFormat="1" ht="24" customHeight="1" x14ac:dyDescent="0.2">
      <c r="A118" s="962" t="s">
        <v>522</v>
      </c>
      <c r="B118" s="963"/>
      <c r="C118" s="537">
        <f>'Referencia de datos'!C143</f>
        <v>4</v>
      </c>
      <c r="D118" s="1144"/>
      <c r="E118" s="951"/>
      <c r="F118" s="12"/>
    </row>
    <row r="119" spans="1:25" s="7" customFormat="1" ht="30" customHeight="1" x14ac:dyDescent="0.2">
      <c r="A119" s="962" t="s">
        <v>524</v>
      </c>
      <c r="B119" s="963"/>
      <c r="C119" s="537">
        <f>'Referencia de datos'!C142</f>
        <v>40</v>
      </c>
      <c r="D119" s="1144"/>
      <c r="E119" s="951"/>
      <c r="F119" s="12"/>
      <c r="G119" s="467"/>
    </row>
    <row r="120" spans="1:25" s="7" customFormat="1" ht="15.75" customHeight="1" x14ac:dyDescent="0.2">
      <c r="A120" s="932"/>
      <c r="B120" s="933"/>
      <c r="C120" s="933"/>
      <c r="D120" s="934"/>
      <c r="E120" s="951"/>
      <c r="F120" s="12"/>
    </row>
    <row r="121" spans="1:25" s="7" customFormat="1" ht="33" customHeight="1" x14ac:dyDescent="0.2">
      <c r="A121" s="1145" t="s">
        <v>519</v>
      </c>
      <c r="B121" s="1146"/>
      <c r="C121" s="1147"/>
      <c r="D121" s="433">
        <f>D33</f>
        <v>871.30867261904746</v>
      </c>
      <c r="E121" s="951"/>
      <c r="F121" s="12"/>
    </row>
    <row r="122" spans="1:25" s="7" customFormat="1" ht="38.25" customHeight="1" x14ac:dyDescent="0.2">
      <c r="A122" s="1148" t="s">
        <v>394</v>
      </c>
      <c r="B122" s="1149"/>
      <c r="C122" s="1150"/>
      <c r="D122" s="521"/>
      <c r="E122" s="951"/>
      <c r="F122" s="12"/>
    </row>
    <row r="123" spans="1:25" s="7" customFormat="1" ht="50.25" customHeight="1" x14ac:dyDescent="0.2">
      <c r="A123" s="930" t="s">
        <v>488</v>
      </c>
      <c r="B123" s="931"/>
      <c r="C123" s="931"/>
      <c r="D123" s="541"/>
      <c r="E123" s="951"/>
      <c r="F123" s="12"/>
    </row>
    <row r="124" spans="1:25" s="7" customFormat="1" ht="14.25" customHeight="1" x14ac:dyDescent="0.2">
      <c r="A124" s="940"/>
      <c r="B124" s="941"/>
      <c r="C124" s="941"/>
      <c r="D124" s="942"/>
      <c r="E124" s="951"/>
      <c r="F124" s="12"/>
    </row>
    <row r="125" spans="1:25" ht="17.25" hidden="1" customHeight="1" x14ac:dyDescent="0.2">
      <c r="A125" s="1042"/>
      <c r="B125" s="1007"/>
      <c r="C125" s="1007"/>
      <c r="D125" s="553"/>
      <c r="E125" s="951"/>
      <c r="F125" s="12"/>
      <c r="S125" s="7"/>
      <c r="T125" s="7"/>
      <c r="U125" s="7"/>
      <c r="V125" s="7"/>
      <c r="W125" s="7"/>
      <c r="X125" s="7"/>
      <c r="Y125" s="7"/>
    </row>
    <row r="126" spans="1:25" ht="30.75" customHeight="1" x14ac:dyDescent="0.2">
      <c r="A126" s="1036"/>
      <c r="B126" s="1037"/>
      <c r="C126" s="1037"/>
      <c r="D126" s="1038"/>
      <c r="E126" s="951"/>
      <c r="F126" s="12"/>
      <c r="R126" s="7"/>
      <c r="S126" s="7"/>
      <c r="T126" s="7"/>
      <c r="U126" s="7"/>
      <c r="V126" s="7"/>
      <c r="W126" s="7"/>
      <c r="X126" s="7"/>
      <c r="Y126" s="7"/>
    </row>
    <row r="127" spans="1:25" ht="48" customHeight="1" x14ac:dyDescent="0.2">
      <c r="A127" s="1043" t="s">
        <v>486</v>
      </c>
      <c r="B127" s="1044"/>
      <c r="C127" s="1044"/>
      <c r="D127" s="230">
        <f>D103+D111+D114</f>
        <v>46488.186904761897</v>
      </c>
      <c r="E127" s="951"/>
      <c r="F127" s="12"/>
      <c r="R127" s="7"/>
      <c r="S127" s="7"/>
      <c r="T127" s="7"/>
      <c r="U127" s="7"/>
      <c r="V127" s="7"/>
      <c r="W127" s="7"/>
      <c r="X127" s="7"/>
      <c r="Y127" s="7"/>
    </row>
    <row r="128" spans="1:25" s="7" customFormat="1" ht="15" customHeight="1" x14ac:dyDescent="0.2">
      <c r="A128" s="1028"/>
      <c r="B128" s="1029"/>
      <c r="C128" s="1029"/>
      <c r="D128" s="1030"/>
      <c r="E128" s="951"/>
      <c r="F128" s="12"/>
    </row>
    <row r="129" spans="1:25" s="7" customFormat="1" ht="14.25" customHeight="1" x14ac:dyDescent="0.2">
      <c r="A129" s="978" t="s">
        <v>502</v>
      </c>
      <c r="B129" s="979"/>
      <c r="C129" s="979"/>
      <c r="D129" s="282">
        <f>'Referencia de datos'!D26</f>
        <v>1162</v>
      </c>
      <c r="E129" s="951"/>
      <c r="F129" s="12"/>
    </row>
    <row r="130" spans="1:25" s="7" customFormat="1" ht="14.25" customHeight="1" x14ac:dyDescent="0.2">
      <c r="A130" s="1031"/>
      <c r="B130" s="1032"/>
      <c r="C130" s="1032"/>
      <c r="D130" s="1033"/>
      <c r="E130" s="951"/>
      <c r="F130" s="12"/>
    </row>
    <row r="131" spans="1:25" s="7" customFormat="1" ht="14.25" customHeight="1" x14ac:dyDescent="0.2">
      <c r="A131" s="1034" t="s">
        <v>491</v>
      </c>
      <c r="B131" s="1035"/>
      <c r="C131" s="1035"/>
      <c r="D131" s="205">
        <f>D9</f>
        <v>64</v>
      </c>
      <c r="E131" s="951"/>
      <c r="F131" s="12"/>
    </row>
    <row r="132" spans="1:25" s="7" customFormat="1" ht="14.25" customHeight="1" x14ac:dyDescent="0.2">
      <c r="A132" s="924"/>
      <c r="B132" s="925"/>
      <c r="C132" s="925"/>
      <c r="D132" s="926"/>
      <c r="E132" s="951"/>
      <c r="F132" s="12"/>
    </row>
    <row r="133" spans="1:25" s="7" customFormat="1" ht="30" customHeight="1" x14ac:dyDescent="0.2">
      <c r="A133" s="978" t="s">
        <v>513</v>
      </c>
      <c r="B133" s="979"/>
      <c r="C133" s="979"/>
      <c r="D133" s="169">
        <f>D135*D131</f>
        <v>2560.4509138595195</v>
      </c>
      <c r="E133" s="951"/>
      <c r="F133" s="12"/>
    </row>
    <row r="134" spans="1:25" s="7" customFormat="1" ht="14.25" customHeight="1" x14ac:dyDescent="0.2">
      <c r="A134" s="924"/>
      <c r="B134" s="925"/>
      <c r="C134" s="925"/>
      <c r="D134" s="926"/>
      <c r="E134" s="951"/>
      <c r="F134" s="12"/>
    </row>
    <row r="135" spans="1:25" s="7" customFormat="1" ht="30" customHeight="1" thickBot="1" x14ac:dyDescent="0.25">
      <c r="A135" s="1047" t="s">
        <v>508</v>
      </c>
      <c r="B135" s="1048"/>
      <c r="C135" s="1048"/>
      <c r="D135" s="229">
        <f>D127/D129</f>
        <v>40.007045529054992</v>
      </c>
      <c r="E135" s="951"/>
      <c r="F135" s="12"/>
    </row>
    <row r="136" spans="1:25" s="7" customFormat="1" ht="40.5" customHeight="1" thickBot="1" x14ac:dyDescent="0.25">
      <c r="A136" s="1020"/>
      <c r="B136" s="1021"/>
      <c r="C136" s="1021"/>
      <c r="D136" s="1021"/>
      <c r="E136" s="951"/>
      <c r="F136" s="12"/>
    </row>
    <row r="137" spans="1:25" s="7" customFormat="1" ht="48" customHeight="1" thickBot="1" x14ac:dyDescent="0.25">
      <c r="A137" s="1045" t="s">
        <v>510</v>
      </c>
      <c r="B137" s="1046"/>
      <c r="C137" s="1046"/>
      <c r="D137" s="181">
        <f>D99+D135</f>
        <v>510.38811024326901</v>
      </c>
      <c r="E137" s="1041"/>
      <c r="F137" s="12"/>
    </row>
    <row r="138" spans="1:25" s="7" customFormat="1" ht="78.75" customHeight="1" thickBot="1" x14ac:dyDescent="0.25">
      <c r="A138" s="522"/>
      <c r="B138" s="523"/>
      <c r="C138" s="523"/>
      <c r="D138" s="523"/>
      <c r="E138" s="524"/>
      <c r="F138" s="12"/>
    </row>
    <row r="139" spans="1:25" ht="35.25" customHeight="1" thickBot="1" x14ac:dyDescent="0.25">
      <c r="A139" s="1017" t="s">
        <v>105</v>
      </c>
      <c r="B139" s="1018"/>
      <c r="C139" s="1019"/>
      <c r="D139" s="440" t="s">
        <v>106</v>
      </c>
      <c r="E139" s="441" t="s">
        <v>107</v>
      </c>
      <c r="F139" s="12"/>
      <c r="R139" s="7"/>
      <c r="S139" s="7"/>
      <c r="T139" s="7"/>
      <c r="U139" s="7"/>
      <c r="V139" s="7"/>
      <c r="W139" s="7"/>
      <c r="X139" s="7"/>
      <c r="Y139" s="7"/>
    </row>
    <row r="140" spans="1:25" ht="14.25" x14ac:dyDescent="0.2">
      <c r="A140" s="173" t="s">
        <v>108</v>
      </c>
      <c r="B140" s="1075">
        <f>D22</f>
        <v>244.9</v>
      </c>
      <c r="C140" s="1075"/>
      <c r="D140" s="174">
        <f>D9</f>
        <v>64</v>
      </c>
      <c r="E140" s="161">
        <f>B140*D140</f>
        <v>15673.6</v>
      </c>
      <c r="F140" s="12"/>
      <c r="R140" s="7"/>
      <c r="S140" s="7"/>
      <c r="T140" s="7"/>
      <c r="U140" s="7"/>
      <c r="V140" s="7"/>
      <c r="W140" s="7"/>
      <c r="X140" s="7"/>
      <c r="Y140" s="7"/>
    </row>
    <row r="141" spans="1:25" ht="28.5" x14ac:dyDescent="0.2">
      <c r="A141" s="175" t="s">
        <v>109</v>
      </c>
      <c r="B141" s="1076">
        <f>D44</f>
        <v>108.91358407738093</v>
      </c>
      <c r="C141" s="1076"/>
      <c r="D141" s="176">
        <f>D9</f>
        <v>64</v>
      </c>
      <c r="E141" s="168">
        <f>B141*D141</f>
        <v>6970.4693809523797</v>
      </c>
      <c r="F141" s="12"/>
      <c r="R141" s="7"/>
      <c r="S141" s="7"/>
      <c r="T141" s="7"/>
      <c r="U141" s="7"/>
      <c r="V141" s="7"/>
      <c r="W141" s="7"/>
      <c r="X141" s="7"/>
      <c r="Y141" s="7"/>
    </row>
    <row r="142" spans="1:25" ht="29.25" thickBot="1" x14ac:dyDescent="0.25">
      <c r="A142" s="177" t="s">
        <v>110</v>
      </c>
      <c r="B142" s="1077">
        <f>D84</f>
        <v>50.817480636833047</v>
      </c>
      <c r="C142" s="1077"/>
      <c r="D142" s="178">
        <f>D9</f>
        <v>64</v>
      </c>
      <c r="E142" s="163">
        <f>B142*D142</f>
        <v>3252.318760757315</v>
      </c>
      <c r="F142" s="12"/>
      <c r="R142" s="7"/>
      <c r="S142" s="7"/>
      <c r="T142" s="7"/>
      <c r="U142" s="7"/>
      <c r="V142" s="7"/>
      <c r="W142" s="7"/>
      <c r="X142" s="7"/>
      <c r="Y142" s="7"/>
    </row>
    <row r="143" spans="1:25" ht="15" thickBot="1" x14ac:dyDescent="0.25">
      <c r="A143" s="1204"/>
      <c r="B143" s="1205"/>
      <c r="C143" s="1205"/>
      <c r="D143" s="1206"/>
      <c r="E143" s="1207"/>
      <c r="F143" s="12"/>
      <c r="R143" s="7"/>
      <c r="S143" s="7"/>
      <c r="T143" s="7"/>
      <c r="U143" s="7"/>
      <c r="V143" s="7"/>
      <c r="W143" s="7"/>
      <c r="X143" s="7"/>
      <c r="Y143" s="7"/>
    </row>
    <row r="144" spans="1:25" ht="33.75" customHeight="1" thickBot="1" x14ac:dyDescent="0.25">
      <c r="A144" s="179" t="s">
        <v>111</v>
      </c>
      <c r="B144" s="1008">
        <f>B140+B141+B142</f>
        <v>404.63106471421401</v>
      </c>
      <c r="C144" s="1009"/>
      <c r="D144" s="1208"/>
      <c r="E144" s="1209"/>
      <c r="F144" s="12"/>
      <c r="R144" s="7"/>
      <c r="S144" s="7"/>
      <c r="T144" s="7"/>
      <c r="U144" s="7"/>
      <c r="V144" s="7"/>
      <c r="W144" s="7"/>
      <c r="X144" s="7"/>
      <c r="Y144" s="7"/>
    </row>
    <row r="145" spans="1:25" ht="14.25" customHeight="1" x14ac:dyDescent="0.2">
      <c r="A145" s="1183"/>
      <c r="B145" s="1184"/>
      <c r="C145" s="1184"/>
      <c r="D145" s="973"/>
      <c r="E145" s="974"/>
      <c r="F145" s="12"/>
      <c r="R145" s="7"/>
      <c r="S145" s="7"/>
      <c r="T145" s="7"/>
      <c r="U145" s="7"/>
      <c r="V145" s="7"/>
      <c r="W145" s="7"/>
      <c r="X145" s="7"/>
      <c r="Y145" s="7"/>
    </row>
    <row r="146" spans="1:25" ht="25.5" customHeight="1" thickBot="1" x14ac:dyDescent="0.25">
      <c r="A146" s="1015" t="s">
        <v>112</v>
      </c>
      <c r="B146" s="1016"/>
      <c r="C146" s="1016"/>
      <c r="D146" s="478">
        <f>D9</f>
        <v>64</v>
      </c>
      <c r="E146" s="229">
        <f>B144*D146</f>
        <v>25896.388141709696</v>
      </c>
      <c r="F146" s="12"/>
      <c r="R146" s="7"/>
      <c r="S146" s="7"/>
      <c r="T146" s="7"/>
      <c r="U146" s="7"/>
      <c r="V146" s="7"/>
      <c r="W146" s="7"/>
      <c r="X146" s="7"/>
      <c r="Y146" s="7"/>
    </row>
    <row r="147" spans="1:25" ht="35.25" customHeight="1" thickBot="1" x14ac:dyDescent="0.25">
      <c r="A147" s="1185"/>
      <c r="B147" s="1186"/>
      <c r="C147" s="1186"/>
      <c r="D147" s="1186"/>
      <c r="E147" s="1187"/>
      <c r="F147" s="12"/>
      <c r="R147" s="7"/>
      <c r="S147" s="7"/>
      <c r="T147" s="7"/>
      <c r="U147" s="7"/>
      <c r="V147" s="7"/>
      <c r="W147" s="7"/>
      <c r="X147" s="7"/>
      <c r="Y147" s="7"/>
    </row>
    <row r="148" spans="1:25" ht="28.5" x14ac:dyDescent="0.2">
      <c r="A148" s="479" t="s">
        <v>427</v>
      </c>
      <c r="B148" s="1052">
        <f>D97</f>
        <v>65.75</v>
      </c>
      <c r="C148" s="1052"/>
      <c r="D148" s="1188"/>
      <c r="E148" s="1189"/>
      <c r="F148" s="12"/>
      <c r="R148" s="7"/>
      <c r="S148" s="7"/>
      <c r="T148" s="7"/>
      <c r="U148" s="7"/>
      <c r="V148" s="7"/>
      <c r="W148" s="7"/>
      <c r="X148" s="7"/>
      <c r="Y148" s="7"/>
    </row>
    <row r="149" spans="1:25" ht="15" thickBot="1" x14ac:dyDescent="0.25">
      <c r="A149" s="1201"/>
      <c r="B149" s="1202"/>
      <c r="C149" s="1202"/>
      <c r="D149" s="1202"/>
      <c r="E149" s="1203"/>
      <c r="F149" s="12"/>
      <c r="R149" s="7"/>
      <c r="S149" s="7"/>
      <c r="T149" s="7"/>
      <c r="U149" s="7"/>
      <c r="V149" s="7"/>
      <c r="W149" s="7"/>
      <c r="X149" s="7"/>
      <c r="Y149" s="7"/>
    </row>
    <row r="150" spans="1:25" ht="27" customHeight="1" thickBot="1" x14ac:dyDescent="0.25">
      <c r="A150" s="1085" t="s">
        <v>428</v>
      </c>
      <c r="B150" s="1086"/>
      <c r="C150" s="1087"/>
      <c r="D150" s="480">
        <f>D9</f>
        <v>64</v>
      </c>
      <c r="E150" s="481">
        <f>B148*D150</f>
        <v>4208</v>
      </c>
      <c r="F150" s="12"/>
      <c r="R150" s="7"/>
      <c r="S150" s="7"/>
      <c r="T150" s="7"/>
      <c r="U150" s="7"/>
      <c r="V150" s="7"/>
      <c r="W150" s="7"/>
      <c r="X150" s="7"/>
      <c r="Y150" s="7"/>
    </row>
    <row r="151" spans="1:25" ht="35.25" customHeight="1" thickBot="1" x14ac:dyDescent="0.25">
      <c r="A151" s="1169"/>
      <c r="B151" s="1170"/>
      <c r="C151" s="1170"/>
      <c r="D151" s="1170"/>
      <c r="E151" s="1171"/>
      <c r="F151" s="12"/>
      <c r="R151" s="7"/>
      <c r="S151" s="7"/>
      <c r="T151" s="7"/>
      <c r="U151" s="7"/>
      <c r="V151" s="7"/>
      <c r="W151" s="7"/>
      <c r="X151" s="7"/>
      <c r="Y151" s="7"/>
    </row>
    <row r="152" spans="1:25" ht="27" customHeight="1" thickBot="1" x14ac:dyDescent="0.25">
      <c r="A152" s="1088" t="s">
        <v>429</v>
      </c>
      <c r="B152" s="1089"/>
      <c r="C152" s="1090"/>
      <c r="D152" s="482">
        <f>D9</f>
        <v>64</v>
      </c>
      <c r="E152" s="483">
        <f>E146+E150</f>
        <v>30104.388141709696</v>
      </c>
      <c r="F152" s="12"/>
      <c r="R152" s="7"/>
      <c r="S152" s="7"/>
      <c r="T152" s="7"/>
      <c r="U152" s="7"/>
      <c r="V152" s="7"/>
      <c r="W152" s="7"/>
      <c r="X152" s="7"/>
      <c r="Y152" s="7"/>
    </row>
    <row r="153" spans="1:25" ht="35.25" customHeight="1" thickBot="1" x14ac:dyDescent="0.25">
      <c r="A153" s="1185"/>
      <c r="B153" s="1186"/>
      <c r="C153" s="1186"/>
      <c r="D153" s="1186"/>
      <c r="E153" s="1187"/>
      <c r="F153" s="12"/>
      <c r="R153" s="7"/>
      <c r="S153" s="7"/>
      <c r="T153" s="7"/>
      <c r="U153" s="7"/>
      <c r="V153" s="7"/>
      <c r="W153" s="7"/>
      <c r="X153" s="7"/>
      <c r="Y153" s="7"/>
    </row>
    <row r="154" spans="1:25" ht="28.5" x14ac:dyDescent="0.2">
      <c r="A154" s="484" t="s">
        <v>113</v>
      </c>
      <c r="B154" s="1081">
        <f>D125</f>
        <v>0</v>
      </c>
      <c r="C154" s="1081"/>
      <c r="D154" s="1188"/>
      <c r="E154" s="1189"/>
      <c r="F154" s="12"/>
      <c r="R154" s="7"/>
      <c r="S154" s="7"/>
      <c r="T154" s="7"/>
      <c r="U154" s="7"/>
      <c r="V154" s="7"/>
      <c r="W154" s="7"/>
      <c r="X154" s="7"/>
      <c r="Y154" s="7"/>
    </row>
    <row r="155" spans="1:25" ht="14.25" x14ac:dyDescent="0.2">
      <c r="A155" s="972"/>
      <c r="B155" s="973"/>
      <c r="C155" s="973"/>
      <c r="D155" s="973"/>
      <c r="E155" s="974"/>
      <c r="F155" s="7"/>
      <c r="R155" s="7"/>
      <c r="S155" s="7"/>
      <c r="T155" s="7"/>
      <c r="U155" s="7"/>
      <c r="V155" s="7"/>
      <c r="W155" s="7"/>
      <c r="X155" s="7"/>
      <c r="Y155" s="7"/>
    </row>
    <row r="156" spans="1:25" ht="25.5" customHeight="1" thickBot="1" x14ac:dyDescent="0.25">
      <c r="A156" s="1015" t="s">
        <v>114</v>
      </c>
      <c r="B156" s="1016"/>
      <c r="C156" s="1016"/>
      <c r="D156" s="485">
        <f>D9</f>
        <v>64</v>
      </c>
      <c r="E156" s="229">
        <f>B154*D156</f>
        <v>0</v>
      </c>
      <c r="F156" s="7"/>
      <c r="R156" s="7"/>
      <c r="S156" s="7"/>
      <c r="T156" s="7"/>
      <c r="U156" s="7"/>
      <c r="V156" s="7"/>
      <c r="W156" s="7"/>
      <c r="X156" s="7"/>
      <c r="Y156" s="7"/>
    </row>
    <row r="157" spans="1:25" ht="35.25" customHeight="1" thickBot="1" x14ac:dyDescent="0.25">
      <c r="A157" s="1039"/>
      <c r="B157" s="1040"/>
      <c r="C157" s="1040"/>
      <c r="D157" s="1040"/>
      <c r="E157" s="1041"/>
      <c r="F157" s="7"/>
      <c r="R157" s="7"/>
      <c r="S157" s="7"/>
      <c r="T157" s="7"/>
      <c r="U157" s="7"/>
      <c r="V157" s="7"/>
      <c r="W157" s="7"/>
      <c r="X157" s="7"/>
      <c r="Y157" s="7"/>
    </row>
    <row r="158" spans="1:25" ht="40.5" customHeight="1" thickBot="1" x14ac:dyDescent="0.25">
      <c r="A158" s="1111" t="s">
        <v>450</v>
      </c>
      <c r="B158" s="1112"/>
      <c r="C158" s="1112"/>
      <c r="D158" s="180">
        <f>D9</f>
        <v>64</v>
      </c>
      <c r="E158" s="181">
        <f>E152+E156</f>
        <v>30104.388141709696</v>
      </c>
      <c r="F158" s="7"/>
      <c r="R158" s="7"/>
      <c r="S158" s="7"/>
      <c r="T158" s="7"/>
      <c r="U158" s="7"/>
      <c r="V158" s="7"/>
      <c r="W158" s="7"/>
      <c r="X158" s="7"/>
      <c r="Y158" s="7"/>
    </row>
    <row r="159" spans="1:25" ht="45.75" customHeight="1" thickBot="1" x14ac:dyDescent="0.25">
      <c r="A159" s="1094"/>
      <c r="B159" s="1095"/>
      <c r="C159" s="1095"/>
      <c r="D159" s="1095"/>
      <c r="E159" s="1096"/>
      <c r="F159" s="7"/>
      <c r="R159" s="7"/>
      <c r="S159" s="7"/>
      <c r="T159" s="7"/>
      <c r="U159" s="7"/>
      <c r="V159" s="7"/>
      <c r="W159" s="7"/>
      <c r="X159" s="7"/>
      <c r="Y159" s="7"/>
    </row>
    <row r="160" spans="1:25" ht="47.25" customHeight="1" thickBot="1" x14ac:dyDescent="0.25">
      <c r="A160" s="1097" t="s">
        <v>448</v>
      </c>
      <c r="B160" s="1098"/>
      <c r="C160" s="1098"/>
      <c r="D160" s="1099"/>
      <c r="E160" s="182">
        <f>C165*D162+C166*D161</f>
        <v>24640</v>
      </c>
      <c r="F160" s="7"/>
      <c r="R160" s="7"/>
      <c r="S160" s="7"/>
      <c r="T160" s="7"/>
      <c r="U160" s="7"/>
      <c r="V160" s="7"/>
      <c r="W160" s="7"/>
      <c r="X160" s="7"/>
      <c r="Y160" s="7"/>
    </row>
    <row r="161" spans="1:25" ht="33.75" customHeight="1" x14ac:dyDescent="0.2">
      <c r="A161" s="1115" t="s">
        <v>398</v>
      </c>
      <c r="B161" s="1116"/>
      <c r="C161" s="1117"/>
      <c r="D161" s="295">
        <f>'Referencia de datos'!B158</f>
        <v>400</v>
      </c>
      <c r="E161" s="443"/>
      <c r="F161" s="7"/>
      <c r="R161" s="7"/>
      <c r="S161" s="7"/>
      <c r="T161" s="7"/>
      <c r="U161" s="7"/>
      <c r="V161" s="7"/>
      <c r="W161" s="7"/>
      <c r="X161" s="7"/>
      <c r="Y161" s="7"/>
    </row>
    <row r="162" spans="1:25" ht="35.25" customHeight="1" x14ac:dyDescent="0.2">
      <c r="A162" s="1118" t="s">
        <v>399</v>
      </c>
      <c r="B162" s="1119"/>
      <c r="C162" s="1120"/>
      <c r="D162" s="296">
        <f>'Referencia de datos'!C158</f>
        <v>350</v>
      </c>
      <c r="E162" s="443"/>
      <c r="F162" s="7"/>
      <c r="R162" s="7"/>
      <c r="S162" s="7"/>
      <c r="T162" s="7"/>
      <c r="U162" s="7"/>
      <c r="V162" s="7"/>
      <c r="W162" s="7"/>
      <c r="X162" s="7"/>
      <c r="Y162" s="7"/>
    </row>
    <row r="163" spans="1:25" ht="14.25" customHeight="1" x14ac:dyDescent="0.2">
      <c r="A163" s="940"/>
      <c r="B163" s="941"/>
      <c r="C163" s="941"/>
      <c r="D163" s="941"/>
      <c r="E163" s="942"/>
      <c r="F163" s="7"/>
      <c r="R163" s="7"/>
      <c r="S163" s="7"/>
      <c r="T163" s="7"/>
      <c r="U163" s="7"/>
      <c r="V163" s="7"/>
      <c r="W163" s="7"/>
      <c r="X163" s="7"/>
      <c r="Y163" s="7"/>
    </row>
    <row r="164" spans="1:25" ht="48.75" customHeight="1" x14ac:dyDescent="0.2">
      <c r="A164" s="267" t="s">
        <v>115</v>
      </c>
      <c r="B164" s="448" t="s">
        <v>116</v>
      </c>
      <c r="C164" s="1113" t="s">
        <v>117</v>
      </c>
      <c r="D164" s="1113"/>
      <c r="E164" s="926"/>
      <c r="F164" s="7"/>
      <c r="R164" s="7"/>
      <c r="S164" s="7"/>
      <c r="T164" s="7"/>
      <c r="U164" s="7"/>
      <c r="V164" s="7"/>
      <c r="W164" s="7"/>
      <c r="X164" s="7"/>
      <c r="Y164" s="7"/>
    </row>
    <row r="165" spans="1:25" ht="74.25" customHeight="1" x14ac:dyDescent="0.2">
      <c r="A165" s="444" t="s">
        <v>344</v>
      </c>
      <c r="B165" s="183">
        <v>0.3</v>
      </c>
      <c r="C165" s="1114">
        <f>D168*B165</f>
        <v>19.2</v>
      </c>
      <c r="D165" s="1114"/>
      <c r="E165" s="926"/>
      <c r="F165" s="7"/>
      <c r="R165" s="7"/>
      <c r="S165" s="7"/>
      <c r="T165" s="7"/>
      <c r="U165" s="7"/>
      <c r="V165" s="7"/>
      <c r="W165" s="7"/>
      <c r="X165" s="7"/>
      <c r="Y165" s="7"/>
    </row>
    <row r="166" spans="1:25" ht="68.25" customHeight="1" x14ac:dyDescent="0.2">
      <c r="A166" s="444" t="s">
        <v>345</v>
      </c>
      <c r="B166" s="183">
        <v>0.7</v>
      </c>
      <c r="C166" s="1114">
        <f>D168*B166</f>
        <v>44.8</v>
      </c>
      <c r="D166" s="1114"/>
      <c r="E166" s="926"/>
      <c r="F166" s="7"/>
      <c r="R166" s="7"/>
      <c r="S166" s="7"/>
      <c r="T166" s="7"/>
      <c r="U166" s="7"/>
      <c r="V166" s="7"/>
      <c r="W166" s="7"/>
      <c r="X166" s="7"/>
      <c r="Y166" s="7"/>
    </row>
    <row r="167" spans="1:25" ht="14.25" x14ac:dyDescent="0.2">
      <c r="A167" s="972"/>
      <c r="B167" s="973"/>
      <c r="C167" s="973"/>
      <c r="D167" s="973"/>
      <c r="E167" s="974"/>
      <c r="F167" s="7"/>
      <c r="R167" s="7"/>
      <c r="S167" s="7"/>
      <c r="T167" s="7"/>
      <c r="U167" s="7"/>
      <c r="V167" s="7"/>
      <c r="W167" s="7"/>
      <c r="X167" s="7"/>
      <c r="Y167" s="7"/>
    </row>
    <row r="168" spans="1:25" ht="30" customHeight="1" x14ac:dyDescent="0.2">
      <c r="A168" s="1108" t="s">
        <v>383</v>
      </c>
      <c r="B168" s="1109"/>
      <c r="C168" s="1110"/>
      <c r="D168" s="183">
        <f>D9</f>
        <v>64</v>
      </c>
      <c r="E168" s="443"/>
      <c r="F168" s="7"/>
      <c r="R168" s="7"/>
      <c r="S168" s="7"/>
      <c r="T168" s="7"/>
      <c r="U168" s="7"/>
      <c r="V168" s="7"/>
      <c r="W168" s="7"/>
      <c r="X168" s="7"/>
      <c r="Y168" s="7"/>
    </row>
    <row r="169" spans="1:25" ht="15" thickBot="1" x14ac:dyDescent="0.25">
      <c r="A169" s="987"/>
      <c r="B169" s="988"/>
      <c r="C169" s="988"/>
      <c r="D169" s="988"/>
      <c r="E169" s="989"/>
      <c r="F169" s="7"/>
      <c r="R169" s="7"/>
      <c r="S169" s="7"/>
      <c r="T169" s="7"/>
      <c r="U169" s="7"/>
      <c r="V169" s="7"/>
      <c r="W169" s="7"/>
      <c r="X169" s="7"/>
      <c r="Y169" s="7"/>
    </row>
    <row r="170" spans="1:25" ht="21.75" customHeight="1" thickBot="1" x14ac:dyDescent="0.25">
      <c r="A170" s="1097" t="s">
        <v>384</v>
      </c>
      <c r="B170" s="1098"/>
      <c r="C170" s="1098"/>
      <c r="D170" s="1099"/>
      <c r="E170" s="468">
        <f>E160-E158</f>
        <v>-5464.3881417096964</v>
      </c>
      <c r="F170" s="7"/>
      <c r="R170" s="7"/>
      <c r="S170" s="7"/>
      <c r="T170" s="7"/>
      <c r="U170" s="7"/>
      <c r="V170" s="7"/>
      <c r="W170" s="7"/>
      <c r="X170" s="7"/>
      <c r="Y170" s="7"/>
    </row>
    <row r="171" spans="1:25" ht="21.75" customHeight="1" thickBot="1" x14ac:dyDescent="0.25">
      <c r="A171" s="1100" t="s">
        <v>447</v>
      </c>
      <c r="B171" s="1101"/>
      <c r="C171" s="1101"/>
      <c r="D171" s="1102"/>
      <c r="E171" s="515">
        <f>E170/D168</f>
        <v>-85.381064714214006</v>
      </c>
      <c r="F171" s="7"/>
      <c r="R171" s="7"/>
      <c r="S171" s="7"/>
      <c r="T171" s="7"/>
      <c r="U171" s="7"/>
      <c r="V171" s="7"/>
      <c r="W171" s="7"/>
      <c r="X171" s="7"/>
      <c r="Y171" s="7"/>
    </row>
    <row r="172" spans="1:25" ht="14.25" x14ac:dyDescent="0.2">
      <c r="A172" s="184"/>
      <c r="B172" s="184"/>
      <c r="C172" s="184"/>
      <c r="D172" s="184"/>
      <c r="E172" s="184"/>
      <c r="F172" s="7"/>
      <c r="R172" s="7"/>
      <c r="S172" s="7"/>
      <c r="T172" s="7"/>
      <c r="U172" s="7"/>
      <c r="V172" s="7"/>
      <c r="W172" s="7"/>
      <c r="X172" s="7"/>
      <c r="Y172" s="7"/>
    </row>
    <row r="173" spans="1:25" ht="15" x14ac:dyDescent="0.2">
      <c r="A173" s="1103"/>
      <c r="B173" s="1103"/>
      <c r="C173" s="1103"/>
      <c r="D173" s="1103"/>
      <c r="E173" s="464"/>
      <c r="F173" s="7"/>
      <c r="R173" s="7"/>
      <c r="S173" s="7"/>
      <c r="T173" s="7"/>
      <c r="U173" s="7"/>
      <c r="V173" s="7"/>
      <c r="W173" s="7"/>
      <c r="X173" s="7"/>
      <c r="Y173" s="7"/>
    </row>
    <row r="174" spans="1:25" ht="14.25" x14ac:dyDescent="0.2">
      <c r="A174" s="464"/>
      <c r="B174" s="464"/>
      <c r="C174" s="464"/>
      <c r="D174" s="186"/>
      <c r="E174" s="464"/>
      <c r="F174" s="7"/>
      <c r="R174" s="7"/>
      <c r="S174" s="7"/>
      <c r="T174" s="7"/>
      <c r="U174" s="7"/>
      <c r="V174" s="7"/>
      <c r="W174" s="7"/>
      <c r="X174" s="7"/>
      <c r="Y174" s="7"/>
    </row>
    <row r="175" spans="1:25" ht="14.25" x14ac:dyDescent="0.2">
      <c r="A175" s="464"/>
      <c r="B175" s="464"/>
      <c r="C175" s="464"/>
      <c r="D175" s="464"/>
      <c r="E175" s="464"/>
      <c r="F175" s="7"/>
      <c r="R175" s="7"/>
      <c r="S175" s="7"/>
      <c r="T175" s="7"/>
      <c r="U175" s="7"/>
      <c r="V175" s="7"/>
      <c r="W175" s="7"/>
      <c r="X175" s="7"/>
      <c r="Y175" s="7"/>
    </row>
    <row r="176" spans="1:25" ht="14.25" x14ac:dyDescent="0.2">
      <c r="A176" s="464"/>
      <c r="B176" s="464"/>
      <c r="C176" s="464"/>
      <c r="D176" s="464"/>
      <c r="E176" s="464"/>
      <c r="F176" s="7"/>
      <c r="R176" s="7"/>
      <c r="S176" s="7"/>
      <c r="T176" s="7"/>
      <c r="U176" s="7"/>
      <c r="V176" s="7"/>
      <c r="W176" s="7"/>
      <c r="X176" s="7"/>
      <c r="Y176" s="7"/>
    </row>
    <row r="177" spans="1:25" ht="14.25" x14ac:dyDescent="0.2">
      <c r="A177" s="464"/>
      <c r="B177" s="464"/>
      <c r="C177" s="464"/>
      <c r="D177" s="464"/>
      <c r="E177" s="470"/>
      <c r="F177" s="7"/>
      <c r="R177" s="7"/>
      <c r="S177" s="7"/>
      <c r="T177" s="7"/>
      <c r="U177" s="7"/>
      <c r="V177" s="7"/>
      <c r="W177" s="7"/>
      <c r="X177" s="7"/>
      <c r="Y177" s="7"/>
    </row>
    <row r="178" spans="1:25" ht="15" x14ac:dyDescent="0.2">
      <c r="A178" s="1104"/>
      <c r="B178" s="1104"/>
      <c r="C178" s="464"/>
      <c r="D178" s="464"/>
      <c r="E178" s="464"/>
      <c r="F178" s="7"/>
      <c r="R178" s="7"/>
      <c r="S178" s="7"/>
      <c r="T178" s="7"/>
      <c r="U178" s="7"/>
      <c r="V178" s="7"/>
      <c r="W178" s="7"/>
      <c r="X178" s="7"/>
      <c r="Y178" s="7"/>
    </row>
    <row r="179" spans="1:25" ht="15" x14ac:dyDescent="0.2">
      <c r="A179" s="464"/>
      <c r="B179" s="446"/>
      <c r="C179" s="464"/>
      <c r="D179" s="464"/>
      <c r="E179" s="464"/>
      <c r="F179" s="7"/>
      <c r="R179" s="7"/>
      <c r="S179" s="7"/>
      <c r="T179" s="7"/>
      <c r="U179" s="7"/>
      <c r="V179" s="7"/>
      <c r="W179" s="7"/>
      <c r="X179" s="7"/>
      <c r="Y179" s="7"/>
    </row>
    <row r="180" spans="1:25" ht="15" x14ac:dyDescent="0.2">
      <c r="A180" s="464"/>
      <c r="B180" s="446"/>
      <c r="C180" s="439"/>
      <c r="D180" s="439"/>
      <c r="E180" s="464"/>
      <c r="F180" s="7"/>
      <c r="R180" s="7"/>
      <c r="S180" s="7"/>
      <c r="T180" s="7"/>
      <c r="U180" s="7"/>
      <c r="V180" s="7"/>
      <c r="W180" s="7"/>
      <c r="X180" s="7"/>
      <c r="Y180" s="7"/>
    </row>
    <row r="181" spans="1:25" ht="14.25" x14ac:dyDescent="0.2">
      <c r="A181" s="464"/>
      <c r="B181" s="439"/>
      <c r="C181" s="439"/>
      <c r="D181" s="439"/>
      <c r="E181" s="464"/>
      <c r="F181" s="7"/>
      <c r="R181" s="7"/>
      <c r="S181" s="7"/>
      <c r="T181" s="7"/>
      <c r="U181" s="7"/>
      <c r="V181" s="7"/>
      <c r="W181" s="7"/>
      <c r="X181" s="7"/>
      <c r="Y181" s="7"/>
    </row>
    <row r="182" spans="1:25" ht="14.25" x14ac:dyDescent="0.2">
      <c r="A182" s="1104"/>
      <c r="B182" s="1103"/>
      <c r="C182" s="1103"/>
      <c r="D182" s="1103"/>
      <c r="E182" s="464"/>
      <c r="F182" s="7"/>
      <c r="R182" s="7"/>
      <c r="S182" s="7"/>
      <c r="T182" s="7"/>
      <c r="U182" s="7"/>
      <c r="V182" s="7"/>
      <c r="W182" s="7"/>
      <c r="X182" s="7"/>
      <c r="Y182" s="7"/>
    </row>
    <row r="183" spans="1:25" ht="14.25" x14ac:dyDescent="0.2">
      <c r="A183" s="1104"/>
      <c r="B183" s="1104"/>
      <c r="C183" s="1104"/>
      <c r="D183" s="1104"/>
      <c r="E183" s="464"/>
      <c r="F183" s="7"/>
      <c r="R183" s="7"/>
      <c r="S183" s="7"/>
      <c r="T183" s="7"/>
      <c r="U183" s="7"/>
      <c r="V183" s="7"/>
      <c r="W183" s="7"/>
      <c r="X183" s="7"/>
      <c r="Y183" s="7"/>
    </row>
    <row r="184" spans="1:25" ht="14.25" x14ac:dyDescent="0.2">
      <c r="A184" s="464"/>
      <c r="B184" s="439"/>
      <c r="C184" s="189"/>
      <c r="D184" s="189"/>
      <c r="E184" s="464"/>
      <c r="F184" s="7"/>
      <c r="R184" s="7"/>
      <c r="S184" s="7"/>
      <c r="T184" s="7"/>
      <c r="U184" s="7"/>
      <c r="V184" s="7"/>
      <c r="W184" s="7"/>
      <c r="X184" s="7"/>
      <c r="Y184" s="7"/>
    </row>
    <row r="185" spans="1:25" ht="14.25" x14ac:dyDescent="0.2">
      <c r="A185" s="464"/>
      <c r="B185" s="439"/>
      <c r="C185" s="189"/>
      <c r="D185" s="189"/>
      <c r="E185" s="464"/>
      <c r="F185" s="7"/>
      <c r="R185" s="7"/>
      <c r="S185" s="7"/>
      <c r="T185" s="7"/>
      <c r="U185" s="7"/>
      <c r="V185" s="7"/>
      <c r="W185" s="7"/>
      <c r="X185" s="7"/>
      <c r="Y185" s="7"/>
    </row>
    <row r="186" spans="1:25" ht="14.25" x14ac:dyDescent="0.2">
      <c r="A186" s="452"/>
      <c r="B186" s="454"/>
      <c r="C186" s="453"/>
      <c r="D186" s="453"/>
      <c r="E186" s="452"/>
      <c r="F186" s="7"/>
      <c r="R186" s="7"/>
      <c r="S186" s="7"/>
      <c r="T186" s="7"/>
      <c r="U186" s="7"/>
      <c r="V186" s="7"/>
      <c r="W186" s="7"/>
      <c r="X186" s="7"/>
      <c r="Y186" s="7"/>
    </row>
    <row r="187" spans="1:25" ht="14.25" x14ac:dyDescent="0.2">
      <c r="A187" s="452"/>
      <c r="B187" s="454"/>
      <c r="C187" s="453"/>
      <c r="D187" s="453"/>
      <c r="E187" s="452"/>
      <c r="F187" s="7"/>
      <c r="R187" s="7"/>
      <c r="S187" s="7"/>
      <c r="T187" s="7"/>
      <c r="U187" s="7"/>
      <c r="V187" s="7"/>
      <c r="W187" s="7"/>
      <c r="X187" s="7"/>
      <c r="Y187" s="7"/>
    </row>
    <row r="188" spans="1:25" ht="14.25" x14ac:dyDescent="0.2">
      <c r="A188" s="452"/>
      <c r="B188" s="454"/>
      <c r="C188" s="453"/>
      <c r="D188" s="453"/>
      <c r="E188" s="452"/>
      <c r="F188" s="7"/>
      <c r="R188" s="7"/>
      <c r="S188" s="7"/>
      <c r="T188" s="7"/>
      <c r="U188" s="7"/>
      <c r="V188" s="7"/>
      <c r="W188" s="7"/>
      <c r="X188" s="7"/>
      <c r="Y188" s="7"/>
    </row>
    <row r="189" spans="1:25" ht="14.25" x14ac:dyDescent="0.2">
      <c r="A189" s="452"/>
      <c r="B189" s="454"/>
      <c r="C189" s="453"/>
      <c r="D189" s="453"/>
      <c r="E189" s="452"/>
      <c r="F189" s="7"/>
      <c r="R189" s="7"/>
      <c r="S189" s="7"/>
      <c r="T189" s="7"/>
      <c r="U189" s="7"/>
      <c r="V189" s="7"/>
      <c r="W189" s="7"/>
      <c r="X189" s="7"/>
      <c r="Y189" s="7"/>
    </row>
    <row r="190" spans="1:25" ht="15" x14ac:dyDescent="0.25">
      <c r="A190" s="452"/>
      <c r="B190" s="449"/>
      <c r="C190" s="449"/>
      <c r="D190" s="453"/>
      <c r="E190" s="452"/>
      <c r="F190" s="7"/>
      <c r="R190" s="7"/>
      <c r="S190" s="7"/>
      <c r="T190" s="7"/>
      <c r="U190" s="7"/>
      <c r="V190" s="7"/>
      <c r="W190" s="7"/>
      <c r="X190" s="7"/>
      <c r="Y190" s="7"/>
    </row>
    <row r="191" spans="1:25" ht="15" x14ac:dyDescent="0.25">
      <c r="A191" s="1121"/>
      <c r="B191" s="1121"/>
      <c r="C191" s="1121"/>
      <c r="D191" s="194"/>
      <c r="E191" s="452"/>
      <c r="F191" s="7"/>
      <c r="R191" s="7"/>
      <c r="S191" s="7"/>
      <c r="T191" s="7"/>
      <c r="U191" s="7"/>
      <c r="V191" s="7"/>
      <c r="W191" s="7"/>
      <c r="X191" s="7"/>
      <c r="Y191" s="7"/>
    </row>
    <row r="192" spans="1:25" ht="14.25" x14ac:dyDescent="0.2">
      <c r="A192" s="1122"/>
      <c r="B192" s="1122"/>
      <c r="C192" s="1122"/>
      <c r="D192" s="1122"/>
      <c r="E192" s="452"/>
      <c r="F192" s="7"/>
      <c r="R192" s="7"/>
      <c r="S192" s="7"/>
      <c r="T192" s="7"/>
      <c r="U192" s="7"/>
      <c r="V192" s="7"/>
      <c r="W192" s="7"/>
      <c r="X192" s="7"/>
      <c r="Y192" s="7"/>
    </row>
    <row r="193" spans="1:25" ht="15" x14ac:dyDescent="0.25">
      <c r="A193" s="449"/>
      <c r="B193" s="450"/>
      <c r="C193" s="450"/>
      <c r="D193" s="194"/>
      <c r="E193" s="452"/>
      <c r="F193" s="7"/>
      <c r="R193" s="7"/>
      <c r="S193" s="7"/>
      <c r="T193" s="7"/>
      <c r="U193" s="7"/>
      <c r="V193" s="7"/>
      <c r="W193" s="7"/>
      <c r="X193" s="7"/>
      <c r="Y193" s="7"/>
    </row>
    <row r="194" spans="1:25" ht="14.25" x14ac:dyDescent="0.2">
      <c r="A194" s="452"/>
      <c r="B194" s="452"/>
      <c r="C194" s="452"/>
      <c r="D194" s="452"/>
      <c r="E194" s="452"/>
      <c r="F194" s="7"/>
      <c r="R194" s="7"/>
      <c r="S194" s="7"/>
      <c r="T194" s="7"/>
      <c r="U194" s="7"/>
      <c r="V194" s="7"/>
      <c r="W194" s="7"/>
      <c r="X194" s="7"/>
      <c r="Y194" s="7"/>
    </row>
    <row r="195" spans="1:25" ht="14.25" x14ac:dyDescent="0.2">
      <c r="A195" s="452"/>
      <c r="B195" s="452"/>
      <c r="C195" s="452"/>
      <c r="D195" s="452"/>
      <c r="E195" s="452"/>
      <c r="F195" s="7"/>
      <c r="R195" s="7"/>
      <c r="S195" s="7"/>
      <c r="T195" s="7"/>
      <c r="U195" s="7"/>
      <c r="V195" s="7"/>
      <c r="W195" s="7"/>
      <c r="X195" s="7"/>
      <c r="Y195" s="7"/>
    </row>
    <row r="196" spans="1:25" ht="15" x14ac:dyDescent="0.25">
      <c r="A196" s="449"/>
      <c r="B196" s="451"/>
      <c r="C196" s="451"/>
      <c r="D196" s="451"/>
      <c r="E196" s="452"/>
      <c r="F196" s="7"/>
      <c r="R196" s="7"/>
      <c r="S196" s="7"/>
      <c r="T196" s="7"/>
      <c r="U196" s="7"/>
      <c r="V196" s="7"/>
      <c r="W196" s="7"/>
      <c r="X196" s="7"/>
      <c r="Y196" s="7"/>
    </row>
    <row r="197" spans="1:25" ht="15" x14ac:dyDescent="0.2">
      <c r="A197" s="1123"/>
      <c r="B197" s="1124"/>
      <c r="C197" s="1125"/>
      <c r="D197" s="1125"/>
      <c r="E197" s="447"/>
      <c r="F197" s="7"/>
      <c r="R197" s="7"/>
      <c r="S197" s="7"/>
      <c r="T197" s="7"/>
      <c r="U197" s="7"/>
      <c r="V197" s="7"/>
      <c r="W197" s="7"/>
      <c r="X197" s="7"/>
      <c r="Y197" s="7"/>
    </row>
    <row r="198" spans="1:25" ht="15" x14ac:dyDescent="0.2">
      <c r="A198" s="1123"/>
      <c r="B198" s="1123"/>
      <c r="C198" s="1123"/>
      <c r="D198" s="1123"/>
      <c r="E198" s="447"/>
      <c r="F198" s="7"/>
      <c r="R198" s="7"/>
      <c r="S198" s="7"/>
      <c r="T198" s="7"/>
      <c r="U198" s="7"/>
      <c r="V198" s="7"/>
      <c r="W198" s="7"/>
      <c r="X198" s="7"/>
      <c r="Y198" s="7"/>
    </row>
    <row r="199" spans="1:25" ht="15" x14ac:dyDescent="0.25">
      <c r="A199" s="1121"/>
      <c r="B199" s="1121"/>
      <c r="C199" s="1121"/>
      <c r="D199" s="194"/>
      <c r="E199" s="452"/>
      <c r="F199" s="7"/>
      <c r="R199" s="7"/>
      <c r="S199" s="7"/>
      <c r="T199" s="7"/>
      <c r="U199" s="7"/>
      <c r="V199" s="7"/>
      <c r="W199" s="7"/>
      <c r="X199" s="7"/>
      <c r="Y199" s="7"/>
    </row>
    <row r="200" spans="1:25" ht="14.25" x14ac:dyDescent="0.2">
      <c r="A200" s="1122"/>
      <c r="B200" s="1122"/>
      <c r="C200" s="1122"/>
      <c r="D200" s="1122"/>
      <c r="E200" s="452"/>
      <c r="F200" s="7"/>
      <c r="R200" s="7"/>
      <c r="S200" s="7"/>
      <c r="T200" s="7"/>
      <c r="U200" s="7"/>
      <c r="V200" s="7"/>
      <c r="W200" s="7"/>
      <c r="X200" s="7"/>
      <c r="Y200" s="7"/>
    </row>
    <row r="201" spans="1:25" ht="15" x14ac:dyDescent="0.25">
      <c r="A201" s="1121"/>
      <c r="B201" s="1121"/>
      <c r="C201" s="1121"/>
      <c r="D201" s="194"/>
      <c r="E201" s="452"/>
      <c r="F201" s="7"/>
      <c r="R201" s="7"/>
      <c r="S201" s="7"/>
      <c r="T201" s="7"/>
      <c r="U201" s="7"/>
      <c r="V201" s="7"/>
      <c r="W201" s="7"/>
      <c r="X201" s="7"/>
      <c r="Y201" s="7"/>
    </row>
    <row r="202" spans="1:25" ht="14.25" x14ac:dyDescent="0.2">
      <c r="A202" s="452"/>
      <c r="B202" s="452"/>
      <c r="C202" s="452"/>
      <c r="D202" s="452"/>
      <c r="E202" s="452"/>
      <c r="F202" s="7"/>
      <c r="R202" s="7"/>
      <c r="S202" s="7"/>
      <c r="T202" s="7"/>
      <c r="U202" s="7"/>
      <c r="V202" s="7"/>
      <c r="W202" s="7"/>
      <c r="X202" s="7"/>
      <c r="Y202" s="7"/>
    </row>
    <row r="203" spans="1:25" ht="14.25" x14ac:dyDescent="0.2">
      <c r="A203" s="452"/>
      <c r="B203" s="452"/>
      <c r="C203" s="452"/>
      <c r="D203" s="452"/>
      <c r="E203" s="452"/>
      <c r="F203" s="7"/>
      <c r="R203" s="7"/>
      <c r="S203" s="7"/>
      <c r="T203" s="7"/>
      <c r="U203" s="7"/>
      <c r="V203" s="7"/>
      <c r="W203" s="7"/>
      <c r="X203" s="7"/>
      <c r="Y203" s="7"/>
    </row>
    <row r="204" spans="1:25" ht="15" x14ac:dyDescent="0.25">
      <c r="A204" s="1121"/>
      <c r="B204" s="1121"/>
      <c r="C204" s="1126"/>
      <c r="D204" s="1126"/>
      <c r="E204" s="452"/>
      <c r="F204" s="7"/>
      <c r="R204" s="7"/>
      <c r="S204" s="7"/>
      <c r="T204" s="7"/>
      <c r="U204" s="7"/>
      <c r="V204" s="7"/>
      <c r="W204" s="7"/>
      <c r="X204" s="7"/>
      <c r="Y204" s="7"/>
    </row>
    <row r="205" spans="1:25" ht="14.25" x14ac:dyDescent="0.2">
      <c r="A205" s="452"/>
      <c r="B205" s="452"/>
      <c r="C205" s="452"/>
      <c r="D205" s="452"/>
      <c r="E205" s="452"/>
      <c r="F205" s="7"/>
      <c r="R205" s="7"/>
      <c r="S205" s="7"/>
      <c r="T205" s="7"/>
      <c r="U205" s="7"/>
      <c r="V205" s="7"/>
      <c r="W205" s="7"/>
      <c r="X205" s="7"/>
      <c r="Y205" s="7"/>
    </row>
    <row r="206" spans="1:25" ht="14.25" x14ac:dyDescent="0.2">
      <c r="A206" s="1127"/>
      <c r="B206" s="1127"/>
      <c r="C206" s="1128"/>
      <c r="D206" s="1128"/>
      <c r="E206" s="452"/>
      <c r="F206" s="7"/>
      <c r="R206" s="7"/>
      <c r="S206" s="7"/>
      <c r="T206" s="7"/>
      <c r="U206" s="7"/>
      <c r="V206" s="7"/>
      <c r="W206" s="7"/>
      <c r="X206" s="7"/>
      <c r="Y206" s="7"/>
    </row>
    <row r="207" spans="1:25" ht="14.25" x14ac:dyDescent="0.2">
      <c r="A207" s="1127"/>
      <c r="B207" s="1127"/>
      <c r="C207" s="1128"/>
      <c r="D207" s="1128"/>
      <c r="E207" s="452"/>
      <c r="F207" s="7"/>
      <c r="R207" s="7"/>
      <c r="S207" s="7"/>
      <c r="T207" s="7"/>
      <c r="U207" s="7"/>
      <c r="V207" s="7"/>
      <c r="W207" s="7"/>
      <c r="X207" s="7"/>
      <c r="Y207" s="7"/>
    </row>
    <row r="208" spans="1:25" ht="14.25" x14ac:dyDescent="0.2">
      <c r="A208" s="452"/>
      <c r="B208" s="454"/>
      <c r="C208" s="1128"/>
      <c r="D208" s="1128"/>
      <c r="E208" s="452"/>
      <c r="F208" s="7"/>
      <c r="R208" s="7"/>
      <c r="S208" s="7"/>
      <c r="T208" s="7"/>
      <c r="U208" s="7"/>
      <c r="V208" s="7"/>
      <c r="W208" s="7"/>
      <c r="X208" s="7"/>
      <c r="Y208" s="7"/>
    </row>
    <row r="209" spans="1:25" ht="14.25" x14ac:dyDescent="0.2">
      <c r="A209" s="452"/>
      <c r="B209" s="454"/>
      <c r="C209" s="1128"/>
      <c r="D209" s="1128"/>
      <c r="E209" s="452"/>
      <c r="F209" s="7"/>
      <c r="R209" s="7"/>
      <c r="S209" s="7"/>
      <c r="T209" s="7"/>
      <c r="U209" s="7"/>
      <c r="V209" s="7"/>
      <c r="W209" s="7"/>
      <c r="X209" s="7"/>
      <c r="Y209" s="7"/>
    </row>
    <row r="210" spans="1:25" ht="14.25" x14ac:dyDescent="0.2">
      <c r="A210" s="1127"/>
      <c r="B210" s="1127"/>
      <c r="C210" s="1128"/>
      <c r="D210" s="1128"/>
      <c r="E210" s="452"/>
      <c r="F210" s="7"/>
      <c r="R210" s="7"/>
      <c r="S210" s="7"/>
      <c r="T210" s="7"/>
      <c r="U210" s="7"/>
      <c r="V210" s="7"/>
      <c r="W210" s="7"/>
      <c r="X210" s="7"/>
      <c r="Y210" s="7"/>
    </row>
    <row r="211" spans="1:25" ht="14.25" x14ac:dyDescent="0.2">
      <c r="A211" s="1127"/>
      <c r="B211" s="1127"/>
      <c r="C211" s="1128"/>
      <c r="D211" s="1128"/>
      <c r="E211" s="452"/>
      <c r="F211" s="7"/>
      <c r="R211" s="7"/>
      <c r="S211" s="7"/>
      <c r="T211" s="7"/>
      <c r="U211" s="7"/>
      <c r="V211" s="7"/>
      <c r="W211" s="7"/>
      <c r="X211" s="7"/>
      <c r="Y211" s="7"/>
    </row>
    <row r="212" spans="1:25" ht="14.25" x14ac:dyDescent="0.2">
      <c r="A212" s="1127"/>
      <c r="B212" s="1127"/>
      <c r="C212" s="1128"/>
      <c r="D212" s="1128"/>
      <c r="E212" s="452"/>
      <c r="F212" s="7"/>
      <c r="R212" s="7"/>
      <c r="S212" s="7"/>
      <c r="T212" s="7"/>
      <c r="U212" s="7"/>
      <c r="V212" s="7"/>
      <c r="W212" s="7"/>
      <c r="X212" s="7"/>
      <c r="Y212" s="7"/>
    </row>
    <row r="213" spans="1:25" ht="14.25" x14ac:dyDescent="0.2">
      <c r="A213" s="1127"/>
      <c r="B213" s="1127"/>
      <c r="C213" s="1128"/>
      <c r="D213" s="1128"/>
      <c r="E213" s="452"/>
      <c r="F213" s="7"/>
      <c r="R213" s="7"/>
      <c r="S213" s="7"/>
      <c r="T213" s="7"/>
      <c r="U213" s="7"/>
      <c r="V213" s="7"/>
      <c r="W213" s="7"/>
      <c r="X213" s="7"/>
      <c r="Y213" s="7"/>
    </row>
    <row r="214" spans="1:25" ht="14.25" x14ac:dyDescent="0.2">
      <c r="A214" s="1127"/>
      <c r="B214" s="1127"/>
      <c r="C214" s="1128"/>
      <c r="D214" s="1128"/>
      <c r="E214" s="452"/>
      <c r="F214" s="7"/>
      <c r="R214" s="7"/>
      <c r="S214" s="7"/>
      <c r="T214" s="7"/>
      <c r="U214" s="7"/>
      <c r="V214" s="7"/>
      <c r="W214" s="7"/>
      <c r="X214" s="7"/>
      <c r="Y214" s="7"/>
    </row>
    <row r="215" spans="1:25" ht="14.25" x14ac:dyDescent="0.2">
      <c r="A215" s="1127"/>
      <c r="B215" s="1127"/>
      <c r="C215" s="1127"/>
      <c r="D215" s="1127"/>
      <c r="E215" s="452"/>
      <c r="F215" s="7"/>
      <c r="R215" s="7"/>
      <c r="S215" s="7"/>
      <c r="T215" s="7"/>
      <c r="U215" s="7"/>
      <c r="V215" s="7"/>
      <c r="W215" s="7"/>
      <c r="X215" s="7"/>
      <c r="Y215" s="7"/>
    </row>
    <row r="216" spans="1:25" ht="14.25" x14ac:dyDescent="0.2">
      <c r="A216" s="1127"/>
      <c r="B216" s="1127"/>
      <c r="C216" s="1127"/>
      <c r="D216" s="1127"/>
      <c r="E216" s="452"/>
      <c r="F216" s="7"/>
      <c r="R216" s="7"/>
      <c r="S216" s="7"/>
      <c r="T216" s="7"/>
      <c r="U216" s="7"/>
      <c r="V216" s="7"/>
      <c r="W216" s="7"/>
      <c r="X216" s="7"/>
      <c r="Y216" s="7"/>
    </row>
    <row r="217" spans="1:25" ht="14.25" x14ac:dyDescent="0.2">
      <c r="A217" s="1127"/>
      <c r="B217" s="1127"/>
      <c r="C217" s="1127"/>
      <c r="D217" s="1127"/>
      <c r="E217" s="452"/>
      <c r="F217" s="7"/>
      <c r="R217" s="7"/>
      <c r="S217" s="7"/>
      <c r="T217" s="7"/>
      <c r="U217" s="7"/>
      <c r="V217" s="7"/>
      <c r="W217" s="7"/>
      <c r="X217" s="7"/>
      <c r="Y217" s="7"/>
    </row>
    <row r="218" spans="1:25" ht="14.25" x14ac:dyDescent="0.2">
      <c r="A218" s="1127"/>
      <c r="B218" s="1127"/>
      <c r="C218" s="1127"/>
      <c r="D218" s="1127"/>
      <c r="E218" s="452"/>
      <c r="F218" s="7"/>
      <c r="R218" s="7"/>
      <c r="S218" s="7"/>
      <c r="T218" s="7"/>
      <c r="U218" s="7"/>
      <c r="V218" s="7"/>
      <c r="W218" s="7"/>
      <c r="X218" s="7"/>
      <c r="Y218" s="7"/>
    </row>
    <row r="219" spans="1:25" ht="14.25" x14ac:dyDescent="0.2">
      <c r="A219" s="1127"/>
      <c r="B219" s="1127"/>
      <c r="C219" s="1127"/>
      <c r="D219" s="1127"/>
      <c r="E219" s="452"/>
      <c r="F219" s="7"/>
      <c r="R219" s="7"/>
      <c r="S219" s="7"/>
      <c r="T219" s="7"/>
      <c r="U219" s="7"/>
      <c r="V219" s="7"/>
      <c r="W219" s="7"/>
      <c r="X219" s="7"/>
      <c r="Y219" s="7"/>
    </row>
    <row r="220" spans="1:25" ht="15" x14ac:dyDescent="0.25">
      <c r="A220" s="449"/>
      <c r="B220" s="449"/>
      <c r="C220" s="1129"/>
      <c r="D220" s="1129"/>
      <c r="E220" s="452"/>
      <c r="F220" s="7"/>
      <c r="R220" s="7"/>
      <c r="S220" s="7"/>
      <c r="T220" s="7"/>
      <c r="U220" s="7"/>
      <c r="V220" s="7"/>
      <c r="W220" s="7"/>
      <c r="X220" s="7"/>
      <c r="Y220" s="7"/>
    </row>
    <row r="221" spans="1:25" ht="15" x14ac:dyDescent="0.25">
      <c r="A221" s="1121"/>
      <c r="B221" s="1121"/>
      <c r="C221" s="1128"/>
      <c r="D221" s="1128"/>
      <c r="E221" s="452"/>
      <c r="F221" s="7"/>
      <c r="R221" s="7"/>
      <c r="S221" s="7"/>
      <c r="T221" s="7"/>
      <c r="U221" s="7"/>
      <c r="V221" s="7"/>
      <c r="W221" s="7"/>
      <c r="X221" s="7"/>
      <c r="Y221" s="7"/>
    </row>
    <row r="222" spans="1:25" ht="14.25" x14ac:dyDescent="0.2">
      <c r="A222" s="452"/>
      <c r="B222" s="452"/>
      <c r="C222" s="454"/>
      <c r="D222" s="454"/>
      <c r="E222" s="452"/>
      <c r="F222" s="7"/>
      <c r="G222" s="7"/>
      <c r="H222" s="7"/>
      <c r="I222" s="7"/>
      <c r="J222" s="7"/>
      <c r="K222" s="7"/>
      <c r="L222" s="7"/>
      <c r="M222" s="7"/>
      <c r="N222" s="7"/>
      <c r="O222" s="7"/>
      <c r="P222" s="7"/>
      <c r="Q222" s="7"/>
      <c r="R222" s="7"/>
      <c r="S222" s="7"/>
      <c r="T222" s="7"/>
      <c r="U222" s="7"/>
      <c r="V222" s="7"/>
      <c r="W222" s="7"/>
      <c r="X222" s="7"/>
      <c r="Y222" s="7"/>
    </row>
    <row r="223" spans="1:25" ht="15" x14ac:dyDescent="0.25">
      <c r="A223" s="1130"/>
      <c r="B223" s="1130"/>
      <c r="C223" s="1126"/>
      <c r="D223" s="1126"/>
      <c r="E223" s="452"/>
      <c r="F223" s="7"/>
      <c r="G223" s="7"/>
      <c r="H223" s="7"/>
      <c r="I223" s="7"/>
      <c r="J223" s="7"/>
      <c r="K223" s="7"/>
      <c r="L223" s="7"/>
      <c r="M223" s="7"/>
      <c r="N223" s="7"/>
      <c r="O223" s="7"/>
      <c r="P223" s="7"/>
      <c r="Q223" s="7"/>
      <c r="R223" s="7"/>
      <c r="S223" s="7"/>
      <c r="T223" s="7"/>
      <c r="U223" s="7"/>
      <c r="V223" s="7"/>
      <c r="W223" s="7"/>
      <c r="X223" s="7"/>
      <c r="Y223" s="7"/>
    </row>
    <row r="224" spans="1:25" ht="14.25" x14ac:dyDescent="0.2">
      <c r="A224" s="452"/>
      <c r="B224" s="452"/>
      <c r="C224" s="454"/>
      <c r="D224" s="454"/>
      <c r="E224" s="452"/>
      <c r="F224" s="7"/>
      <c r="G224" s="7"/>
      <c r="H224" s="7"/>
      <c r="I224" s="7"/>
      <c r="J224" s="7"/>
      <c r="K224" s="7"/>
      <c r="L224" s="7"/>
      <c r="M224" s="7"/>
      <c r="N224" s="7"/>
      <c r="O224" s="7"/>
      <c r="P224" s="7"/>
      <c r="Q224" s="7"/>
      <c r="R224" s="7"/>
      <c r="S224" s="7"/>
      <c r="T224" s="7"/>
      <c r="U224" s="7"/>
      <c r="V224" s="7"/>
      <c r="W224" s="7"/>
      <c r="X224" s="7"/>
      <c r="Y224" s="7"/>
    </row>
    <row r="225" spans="1:25" ht="15" x14ac:dyDescent="0.25">
      <c r="A225" s="1121"/>
      <c r="B225" s="1121"/>
      <c r="C225" s="1128"/>
      <c r="D225" s="1128"/>
      <c r="E225" s="452"/>
      <c r="F225" s="7"/>
      <c r="G225" s="7"/>
      <c r="H225" s="7"/>
      <c r="I225" s="7"/>
      <c r="J225" s="7"/>
      <c r="K225" s="7"/>
      <c r="L225" s="7"/>
      <c r="M225" s="7"/>
      <c r="N225" s="7"/>
      <c r="O225" s="7"/>
      <c r="P225" s="7"/>
      <c r="Q225" s="7"/>
      <c r="R225" s="7"/>
      <c r="S225" s="7"/>
      <c r="T225" s="7"/>
      <c r="U225" s="7"/>
      <c r="V225" s="7"/>
      <c r="W225" s="7"/>
      <c r="X225" s="7"/>
      <c r="Y225" s="7"/>
    </row>
    <row r="226" spans="1:25" ht="15" x14ac:dyDescent="0.25">
      <c r="A226" s="449"/>
      <c r="B226" s="452"/>
      <c r="C226" s="198"/>
      <c r="D226" s="198"/>
      <c r="E226" s="452"/>
      <c r="F226" s="7"/>
      <c r="G226" s="7"/>
      <c r="H226" s="7"/>
      <c r="I226" s="7"/>
      <c r="J226" s="7"/>
      <c r="K226" s="7"/>
      <c r="L226" s="7"/>
      <c r="M226" s="7"/>
      <c r="N226" s="7"/>
      <c r="O226" s="7"/>
      <c r="P226" s="7"/>
      <c r="Q226" s="7"/>
      <c r="R226" s="7"/>
      <c r="S226" s="7"/>
      <c r="T226" s="7"/>
      <c r="U226" s="7"/>
      <c r="V226" s="7"/>
      <c r="W226" s="7"/>
      <c r="X226" s="7"/>
      <c r="Y226" s="7"/>
    </row>
    <row r="227" spans="1:25" ht="15" x14ac:dyDescent="0.25">
      <c r="A227" s="1121"/>
      <c r="B227" s="1121"/>
      <c r="C227" s="1128"/>
      <c r="D227" s="1128"/>
      <c r="E227" s="452"/>
      <c r="F227" s="7"/>
      <c r="G227" s="7"/>
      <c r="H227" s="7"/>
      <c r="I227" s="7"/>
      <c r="J227" s="7"/>
      <c r="K227" s="7"/>
      <c r="L227" s="7"/>
      <c r="M227" s="7"/>
      <c r="N227" s="7"/>
      <c r="O227" s="7"/>
      <c r="P227" s="7"/>
      <c r="Q227" s="7"/>
      <c r="R227" s="7"/>
      <c r="S227" s="7"/>
      <c r="T227" s="7"/>
      <c r="U227" s="7"/>
      <c r="V227" s="7"/>
      <c r="W227" s="7"/>
      <c r="X227" s="7"/>
      <c r="Y227" s="7"/>
    </row>
    <row r="228" spans="1:25" ht="14.25" x14ac:dyDescent="0.2">
      <c r="A228" s="452"/>
      <c r="B228" s="198"/>
      <c r="C228" s="452"/>
      <c r="D228" s="198"/>
      <c r="E228" s="198"/>
      <c r="F228" s="7"/>
      <c r="G228" s="7"/>
      <c r="H228" s="7"/>
      <c r="I228" s="7"/>
      <c r="J228" s="7"/>
      <c r="K228" s="7"/>
      <c r="L228" s="7"/>
      <c r="M228" s="7"/>
      <c r="N228" s="7"/>
      <c r="O228" s="7"/>
      <c r="P228" s="7"/>
      <c r="Q228" s="7"/>
      <c r="R228" s="7"/>
      <c r="S228" s="7"/>
      <c r="T228" s="7"/>
      <c r="U228" s="7"/>
      <c r="V228" s="7"/>
      <c r="W228" s="7"/>
      <c r="X228" s="7"/>
      <c r="Y228" s="7"/>
    </row>
    <row r="229" spans="1:25" ht="15" x14ac:dyDescent="0.25">
      <c r="A229" s="1121"/>
      <c r="B229" s="1121"/>
      <c r="C229" s="1126"/>
      <c r="D229" s="1126"/>
      <c r="E229" s="452"/>
      <c r="F229" s="7"/>
      <c r="G229" s="7"/>
      <c r="H229" s="7"/>
      <c r="I229" s="7"/>
      <c r="J229" s="7"/>
      <c r="K229" s="7"/>
      <c r="L229" s="7"/>
      <c r="M229" s="7"/>
      <c r="N229" s="7"/>
      <c r="O229" s="7"/>
      <c r="P229" s="7"/>
      <c r="Q229" s="7"/>
      <c r="R229" s="7"/>
      <c r="S229" s="7"/>
      <c r="T229" s="7"/>
      <c r="U229" s="7"/>
      <c r="V229" s="7"/>
      <c r="W229" s="7"/>
      <c r="X229" s="7"/>
      <c r="Y229" s="7"/>
    </row>
    <row r="230" spans="1:25" ht="14.25" x14ac:dyDescent="0.2">
      <c r="A230" s="452"/>
      <c r="B230" s="452"/>
      <c r="C230" s="452"/>
      <c r="D230" s="452"/>
      <c r="E230" s="452"/>
      <c r="F230" s="7"/>
      <c r="G230" s="7"/>
      <c r="H230" s="7"/>
      <c r="I230" s="7"/>
      <c r="J230" s="7"/>
      <c r="K230" s="7"/>
      <c r="L230" s="7"/>
      <c r="M230" s="7"/>
      <c r="N230" s="7"/>
      <c r="O230" s="7"/>
      <c r="P230" s="7"/>
      <c r="Q230" s="7"/>
      <c r="R230" s="7"/>
      <c r="S230" s="7"/>
      <c r="T230" s="7"/>
      <c r="U230" s="7"/>
      <c r="V230" s="7"/>
      <c r="W230" s="7"/>
      <c r="X230" s="7"/>
      <c r="Y230" s="7"/>
    </row>
    <row r="231" spans="1:25" ht="14.25" x14ac:dyDescent="0.2">
      <c r="A231" s="1127"/>
      <c r="B231" s="1127"/>
      <c r="C231" s="1128"/>
      <c r="D231" s="1128"/>
      <c r="E231" s="452"/>
      <c r="F231" s="7"/>
      <c r="G231" s="7"/>
      <c r="H231" s="7"/>
      <c r="I231" s="7"/>
      <c r="J231" s="7"/>
      <c r="K231" s="7"/>
      <c r="L231" s="7"/>
      <c r="M231" s="7"/>
      <c r="N231" s="7"/>
      <c r="O231" s="7"/>
      <c r="P231" s="7"/>
      <c r="Q231" s="7"/>
      <c r="R231" s="7"/>
      <c r="S231" s="7"/>
      <c r="T231" s="7"/>
      <c r="U231" s="7"/>
      <c r="V231" s="7"/>
      <c r="W231" s="7"/>
      <c r="X231" s="7"/>
      <c r="Y231" s="7"/>
    </row>
    <row r="232" spans="1:25" ht="14.25" x14ac:dyDescent="0.2">
      <c r="A232" s="1127"/>
      <c r="B232" s="1127"/>
      <c r="C232" s="1128"/>
      <c r="D232" s="1128"/>
      <c r="E232" s="452"/>
      <c r="F232" s="7"/>
      <c r="G232" s="7"/>
      <c r="H232" s="7"/>
      <c r="I232" s="7"/>
      <c r="J232" s="7"/>
      <c r="K232" s="7"/>
      <c r="L232" s="7"/>
      <c r="M232" s="7"/>
      <c r="N232" s="7"/>
      <c r="O232" s="7"/>
      <c r="P232" s="7"/>
      <c r="Q232" s="7"/>
      <c r="R232" s="7"/>
      <c r="S232" s="7"/>
      <c r="T232" s="7"/>
      <c r="U232" s="7"/>
      <c r="V232" s="7"/>
      <c r="W232" s="7"/>
      <c r="X232" s="7"/>
      <c r="Y232" s="7"/>
    </row>
    <row r="233" spans="1:25" ht="15" x14ac:dyDescent="0.25">
      <c r="A233" s="449"/>
      <c r="B233" s="452"/>
      <c r="C233" s="453"/>
      <c r="D233" s="453"/>
      <c r="E233" s="452"/>
      <c r="F233" s="7"/>
      <c r="G233" s="7"/>
      <c r="H233" s="7"/>
      <c r="I233" s="7"/>
      <c r="J233" s="7"/>
      <c r="K233" s="7"/>
      <c r="L233" s="7"/>
      <c r="M233" s="7"/>
      <c r="N233" s="7"/>
      <c r="O233" s="7"/>
      <c r="P233" s="7"/>
      <c r="Q233" s="7"/>
      <c r="R233" s="7"/>
      <c r="S233" s="7"/>
      <c r="T233" s="7"/>
      <c r="U233" s="7"/>
      <c r="V233" s="7"/>
      <c r="W233" s="7"/>
      <c r="X233" s="7"/>
      <c r="Y233" s="7"/>
    </row>
    <row r="234" spans="1:25" ht="15" x14ac:dyDescent="0.25">
      <c r="A234" s="449"/>
      <c r="B234" s="452"/>
      <c r="C234" s="1128"/>
      <c r="D234" s="1128"/>
      <c r="E234" s="452"/>
      <c r="F234" s="7"/>
      <c r="G234" s="7"/>
      <c r="H234" s="7"/>
      <c r="I234" s="7"/>
      <c r="J234" s="7"/>
      <c r="K234" s="7"/>
      <c r="L234" s="7"/>
      <c r="M234" s="7"/>
      <c r="N234" s="7"/>
      <c r="O234" s="7"/>
      <c r="P234" s="7"/>
      <c r="Q234" s="7"/>
      <c r="R234" s="7"/>
      <c r="S234" s="7"/>
      <c r="T234" s="7"/>
      <c r="U234" s="7"/>
      <c r="V234" s="7"/>
      <c r="W234" s="7"/>
      <c r="X234" s="7"/>
      <c r="Y234" s="7"/>
    </row>
    <row r="235" spans="1:25" ht="14.25" x14ac:dyDescent="0.2">
      <c r="A235" s="452"/>
      <c r="B235" s="452"/>
      <c r="C235" s="452"/>
      <c r="D235" s="452"/>
      <c r="E235" s="452"/>
      <c r="F235" s="7"/>
      <c r="G235" s="7"/>
      <c r="H235" s="7"/>
      <c r="I235" s="7"/>
      <c r="J235" s="7"/>
      <c r="K235" s="7"/>
      <c r="L235" s="7"/>
      <c r="M235" s="7"/>
      <c r="N235" s="7"/>
      <c r="O235" s="7"/>
      <c r="P235" s="7"/>
      <c r="Q235" s="7"/>
      <c r="R235" s="7"/>
      <c r="S235" s="7"/>
      <c r="T235" s="7"/>
      <c r="U235" s="7"/>
      <c r="V235" s="7"/>
      <c r="W235" s="7"/>
      <c r="X235" s="7"/>
      <c r="Y235" s="7"/>
    </row>
    <row r="236" spans="1:25" ht="15" x14ac:dyDescent="0.25">
      <c r="A236" s="449"/>
      <c r="B236" s="450"/>
      <c r="C236" s="1128"/>
      <c r="D236" s="1128"/>
      <c r="E236" s="452"/>
      <c r="F236" s="7"/>
      <c r="G236" s="7"/>
      <c r="H236" s="7"/>
      <c r="I236" s="7"/>
      <c r="J236" s="7"/>
      <c r="K236" s="7"/>
      <c r="L236" s="7"/>
      <c r="M236" s="7"/>
      <c r="N236" s="7"/>
      <c r="O236" s="7"/>
      <c r="P236" s="7"/>
      <c r="Q236" s="7"/>
      <c r="R236" s="7"/>
      <c r="S236" s="7"/>
      <c r="T236" s="7"/>
      <c r="U236" s="7"/>
      <c r="V236" s="7"/>
      <c r="W236" s="7"/>
      <c r="X236" s="7"/>
      <c r="Y236" s="7"/>
    </row>
    <row r="237" spans="1:25" ht="14.25" x14ac:dyDescent="0.2">
      <c r="A237" s="452"/>
      <c r="B237" s="452"/>
      <c r="C237" s="452"/>
      <c r="D237" s="452"/>
      <c r="E237" s="452"/>
      <c r="F237" s="7"/>
      <c r="G237" s="7"/>
      <c r="H237" s="7"/>
      <c r="I237" s="7"/>
      <c r="J237" s="7"/>
      <c r="K237" s="7"/>
      <c r="L237" s="7"/>
      <c r="M237" s="7"/>
      <c r="N237" s="7"/>
      <c r="O237" s="7"/>
      <c r="P237" s="7"/>
      <c r="Q237" s="7"/>
      <c r="R237" s="7"/>
      <c r="S237" s="7"/>
      <c r="T237" s="7"/>
      <c r="U237" s="7"/>
      <c r="V237" s="7"/>
      <c r="W237" s="7"/>
      <c r="X237" s="7"/>
      <c r="Y237" s="7"/>
    </row>
    <row r="238" spans="1:25" ht="14.25" x14ac:dyDescent="0.2">
      <c r="A238" s="199"/>
      <c r="B238" s="1129"/>
      <c r="C238" s="1129"/>
      <c r="D238" s="454"/>
      <c r="E238" s="454"/>
      <c r="F238" s="7"/>
      <c r="G238" s="7"/>
      <c r="H238" s="7"/>
      <c r="I238" s="7"/>
      <c r="J238" s="7"/>
      <c r="K238" s="7"/>
      <c r="L238" s="7"/>
      <c r="M238" s="7"/>
      <c r="N238" s="7"/>
      <c r="O238" s="7"/>
      <c r="P238" s="7"/>
      <c r="Q238" s="7"/>
      <c r="R238" s="7"/>
      <c r="S238" s="7"/>
      <c r="T238" s="7"/>
      <c r="U238" s="7"/>
      <c r="V238" s="7"/>
      <c r="W238" s="7"/>
      <c r="X238" s="7"/>
      <c r="Y238" s="7"/>
    </row>
    <row r="239" spans="1:25" ht="14.25" x14ac:dyDescent="0.2">
      <c r="A239" s="199"/>
      <c r="B239" s="1128"/>
      <c r="C239" s="1128"/>
      <c r="D239" s="200"/>
      <c r="E239" s="453"/>
      <c r="F239" s="7"/>
      <c r="G239" s="7"/>
      <c r="H239" s="7"/>
      <c r="I239" s="7"/>
      <c r="J239" s="7"/>
      <c r="K239" s="7"/>
      <c r="L239" s="7"/>
      <c r="M239" s="7"/>
      <c r="N239" s="7"/>
      <c r="O239" s="7"/>
      <c r="P239" s="7"/>
      <c r="Q239" s="7"/>
      <c r="R239" s="7"/>
      <c r="S239" s="7"/>
      <c r="T239" s="7"/>
      <c r="U239" s="7"/>
      <c r="V239" s="7"/>
      <c r="W239" s="7"/>
      <c r="X239" s="7"/>
      <c r="Y239" s="7"/>
    </row>
    <row r="240" spans="1:25" ht="14.25" x14ac:dyDescent="0.2">
      <c r="A240" s="199"/>
      <c r="B240" s="1128"/>
      <c r="C240" s="1128"/>
      <c r="D240" s="200"/>
      <c r="E240" s="453"/>
      <c r="F240" s="7"/>
      <c r="G240" s="7"/>
      <c r="H240" s="7"/>
      <c r="I240" s="7"/>
      <c r="J240" s="7"/>
      <c r="K240" s="7"/>
      <c r="L240" s="7"/>
      <c r="M240" s="7"/>
      <c r="N240" s="7"/>
      <c r="O240" s="7"/>
      <c r="P240" s="7"/>
      <c r="Q240" s="7"/>
      <c r="R240" s="7"/>
      <c r="S240" s="7"/>
      <c r="T240" s="7"/>
      <c r="U240" s="7"/>
      <c r="V240" s="7"/>
      <c r="W240" s="7"/>
      <c r="X240" s="7"/>
      <c r="Y240" s="7"/>
    </row>
    <row r="241" spans="1:25" ht="14.25" x14ac:dyDescent="0.2">
      <c r="A241" s="199"/>
      <c r="B241" s="1128"/>
      <c r="C241" s="1128"/>
      <c r="D241" s="200"/>
      <c r="E241" s="453"/>
      <c r="F241" s="7"/>
      <c r="G241" s="7"/>
      <c r="H241" s="7"/>
      <c r="I241" s="7"/>
      <c r="J241" s="7"/>
      <c r="K241" s="7"/>
      <c r="L241" s="7"/>
      <c r="M241" s="7"/>
      <c r="N241" s="7"/>
      <c r="O241" s="7"/>
      <c r="P241" s="7"/>
      <c r="Q241" s="7"/>
      <c r="R241" s="7"/>
      <c r="S241" s="7"/>
      <c r="T241" s="7"/>
      <c r="U241" s="7"/>
      <c r="V241" s="7"/>
      <c r="W241" s="7"/>
      <c r="X241" s="7"/>
      <c r="Y241" s="7"/>
    </row>
    <row r="242" spans="1:25" ht="14.25" x14ac:dyDescent="0.2">
      <c r="A242" s="199"/>
      <c r="B242" s="1129"/>
      <c r="C242" s="1129"/>
      <c r="D242" s="453"/>
      <c r="E242" s="453"/>
      <c r="F242" s="7"/>
      <c r="G242" s="7"/>
      <c r="H242" s="7"/>
      <c r="I242" s="7"/>
      <c r="J242" s="7"/>
      <c r="K242" s="7"/>
      <c r="L242" s="7"/>
      <c r="M242" s="7"/>
      <c r="N242" s="7"/>
      <c r="O242" s="7"/>
      <c r="P242" s="7"/>
      <c r="Q242" s="7"/>
      <c r="R242" s="7"/>
      <c r="S242" s="7"/>
      <c r="T242" s="7"/>
      <c r="U242" s="7"/>
      <c r="V242" s="7"/>
      <c r="W242" s="7"/>
      <c r="X242" s="7"/>
      <c r="Y242" s="7"/>
    </row>
    <row r="243" spans="1:25" ht="14.25" x14ac:dyDescent="0.2">
      <c r="A243" s="199"/>
      <c r="B243" s="1128"/>
      <c r="C243" s="1128"/>
      <c r="D243" s="452"/>
      <c r="E243" s="452"/>
      <c r="F243" s="7"/>
      <c r="G243" s="7"/>
      <c r="H243" s="7"/>
      <c r="I243" s="7"/>
      <c r="J243" s="7"/>
      <c r="K243" s="7"/>
      <c r="L243" s="7"/>
      <c r="M243" s="7"/>
      <c r="N243" s="7"/>
      <c r="O243" s="7"/>
      <c r="P243" s="7"/>
      <c r="Q243" s="7"/>
      <c r="R243" s="7"/>
      <c r="S243" s="7"/>
      <c r="T243" s="7"/>
      <c r="U243" s="7"/>
      <c r="V243" s="7"/>
      <c r="W243" s="7"/>
      <c r="X243" s="7"/>
      <c r="Y243" s="7"/>
    </row>
    <row r="244" spans="1:25" ht="14.25" x14ac:dyDescent="0.2">
      <c r="A244" s="452"/>
      <c r="B244" s="452"/>
      <c r="C244" s="452"/>
      <c r="D244" s="201"/>
      <c r="E244" s="201"/>
      <c r="F244" s="7"/>
      <c r="G244" s="7"/>
      <c r="H244" s="7"/>
      <c r="I244" s="7"/>
      <c r="J244" s="7"/>
      <c r="K244" s="7"/>
      <c r="L244" s="7"/>
      <c r="M244" s="7"/>
      <c r="N244" s="7"/>
      <c r="O244" s="7"/>
      <c r="P244" s="7"/>
      <c r="Q244" s="7"/>
      <c r="R244" s="7"/>
      <c r="S244" s="7"/>
      <c r="T244" s="7"/>
      <c r="U244" s="7"/>
      <c r="V244" s="7"/>
      <c r="W244" s="7"/>
      <c r="X244" s="7"/>
      <c r="Y244" s="7"/>
    </row>
    <row r="245" spans="1:25" ht="14.25" x14ac:dyDescent="0.2">
      <c r="A245" s="1127"/>
      <c r="B245" s="1127"/>
      <c r="C245" s="1127"/>
      <c r="D245" s="200"/>
      <c r="E245" s="453"/>
      <c r="F245" s="7"/>
      <c r="G245" s="7"/>
      <c r="H245" s="7"/>
      <c r="I245" s="7"/>
      <c r="J245" s="7"/>
      <c r="K245" s="7"/>
      <c r="L245" s="7"/>
      <c r="M245" s="7"/>
      <c r="N245" s="7"/>
      <c r="O245" s="7"/>
      <c r="P245" s="7"/>
      <c r="Q245" s="7"/>
      <c r="R245" s="7"/>
      <c r="S245" s="7"/>
      <c r="T245" s="7"/>
      <c r="U245" s="7"/>
      <c r="V245" s="7"/>
      <c r="W245" s="7"/>
      <c r="X245" s="7"/>
      <c r="Y245" s="7"/>
    </row>
    <row r="246" spans="1:25" ht="14.25" x14ac:dyDescent="0.2">
      <c r="A246" s="452"/>
      <c r="B246" s="452"/>
      <c r="C246" s="452"/>
      <c r="D246" s="452"/>
      <c r="E246" s="452"/>
      <c r="F246" s="7"/>
      <c r="G246" s="7"/>
      <c r="H246" s="7"/>
      <c r="I246" s="7"/>
      <c r="J246" s="7"/>
      <c r="K246" s="7"/>
      <c r="L246" s="7"/>
      <c r="M246" s="7"/>
      <c r="N246" s="7"/>
      <c r="O246" s="7"/>
      <c r="P246" s="7"/>
      <c r="Q246" s="7"/>
      <c r="R246" s="7"/>
      <c r="S246" s="7"/>
      <c r="T246" s="7"/>
      <c r="U246" s="7"/>
      <c r="V246" s="7"/>
      <c r="W246" s="7"/>
      <c r="X246" s="7"/>
      <c r="Y246" s="7"/>
    </row>
    <row r="247" spans="1:25" ht="14.25" x14ac:dyDescent="0.2">
      <c r="A247" s="452"/>
      <c r="B247" s="1128"/>
      <c r="C247" s="1128"/>
      <c r="D247" s="452"/>
      <c r="E247" s="452"/>
      <c r="F247" s="7"/>
      <c r="G247" s="7"/>
      <c r="H247" s="7"/>
      <c r="I247" s="7"/>
      <c r="J247" s="7"/>
      <c r="K247" s="7"/>
      <c r="L247" s="7"/>
      <c r="M247" s="7"/>
      <c r="N247" s="7"/>
      <c r="O247" s="7"/>
      <c r="P247" s="7"/>
      <c r="Q247" s="7"/>
      <c r="R247" s="7"/>
      <c r="S247" s="7"/>
      <c r="T247" s="7"/>
      <c r="U247" s="7"/>
      <c r="V247" s="7"/>
      <c r="W247" s="7"/>
      <c r="X247" s="7"/>
      <c r="Y247" s="7"/>
    </row>
    <row r="248" spans="1:25" ht="14.25" x14ac:dyDescent="0.2">
      <c r="A248" s="452"/>
      <c r="B248" s="452"/>
      <c r="C248" s="452"/>
      <c r="D248" s="452"/>
      <c r="E248" s="452"/>
      <c r="F248" s="7"/>
      <c r="G248" s="7"/>
      <c r="H248" s="7"/>
      <c r="I248" s="7"/>
      <c r="J248" s="7"/>
      <c r="K248" s="7"/>
      <c r="L248" s="7"/>
      <c r="M248" s="7"/>
      <c r="N248" s="7"/>
      <c r="O248" s="7"/>
      <c r="P248" s="7"/>
      <c r="Q248" s="7"/>
      <c r="R248" s="7"/>
      <c r="S248" s="7"/>
      <c r="T248" s="7"/>
      <c r="U248" s="7"/>
      <c r="V248" s="7"/>
      <c r="W248" s="7"/>
      <c r="X248" s="7"/>
      <c r="Y248" s="7"/>
    </row>
    <row r="249" spans="1:25" ht="14.25" x14ac:dyDescent="0.2">
      <c r="A249" s="1127"/>
      <c r="B249" s="1127"/>
      <c r="C249" s="1127"/>
      <c r="D249" s="454"/>
      <c r="E249" s="453"/>
      <c r="F249" s="7"/>
      <c r="G249" s="7"/>
      <c r="H249" s="7"/>
      <c r="I249" s="7"/>
      <c r="J249" s="7"/>
      <c r="K249" s="7"/>
      <c r="L249" s="7"/>
      <c r="M249" s="7"/>
      <c r="N249" s="7"/>
      <c r="O249" s="7"/>
      <c r="P249" s="7"/>
      <c r="Q249" s="7"/>
      <c r="R249" s="7"/>
      <c r="S249" s="7"/>
      <c r="T249" s="7"/>
      <c r="U249" s="7"/>
      <c r="V249" s="7"/>
      <c r="W249" s="7"/>
      <c r="X249" s="7"/>
      <c r="Y249" s="7"/>
    </row>
    <row r="250" spans="1:25" ht="14.25" x14ac:dyDescent="0.2">
      <c r="A250" s="452"/>
      <c r="B250" s="452"/>
      <c r="C250" s="452"/>
      <c r="D250" s="452"/>
      <c r="E250" s="452"/>
      <c r="F250" s="7"/>
      <c r="G250" s="7"/>
      <c r="H250" s="7"/>
      <c r="I250" s="7"/>
      <c r="J250" s="7"/>
      <c r="K250" s="7"/>
      <c r="L250" s="7"/>
      <c r="M250" s="7"/>
      <c r="N250" s="7"/>
      <c r="O250" s="7"/>
      <c r="P250" s="7"/>
      <c r="Q250" s="7"/>
      <c r="R250" s="7"/>
      <c r="S250" s="7"/>
      <c r="T250" s="7"/>
      <c r="U250" s="7"/>
      <c r="V250" s="7"/>
      <c r="W250" s="7"/>
      <c r="X250" s="7"/>
      <c r="Y250" s="7"/>
    </row>
    <row r="251" spans="1:25" ht="15" x14ac:dyDescent="0.25">
      <c r="A251" s="1121"/>
      <c r="B251" s="1121"/>
      <c r="C251" s="1121"/>
      <c r="D251" s="454"/>
      <c r="E251" s="194"/>
      <c r="F251" s="7"/>
      <c r="G251" s="7"/>
      <c r="H251" s="7"/>
      <c r="I251" s="7"/>
      <c r="J251" s="7"/>
      <c r="K251" s="7"/>
      <c r="L251" s="7"/>
      <c r="M251" s="7"/>
      <c r="N251" s="7"/>
      <c r="O251" s="7"/>
      <c r="P251" s="7"/>
      <c r="Q251" s="7"/>
      <c r="R251" s="7"/>
      <c r="S251" s="7"/>
      <c r="T251" s="7"/>
      <c r="U251" s="7"/>
      <c r="V251" s="7"/>
      <c r="W251" s="7"/>
      <c r="X251" s="7"/>
      <c r="Y251" s="7"/>
    </row>
    <row r="252" spans="1:25" ht="14.25" x14ac:dyDescent="0.2">
      <c r="A252" s="452"/>
      <c r="B252" s="452"/>
      <c r="C252" s="452"/>
      <c r="D252" s="452"/>
      <c r="E252" s="452"/>
      <c r="F252" s="7"/>
      <c r="G252" s="7"/>
      <c r="H252" s="7"/>
      <c r="I252" s="7"/>
      <c r="J252" s="7"/>
      <c r="K252" s="7"/>
      <c r="L252" s="7"/>
      <c r="M252" s="7"/>
      <c r="N252" s="7"/>
      <c r="O252" s="7"/>
      <c r="P252" s="7"/>
      <c r="Q252" s="7"/>
      <c r="R252" s="7"/>
      <c r="S252" s="7"/>
      <c r="T252" s="7"/>
      <c r="U252" s="7"/>
      <c r="V252" s="7"/>
      <c r="W252" s="7"/>
      <c r="X252" s="7"/>
      <c r="Y252" s="7"/>
    </row>
    <row r="253" spans="1:25" ht="14.25" x14ac:dyDescent="0.2">
      <c r="A253" s="452"/>
      <c r="B253" s="452"/>
      <c r="C253" s="452"/>
      <c r="D253" s="452"/>
      <c r="E253" s="452"/>
      <c r="F253" s="7"/>
      <c r="G253" s="7"/>
      <c r="H253" s="7"/>
      <c r="I253" s="7"/>
      <c r="J253" s="7"/>
      <c r="K253" s="7"/>
      <c r="L253" s="7"/>
      <c r="M253" s="7"/>
      <c r="N253" s="7"/>
      <c r="O253" s="7"/>
      <c r="P253" s="7"/>
      <c r="Q253" s="7"/>
      <c r="R253" s="7"/>
      <c r="S253" s="7"/>
      <c r="T253" s="7"/>
      <c r="U253" s="7"/>
      <c r="V253" s="7"/>
      <c r="W253" s="7"/>
      <c r="X253" s="7"/>
      <c r="Y253" s="7"/>
    </row>
    <row r="254" spans="1:25" ht="14.25" x14ac:dyDescent="0.2">
      <c r="A254" s="452"/>
      <c r="B254" s="452"/>
      <c r="C254" s="452"/>
      <c r="D254" s="452"/>
      <c r="E254" s="452"/>
      <c r="F254" s="7"/>
      <c r="G254" s="7"/>
      <c r="H254" s="7"/>
      <c r="I254" s="7"/>
      <c r="J254" s="7"/>
      <c r="K254" s="7"/>
      <c r="L254" s="7"/>
      <c r="M254" s="7"/>
      <c r="N254" s="7"/>
      <c r="O254" s="7"/>
      <c r="P254" s="7"/>
      <c r="Q254" s="7"/>
      <c r="R254" s="7"/>
      <c r="S254" s="7"/>
      <c r="T254" s="7"/>
      <c r="U254" s="7"/>
      <c r="V254" s="7"/>
      <c r="W254" s="7"/>
      <c r="X254" s="7"/>
      <c r="Y254" s="7"/>
    </row>
    <row r="255" spans="1:25" ht="14.25" x14ac:dyDescent="0.2">
      <c r="A255" s="452"/>
      <c r="B255" s="452"/>
      <c r="C255" s="452"/>
      <c r="D255" s="452"/>
      <c r="E255" s="452"/>
      <c r="F255" s="7"/>
      <c r="G255" s="7"/>
      <c r="H255" s="7"/>
      <c r="I255" s="7"/>
      <c r="J255" s="7"/>
      <c r="K255" s="7"/>
      <c r="L255" s="7"/>
      <c r="M255" s="7"/>
      <c r="N255" s="7"/>
      <c r="O255" s="7"/>
      <c r="P255" s="7"/>
      <c r="Q255" s="7"/>
      <c r="R255" s="7"/>
      <c r="S255" s="7"/>
      <c r="T255" s="7"/>
      <c r="U255" s="7"/>
      <c r="V255" s="7"/>
      <c r="W255" s="7"/>
      <c r="X255" s="7"/>
      <c r="Y255" s="7"/>
    </row>
    <row r="256" spans="1:25" ht="14.25" x14ac:dyDescent="0.2">
      <c r="A256" s="452"/>
      <c r="B256" s="452"/>
      <c r="C256" s="452"/>
      <c r="D256" s="452"/>
      <c r="E256" s="452"/>
      <c r="F256" s="7"/>
      <c r="G256" s="7"/>
      <c r="H256" s="7"/>
      <c r="I256" s="7"/>
      <c r="J256" s="7"/>
      <c r="K256" s="7"/>
      <c r="L256" s="7"/>
      <c r="M256" s="7"/>
      <c r="N256" s="7"/>
      <c r="O256" s="7"/>
      <c r="P256" s="7"/>
      <c r="Q256" s="7"/>
      <c r="R256" s="7"/>
      <c r="S256" s="7"/>
      <c r="T256" s="7"/>
      <c r="U256" s="7"/>
      <c r="V256" s="7"/>
      <c r="W256" s="7"/>
      <c r="X256" s="7"/>
      <c r="Y256" s="7"/>
    </row>
    <row r="257" spans="1:25" ht="14.25" x14ac:dyDescent="0.2">
      <c r="A257" s="452"/>
      <c r="B257" s="452"/>
      <c r="C257" s="452"/>
      <c r="D257" s="452"/>
      <c r="E257" s="452"/>
      <c r="F257" s="7"/>
      <c r="G257" s="7"/>
      <c r="H257" s="7"/>
      <c r="I257" s="7"/>
      <c r="J257" s="7"/>
      <c r="K257" s="7"/>
      <c r="L257" s="7"/>
      <c r="M257" s="7"/>
      <c r="N257" s="7"/>
      <c r="O257" s="7"/>
      <c r="P257" s="7"/>
      <c r="Q257" s="7"/>
      <c r="R257" s="7"/>
      <c r="S257" s="7"/>
      <c r="T257" s="7"/>
      <c r="U257" s="7"/>
      <c r="V257" s="7"/>
      <c r="W257" s="7"/>
      <c r="X257" s="7"/>
      <c r="Y257" s="7"/>
    </row>
    <row r="258" spans="1:25" ht="14.25" x14ac:dyDescent="0.2">
      <c r="A258" s="202"/>
      <c r="B258" s="202"/>
      <c r="C258" s="202"/>
      <c r="D258" s="202"/>
      <c r="E258" s="202"/>
      <c r="F258" s="7"/>
      <c r="G258" s="7"/>
      <c r="H258" s="7"/>
      <c r="I258" s="7"/>
      <c r="J258" s="7"/>
      <c r="K258" s="7"/>
      <c r="L258" s="7"/>
      <c r="M258" s="7"/>
      <c r="N258" s="7"/>
      <c r="O258" s="7"/>
      <c r="P258" s="7"/>
      <c r="Q258" s="7"/>
      <c r="R258" s="7"/>
      <c r="S258" s="7"/>
      <c r="T258" s="7"/>
      <c r="U258" s="7"/>
      <c r="V258" s="7"/>
      <c r="W258" s="7"/>
      <c r="X258" s="7"/>
      <c r="Y258" s="7"/>
    </row>
    <row r="259" spans="1:25" ht="14.25" x14ac:dyDescent="0.2">
      <c r="A259" s="202"/>
      <c r="B259" s="202"/>
      <c r="C259" s="202"/>
      <c r="D259" s="202"/>
      <c r="E259" s="202"/>
      <c r="F259" s="7"/>
      <c r="G259" s="7"/>
      <c r="H259" s="7"/>
      <c r="I259" s="7"/>
      <c r="J259" s="7"/>
      <c r="K259" s="7"/>
      <c r="L259" s="7"/>
      <c r="M259" s="7"/>
      <c r="N259" s="7"/>
      <c r="O259" s="7"/>
      <c r="P259" s="7"/>
      <c r="Q259" s="7"/>
      <c r="R259" s="7"/>
      <c r="S259" s="7"/>
      <c r="T259" s="7"/>
      <c r="U259" s="7"/>
      <c r="V259" s="7"/>
      <c r="W259" s="7"/>
      <c r="X259" s="7"/>
      <c r="Y259" s="7"/>
    </row>
    <row r="260" spans="1:25" ht="14.25" x14ac:dyDescent="0.2">
      <c r="A260" s="202"/>
      <c r="B260" s="202"/>
      <c r="C260" s="202"/>
      <c r="D260" s="202"/>
      <c r="E260" s="202"/>
      <c r="F260" s="7"/>
      <c r="G260" s="7"/>
      <c r="H260" s="7"/>
      <c r="I260" s="7"/>
      <c r="J260" s="7"/>
      <c r="K260" s="7"/>
      <c r="L260" s="7"/>
      <c r="M260" s="7"/>
      <c r="N260" s="7"/>
      <c r="O260" s="7"/>
      <c r="P260" s="7"/>
      <c r="Q260" s="7"/>
      <c r="R260" s="7"/>
      <c r="S260" s="7"/>
      <c r="T260" s="7"/>
      <c r="U260" s="7"/>
      <c r="V260" s="7"/>
      <c r="W260" s="7"/>
      <c r="X260" s="7"/>
      <c r="Y260" s="7"/>
    </row>
    <row r="261" spans="1:25" ht="14.25" x14ac:dyDescent="0.2">
      <c r="A261" s="202"/>
      <c r="B261" s="202"/>
      <c r="C261" s="202"/>
      <c r="D261" s="202"/>
      <c r="E261" s="202"/>
      <c r="F261" s="7"/>
      <c r="G261" s="7"/>
      <c r="H261" s="7"/>
      <c r="I261" s="7"/>
      <c r="J261" s="7"/>
      <c r="K261" s="7"/>
      <c r="L261" s="7"/>
      <c r="M261" s="7"/>
      <c r="N261" s="7"/>
      <c r="O261" s="7"/>
      <c r="P261" s="7"/>
      <c r="Q261" s="7"/>
      <c r="R261" s="7"/>
      <c r="S261" s="7"/>
      <c r="T261" s="7"/>
      <c r="U261" s="7"/>
      <c r="V261" s="7"/>
      <c r="W261" s="7"/>
      <c r="X261" s="7"/>
      <c r="Y261" s="7"/>
    </row>
    <row r="262" spans="1:25" ht="14.25" x14ac:dyDescent="0.2">
      <c r="A262" s="202"/>
      <c r="B262" s="202"/>
      <c r="C262" s="202"/>
      <c r="D262" s="202"/>
      <c r="E262" s="202"/>
      <c r="F262" s="7"/>
      <c r="G262" s="7"/>
      <c r="H262" s="7"/>
      <c r="I262" s="7"/>
      <c r="J262" s="7"/>
      <c r="K262" s="7"/>
      <c r="L262" s="7"/>
      <c r="M262" s="7"/>
      <c r="N262" s="7"/>
      <c r="O262" s="7"/>
      <c r="P262" s="7"/>
      <c r="Q262" s="7"/>
      <c r="R262" s="7"/>
      <c r="S262" s="7"/>
      <c r="T262" s="7"/>
      <c r="U262" s="7"/>
      <c r="V262" s="7"/>
      <c r="W262" s="7"/>
      <c r="X262" s="7"/>
      <c r="Y262" s="7"/>
    </row>
    <row r="263" spans="1:25" ht="15" x14ac:dyDescent="0.25">
      <c r="A263" s="1126"/>
      <c r="B263" s="1126"/>
      <c r="C263" s="1126"/>
      <c r="D263" s="1126"/>
      <c r="E263" s="452"/>
      <c r="F263" s="7"/>
      <c r="G263" s="7"/>
      <c r="H263" s="7"/>
      <c r="I263" s="7"/>
      <c r="J263" s="7"/>
      <c r="K263" s="7"/>
      <c r="L263" s="7"/>
      <c r="M263" s="7"/>
      <c r="N263" s="7"/>
      <c r="O263" s="7"/>
      <c r="P263" s="7"/>
      <c r="Q263" s="7"/>
      <c r="R263" s="7"/>
      <c r="S263" s="7"/>
      <c r="T263" s="7"/>
      <c r="U263" s="7"/>
      <c r="V263" s="7"/>
      <c r="W263" s="7"/>
      <c r="X263" s="7"/>
      <c r="Y263" s="7"/>
    </row>
    <row r="264" spans="1:25" ht="14.25" x14ac:dyDescent="0.2">
      <c r="A264" s="452"/>
      <c r="B264" s="452"/>
      <c r="C264" s="452"/>
      <c r="D264" s="452"/>
      <c r="E264" s="452"/>
      <c r="F264" s="7"/>
      <c r="G264" s="7"/>
      <c r="H264" s="7"/>
      <c r="I264" s="7"/>
      <c r="J264" s="7"/>
      <c r="K264" s="7"/>
      <c r="L264" s="7"/>
      <c r="M264" s="7"/>
      <c r="N264" s="7"/>
      <c r="O264" s="7"/>
      <c r="P264" s="7"/>
      <c r="Q264" s="7"/>
      <c r="R264" s="7"/>
      <c r="S264" s="7"/>
      <c r="T264" s="7"/>
      <c r="U264" s="7"/>
      <c r="V264" s="7"/>
      <c r="W264" s="7"/>
      <c r="X264" s="7"/>
      <c r="Y264" s="7"/>
    </row>
    <row r="265" spans="1:25" ht="14.25" x14ac:dyDescent="0.2">
      <c r="A265" s="452"/>
      <c r="B265" s="452"/>
      <c r="C265" s="452"/>
      <c r="D265" s="452"/>
      <c r="E265" s="452"/>
      <c r="F265" s="7"/>
      <c r="G265" s="7"/>
      <c r="H265" s="7"/>
      <c r="I265" s="7"/>
      <c r="J265" s="7"/>
      <c r="K265" s="7"/>
      <c r="L265" s="7"/>
      <c r="M265" s="7"/>
      <c r="N265" s="7"/>
      <c r="O265" s="7"/>
      <c r="P265" s="7"/>
      <c r="Q265" s="7"/>
      <c r="R265" s="7"/>
      <c r="S265" s="7"/>
      <c r="T265" s="7"/>
      <c r="U265" s="7"/>
      <c r="V265" s="7"/>
      <c r="W265" s="7"/>
      <c r="X265" s="7"/>
      <c r="Y265" s="7"/>
    </row>
    <row r="266" spans="1:25" ht="14.25" x14ac:dyDescent="0.2">
      <c r="A266" s="452"/>
      <c r="B266" s="452"/>
      <c r="C266" s="452"/>
      <c r="D266" s="452"/>
      <c r="E266" s="452"/>
      <c r="F266" s="7"/>
      <c r="G266" s="7"/>
      <c r="H266" s="7"/>
      <c r="I266" s="7"/>
      <c r="J266" s="7"/>
      <c r="K266" s="7"/>
      <c r="L266" s="7"/>
      <c r="M266" s="7"/>
      <c r="N266" s="7"/>
      <c r="O266" s="7"/>
      <c r="P266" s="7"/>
      <c r="Q266" s="7"/>
      <c r="R266" s="7"/>
      <c r="S266" s="7"/>
      <c r="T266" s="7"/>
      <c r="U266" s="7"/>
      <c r="V266" s="7"/>
      <c r="W266" s="7"/>
      <c r="X266" s="7"/>
      <c r="Y266" s="7"/>
    </row>
    <row r="267" spans="1:25" ht="14.25" x14ac:dyDescent="0.2">
      <c r="A267" s="452"/>
      <c r="B267" s="452"/>
      <c r="C267" s="452"/>
      <c r="D267" s="452"/>
      <c r="E267" s="452"/>
      <c r="F267" s="7"/>
      <c r="G267" s="7"/>
      <c r="H267" s="7"/>
      <c r="I267" s="7"/>
      <c r="J267" s="7"/>
      <c r="K267" s="7"/>
      <c r="L267" s="7"/>
      <c r="M267" s="7"/>
      <c r="N267" s="7"/>
      <c r="O267" s="7"/>
      <c r="P267" s="7"/>
      <c r="Q267" s="7"/>
      <c r="R267" s="7"/>
      <c r="S267" s="7"/>
      <c r="T267" s="7"/>
      <c r="U267" s="7"/>
      <c r="V267" s="7"/>
      <c r="W267" s="7"/>
      <c r="X267" s="7"/>
      <c r="Y267" s="7"/>
    </row>
    <row r="268" spans="1:25" ht="15" x14ac:dyDescent="0.25">
      <c r="A268" s="1121"/>
      <c r="B268" s="1121"/>
      <c r="C268" s="452"/>
      <c r="D268" s="452"/>
      <c r="E268" s="452"/>
      <c r="F268" s="7"/>
      <c r="G268" s="7"/>
      <c r="H268" s="7"/>
      <c r="I268" s="7"/>
      <c r="J268" s="7"/>
      <c r="K268" s="7"/>
      <c r="L268" s="7"/>
      <c r="M268" s="7"/>
      <c r="N268" s="7"/>
      <c r="O268" s="7"/>
      <c r="P268" s="7"/>
      <c r="Q268" s="7"/>
      <c r="R268" s="7"/>
      <c r="S268" s="7"/>
      <c r="T268" s="7"/>
      <c r="U268" s="7"/>
      <c r="V268" s="7"/>
      <c r="W268" s="7"/>
      <c r="X268" s="7"/>
      <c r="Y268" s="7"/>
    </row>
    <row r="269" spans="1:25" ht="15" x14ac:dyDescent="0.25">
      <c r="A269" s="452"/>
      <c r="B269" s="451"/>
      <c r="C269" s="452"/>
      <c r="D269" s="452"/>
      <c r="E269" s="452"/>
      <c r="F269" s="7"/>
      <c r="G269" s="7"/>
      <c r="H269" s="7"/>
      <c r="I269" s="7"/>
      <c r="J269" s="7"/>
      <c r="K269" s="7"/>
      <c r="L269" s="7"/>
      <c r="M269" s="7"/>
      <c r="N269" s="7"/>
      <c r="O269" s="7"/>
      <c r="P269" s="7"/>
      <c r="Q269" s="7"/>
      <c r="R269" s="7"/>
      <c r="S269" s="7"/>
      <c r="T269" s="7"/>
      <c r="U269" s="7"/>
      <c r="V269" s="7"/>
      <c r="W269" s="7"/>
      <c r="X269" s="7"/>
      <c r="Y269" s="7"/>
    </row>
    <row r="270" spans="1:25" ht="15" x14ac:dyDescent="0.25">
      <c r="A270" s="452"/>
      <c r="B270" s="455"/>
      <c r="C270" s="204"/>
      <c r="D270" s="204"/>
      <c r="E270" s="452"/>
      <c r="F270" s="7"/>
      <c r="G270" s="7"/>
      <c r="H270" s="7"/>
      <c r="I270" s="7"/>
      <c r="J270" s="7"/>
      <c r="K270" s="7"/>
      <c r="L270" s="7"/>
      <c r="M270" s="7"/>
      <c r="N270" s="7"/>
      <c r="O270" s="7"/>
      <c r="P270" s="7"/>
      <c r="Q270" s="7"/>
      <c r="R270" s="7"/>
      <c r="S270" s="7"/>
      <c r="T270" s="7"/>
      <c r="U270" s="7"/>
      <c r="V270" s="7"/>
      <c r="W270" s="7"/>
      <c r="X270" s="7"/>
      <c r="Y270" s="7"/>
    </row>
    <row r="271" spans="1:25" ht="14.25" x14ac:dyDescent="0.2">
      <c r="A271" s="452"/>
      <c r="B271" s="204"/>
      <c r="C271" s="204"/>
      <c r="D271" s="204"/>
      <c r="E271" s="452"/>
      <c r="F271" s="7"/>
      <c r="G271" s="7"/>
      <c r="H271" s="7"/>
      <c r="I271" s="7"/>
      <c r="J271" s="7"/>
      <c r="K271" s="7"/>
      <c r="L271" s="7"/>
      <c r="M271" s="7"/>
      <c r="N271" s="7"/>
      <c r="O271" s="7"/>
      <c r="P271" s="7"/>
      <c r="Q271" s="7"/>
      <c r="R271" s="7"/>
      <c r="S271" s="7"/>
      <c r="T271" s="7"/>
      <c r="U271" s="7"/>
      <c r="V271" s="7"/>
      <c r="W271" s="7"/>
      <c r="X271" s="7"/>
      <c r="Y271" s="7"/>
    </row>
    <row r="272" spans="1:25" ht="14.25" x14ac:dyDescent="0.2">
      <c r="A272" s="1121"/>
      <c r="B272" s="1131"/>
      <c r="C272" s="1131"/>
      <c r="D272" s="1131"/>
      <c r="E272" s="452"/>
      <c r="F272" s="7"/>
      <c r="G272" s="7"/>
      <c r="H272" s="7"/>
      <c r="I272" s="7"/>
      <c r="J272" s="7"/>
      <c r="K272" s="7"/>
      <c r="L272" s="7"/>
      <c r="M272" s="7"/>
      <c r="N272" s="7"/>
      <c r="O272" s="7"/>
      <c r="P272" s="7"/>
      <c r="Q272" s="7"/>
      <c r="R272" s="7"/>
      <c r="S272" s="7"/>
      <c r="T272" s="7"/>
      <c r="U272" s="7"/>
      <c r="V272" s="7"/>
      <c r="W272" s="7"/>
      <c r="X272" s="7"/>
      <c r="Y272" s="7"/>
    </row>
    <row r="273" spans="1:25" ht="14.25" x14ac:dyDescent="0.2">
      <c r="A273" s="1121"/>
      <c r="B273" s="1121"/>
      <c r="C273" s="1121"/>
      <c r="D273" s="1121"/>
      <c r="E273" s="452"/>
      <c r="F273" s="7"/>
      <c r="G273" s="7"/>
      <c r="H273" s="7"/>
      <c r="I273" s="7"/>
      <c r="J273" s="7"/>
      <c r="K273" s="7"/>
      <c r="L273" s="7"/>
      <c r="M273" s="7"/>
      <c r="N273" s="7"/>
      <c r="O273" s="7"/>
      <c r="P273" s="7"/>
      <c r="Q273" s="7"/>
      <c r="R273" s="7"/>
      <c r="S273" s="7"/>
      <c r="T273" s="7"/>
      <c r="U273" s="7"/>
      <c r="V273" s="7"/>
      <c r="W273" s="7"/>
      <c r="X273" s="7"/>
      <c r="Y273" s="7"/>
    </row>
    <row r="274" spans="1:25" ht="14.25" x14ac:dyDescent="0.2">
      <c r="A274" s="452"/>
      <c r="B274" s="454"/>
      <c r="C274" s="453"/>
      <c r="D274" s="453"/>
      <c r="E274" s="452"/>
      <c r="F274" s="7"/>
      <c r="G274" s="7"/>
      <c r="H274" s="7"/>
      <c r="I274" s="7"/>
      <c r="J274" s="7"/>
      <c r="K274" s="7"/>
      <c r="L274" s="7"/>
      <c r="M274" s="7"/>
      <c r="N274" s="7"/>
      <c r="O274" s="7"/>
      <c r="P274" s="7"/>
      <c r="Q274" s="7"/>
      <c r="R274" s="7"/>
      <c r="S274" s="7"/>
      <c r="T274" s="7"/>
      <c r="U274" s="7"/>
      <c r="V274" s="7"/>
      <c r="W274" s="7"/>
      <c r="X274" s="7"/>
      <c r="Y274" s="7"/>
    </row>
    <row r="275" spans="1:25" ht="14.25" x14ac:dyDescent="0.2">
      <c r="A275" s="452"/>
      <c r="B275" s="454"/>
      <c r="C275" s="453"/>
      <c r="D275" s="453"/>
      <c r="E275" s="452"/>
      <c r="F275" s="7"/>
      <c r="G275" s="7"/>
      <c r="H275" s="7"/>
      <c r="I275" s="7"/>
      <c r="J275" s="7"/>
      <c r="K275" s="7"/>
      <c r="L275" s="7"/>
      <c r="M275" s="7"/>
      <c r="N275" s="7"/>
      <c r="O275" s="7"/>
      <c r="P275" s="7"/>
      <c r="Q275" s="7"/>
      <c r="R275" s="7"/>
      <c r="S275" s="7"/>
      <c r="T275" s="7"/>
      <c r="U275" s="7"/>
      <c r="V275" s="7"/>
      <c r="W275" s="7"/>
      <c r="X275" s="7"/>
      <c r="Y275" s="7"/>
    </row>
    <row r="276" spans="1:25" ht="14.25" x14ac:dyDescent="0.2">
      <c r="A276" s="452"/>
      <c r="B276" s="454"/>
      <c r="C276" s="453"/>
      <c r="D276" s="453"/>
      <c r="E276" s="452"/>
      <c r="F276" s="7"/>
      <c r="G276" s="7"/>
      <c r="H276" s="7"/>
      <c r="I276" s="7"/>
      <c r="J276" s="7"/>
      <c r="K276" s="7"/>
      <c r="L276" s="7"/>
      <c r="M276" s="7"/>
      <c r="N276" s="7"/>
      <c r="O276" s="7"/>
      <c r="P276" s="7"/>
      <c r="Q276" s="7"/>
      <c r="R276" s="7"/>
      <c r="S276" s="7"/>
      <c r="T276" s="7"/>
      <c r="U276" s="7"/>
      <c r="V276" s="7"/>
      <c r="W276" s="7"/>
      <c r="X276" s="7"/>
      <c r="Y276" s="7"/>
    </row>
    <row r="277" spans="1:25" ht="14.25" x14ac:dyDescent="0.2">
      <c r="A277" s="452"/>
      <c r="B277" s="454"/>
      <c r="C277" s="453"/>
      <c r="D277" s="453"/>
      <c r="E277" s="452"/>
      <c r="F277" s="7"/>
      <c r="G277" s="7"/>
      <c r="H277" s="7"/>
      <c r="I277" s="7"/>
      <c r="J277" s="7"/>
      <c r="K277" s="7"/>
      <c r="L277" s="7"/>
      <c r="M277" s="7"/>
      <c r="N277" s="7"/>
      <c r="O277" s="7"/>
      <c r="P277" s="7"/>
      <c r="Q277" s="7"/>
      <c r="R277" s="7"/>
      <c r="S277" s="7"/>
      <c r="T277" s="7"/>
      <c r="U277" s="7"/>
      <c r="V277" s="7"/>
      <c r="W277" s="7"/>
      <c r="X277" s="7"/>
      <c r="Y277" s="7"/>
    </row>
    <row r="278" spans="1:25" ht="14.25" x14ac:dyDescent="0.2">
      <c r="A278" s="452"/>
      <c r="B278" s="454"/>
      <c r="C278" s="453"/>
      <c r="D278" s="453"/>
      <c r="E278" s="452"/>
      <c r="F278" s="7"/>
      <c r="G278" s="7"/>
      <c r="H278" s="7"/>
      <c r="I278" s="7"/>
      <c r="J278" s="7"/>
      <c r="K278" s="7"/>
      <c r="L278" s="7"/>
      <c r="M278" s="7"/>
      <c r="N278" s="7"/>
      <c r="O278" s="7"/>
      <c r="P278" s="7"/>
      <c r="Q278" s="7"/>
      <c r="R278" s="7"/>
      <c r="S278" s="7"/>
      <c r="T278" s="7"/>
      <c r="U278" s="7"/>
      <c r="V278" s="7"/>
      <c r="W278" s="7"/>
      <c r="X278" s="7"/>
      <c r="Y278" s="7"/>
    </row>
    <row r="279" spans="1:25" ht="14.25" x14ac:dyDescent="0.2">
      <c r="A279" s="452"/>
      <c r="B279" s="454"/>
      <c r="C279" s="453"/>
      <c r="D279" s="453"/>
      <c r="E279" s="452"/>
      <c r="F279" s="7"/>
      <c r="G279" s="7"/>
      <c r="H279" s="7"/>
      <c r="I279" s="7"/>
      <c r="J279" s="7"/>
      <c r="K279" s="7"/>
      <c r="L279" s="7"/>
      <c r="M279" s="7"/>
      <c r="N279" s="7"/>
      <c r="O279" s="7"/>
      <c r="P279" s="7"/>
      <c r="Q279" s="7"/>
      <c r="R279" s="7"/>
      <c r="S279" s="7"/>
      <c r="T279" s="7"/>
      <c r="U279" s="7"/>
      <c r="V279" s="7"/>
      <c r="W279" s="7"/>
      <c r="X279" s="7"/>
      <c r="Y279" s="7"/>
    </row>
    <row r="280" spans="1:25" ht="15" x14ac:dyDescent="0.25">
      <c r="A280" s="452"/>
      <c r="B280" s="449"/>
      <c r="C280" s="449"/>
      <c r="D280" s="453"/>
      <c r="E280" s="452"/>
      <c r="F280" s="7"/>
      <c r="G280" s="7"/>
      <c r="H280" s="7"/>
      <c r="I280" s="7"/>
      <c r="J280" s="7"/>
      <c r="K280" s="7"/>
      <c r="L280" s="7"/>
      <c r="M280" s="7"/>
      <c r="N280" s="7"/>
      <c r="O280" s="7"/>
      <c r="P280" s="7"/>
      <c r="Q280" s="7"/>
      <c r="R280" s="7"/>
      <c r="S280" s="7"/>
      <c r="T280" s="7"/>
      <c r="U280" s="7"/>
      <c r="V280" s="7"/>
      <c r="W280" s="7"/>
      <c r="X280" s="7"/>
      <c r="Y280" s="7"/>
    </row>
    <row r="281" spans="1:25" ht="15" x14ac:dyDescent="0.25">
      <c r="A281" s="1121"/>
      <c r="B281" s="1121"/>
      <c r="C281" s="1121"/>
      <c r="D281" s="194"/>
      <c r="E281" s="452"/>
      <c r="F281" s="7"/>
      <c r="G281" s="7"/>
      <c r="H281" s="7"/>
      <c r="I281" s="7"/>
      <c r="J281" s="7"/>
      <c r="K281" s="7"/>
      <c r="L281" s="7"/>
      <c r="M281" s="7"/>
      <c r="N281" s="7"/>
      <c r="O281" s="7"/>
      <c r="P281" s="7"/>
      <c r="Q281" s="7"/>
      <c r="R281" s="7"/>
      <c r="S281" s="7"/>
      <c r="T281" s="7"/>
      <c r="U281" s="7"/>
      <c r="V281" s="7"/>
      <c r="W281" s="7"/>
      <c r="X281" s="7"/>
      <c r="Y281" s="7"/>
    </row>
    <row r="282" spans="1:25" ht="14.25" x14ac:dyDescent="0.2">
      <c r="A282" s="1122"/>
      <c r="B282" s="1122"/>
      <c r="C282" s="1122"/>
      <c r="D282" s="1122"/>
      <c r="E282" s="452"/>
      <c r="F282" s="7"/>
      <c r="G282" s="7"/>
      <c r="H282" s="7"/>
      <c r="I282" s="7"/>
      <c r="J282" s="7"/>
      <c r="K282" s="7"/>
      <c r="L282" s="7"/>
      <c r="M282" s="7"/>
      <c r="N282" s="7"/>
      <c r="O282" s="7"/>
      <c r="P282" s="7"/>
      <c r="Q282" s="7"/>
      <c r="R282" s="7"/>
      <c r="S282" s="7"/>
      <c r="T282" s="7"/>
      <c r="U282" s="7"/>
      <c r="V282" s="7"/>
      <c r="W282" s="7"/>
      <c r="X282" s="7"/>
      <c r="Y282" s="7"/>
    </row>
    <row r="283" spans="1:25" ht="15" x14ac:dyDescent="0.25">
      <c r="A283" s="449"/>
      <c r="B283" s="450"/>
      <c r="C283" s="450"/>
      <c r="D283" s="194"/>
      <c r="E283" s="452"/>
      <c r="F283" s="7"/>
      <c r="G283" s="7"/>
      <c r="H283" s="7"/>
      <c r="I283" s="7"/>
      <c r="J283" s="7"/>
      <c r="K283" s="7"/>
      <c r="L283" s="7"/>
      <c r="M283" s="7"/>
      <c r="N283" s="7"/>
      <c r="O283" s="7"/>
      <c r="P283" s="7"/>
      <c r="Q283" s="7"/>
      <c r="R283" s="7"/>
      <c r="S283" s="7"/>
      <c r="T283" s="7"/>
      <c r="U283" s="7"/>
      <c r="V283" s="7"/>
      <c r="W283" s="7"/>
      <c r="X283" s="7"/>
      <c r="Y283" s="7"/>
    </row>
    <row r="284" spans="1:25" ht="14.25" x14ac:dyDescent="0.2">
      <c r="A284" s="452"/>
      <c r="B284" s="452"/>
      <c r="C284" s="452"/>
      <c r="D284" s="452"/>
      <c r="E284" s="452"/>
      <c r="F284" s="7"/>
      <c r="G284" s="7"/>
      <c r="H284" s="7"/>
      <c r="I284" s="7"/>
      <c r="J284" s="7"/>
      <c r="K284" s="7"/>
      <c r="L284" s="7"/>
      <c r="M284" s="7"/>
      <c r="N284" s="7"/>
      <c r="O284" s="7"/>
      <c r="P284" s="7"/>
      <c r="Q284" s="7"/>
      <c r="R284" s="7"/>
      <c r="S284" s="7"/>
      <c r="T284" s="7"/>
      <c r="U284" s="7"/>
      <c r="V284" s="7"/>
      <c r="W284" s="7"/>
      <c r="X284" s="7"/>
      <c r="Y284" s="7"/>
    </row>
    <row r="285" spans="1:25" ht="14.25" x14ac:dyDescent="0.2">
      <c r="A285" s="452"/>
      <c r="B285" s="452"/>
      <c r="C285" s="452"/>
      <c r="D285" s="452"/>
      <c r="E285" s="452"/>
      <c r="F285" s="7"/>
      <c r="G285" s="7"/>
      <c r="H285" s="7"/>
      <c r="I285" s="7"/>
      <c r="J285" s="7"/>
      <c r="K285" s="7"/>
      <c r="L285" s="7"/>
      <c r="M285" s="7"/>
      <c r="N285" s="7"/>
      <c r="O285" s="7"/>
      <c r="P285" s="7"/>
      <c r="Q285" s="7"/>
      <c r="R285" s="7"/>
      <c r="S285" s="7"/>
      <c r="T285" s="7"/>
      <c r="U285" s="7"/>
      <c r="V285" s="7"/>
      <c r="W285" s="7"/>
      <c r="X285" s="7"/>
      <c r="Y285" s="7"/>
    </row>
    <row r="286" spans="1:25" ht="15" x14ac:dyDescent="0.25">
      <c r="A286" s="449"/>
      <c r="B286" s="451"/>
      <c r="C286" s="451"/>
      <c r="D286" s="451"/>
      <c r="E286" s="452"/>
      <c r="F286" s="7"/>
      <c r="G286" s="7"/>
      <c r="H286" s="7"/>
      <c r="I286" s="7"/>
      <c r="J286" s="7"/>
      <c r="K286" s="7"/>
      <c r="L286" s="7"/>
      <c r="M286" s="7"/>
      <c r="N286" s="7"/>
      <c r="O286" s="7"/>
      <c r="P286" s="7"/>
      <c r="Q286" s="7"/>
      <c r="R286" s="7"/>
      <c r="S286" s="7"/>
      <c r="T286" s="7"/>
      <c r="U286" s="7"/>
      <c r="V286" s="7"/>
      <c r="W286" s="7"/>
      <c r="X286" s="7"/>
      <c r="Y286" s="7"/>
    </row>
    <row r="287" spans="1:25" ht="15" x14ac:dyDescent="0.2">
      <c r="A287" s="1123"/>
      <c r="B287" s="1124"/>
      <c r="C287" s="1125"/>
      <c r="D287" s="1125"/>
      <c r="E287" s="447"/>
      <c r="F287" s="7"/>
      <c r="G287" s="7"/>
      <c r="H287" s="7"/>
      <c r="I287" s="7"/>
      <c r="J287" s="7"/>
      <c r="K287" s="7"/>
      <c r="L287" s="7"/>
      <c r="M287" s="7"/>
      <c r="N287" s="7"/>
      <c r="O287" s="7"/>
      <c r="P287" s="7"/>
      <c r="Q287" s="7"/>
      <c r="R287" s="7"/>
      <c r="S287" s="7"/>
      <c r="T287" s="7"/>
      <c r="U287" s="7"/>
      <c r="V287" s="7"/>
      <c r="W287" s="7"/>
      <c r="X287" s="7"/>
      <c r="Y287" s="7"/>
    </row>
    <row r="288" spans="1:25" ht="15" x14ac:dyDescent="0.2">
      <c r="A288" s="1123"/>
      <c r="B288" s="1123"/>
      <c r="C288" s="1123"/>
      <c r="D288" s="1123"/>
      <c r="E288" s="447"/>
      <c r="F288" s="7"/>
      <c r="G288" s="7"/>
      <c r="H288" s="7"/>
      <c r="I288" s="7"/>
      <c r="J288" s="7"/>
      <c r="K288" s="7"/>
      <c r="L288" s="7"/>
      <c r="M288" s="7"/>
      <c r="N288" s="7"/>
      <c r="O288" s="7"/>
      <c r="P288" s="7"/>
      <c r="Q288" s="7"/>
      <c r="R288" s="7"/>
      <c r="S288" s="7"/>
      <c r="T288" s="7"/>
      <c r="U288" s="7"/>
      <c r="V288" s="7"/>
      <c r="W288" s="7"/>
      <c r="X288" s="7"/>
      <c r="Y288" s="7"/>
    </row>
    <row r="289" spans="1:25" ht="15" x14ac:dyDescent="0.25">
      <c r="A289" s="1121"/>
      <c r="B289" s="1121"/>
      <c r="C289" s="1121"/>
      <c r="D289" s="194"/>
      <c r="E289" s="452"/>
      <c r="F289" s="7"/>
      <c r="G289" s="7"/>
      <c r="H289" s="7"/>
      <c r="I289" s="7"/>
      <c r="J289" s="7"/>
      <c r="K289" s="7"/>
      <c r="L289" s="7"/>
      <c r="M289" s="7"/>
      <c r="N289" s="7"/>
      <c r="O289" s="7"/>
      <c r="P289" s="7"/>
      <c r="Q289" s="7"/>
      <c r="R289" s="7"/>
      <c r="S289" s="7"/>
      <c r="T289" s="7"/>
      <c r="U289" s="7"/>
      <c r="V289" s="7"/>
      <c r="W289" s="7"/>
      <c r="X289" s="7"/>
      <c r="Y289" s="7"/>
    </row>
    <row r="290" spans="1:25" ht="14.25" x14ac:dyDescent="0.2">
      <c r="A290" s="1122"/>
      <c r="B290" s="1122"/>
      <c r="C290" s="1122"/>
      <c r="D290" s="1122"/>
      <c r="E290" s="452"/>
      <c r="F290" s="7"/>
      <c r="G290" s="7"/>
      <c r="H290" s="7"/>
      <c r="I290" s="7"/>
      <c r="J290" s="7"/>
      <c r="K290" s="7"/>
      <c r="L290" s="7"/>
      <c r="M290" s="7"/>
      <c r="N290" s="7"/>
      <c r="O290" s="7"/>
      <c r="P290" s="7"/>
      <c r="Q290" s="7"/>
      <c r="R290" s="7"/>
      <c r="S290" s="7"/>
      <c r="T290" s="7"/>
      <c r="U290" s="7"/>
      <c r="V290" s="7"/>
      <c r="W290" s="7"/>
      <c r="X290" s="7"/>
      <c r="Y290" s="7"/>
    </row>
    <row r="291" spans="1:25" ht="15" x14ac:dyDescent="0.25">
      <c r="A291" s="1121"/>
      <c r="B291" s="1121"/>
      <c r="C291" s="1121"/>
      <c r="D291" s="194"/>
      <c r="E291" s="452"/>
      <c r="F291" s="7"/>
      <c r="G291" s="7"/>
      <c r="H291" s="7"/>
      <c r="I291" s="7"/>
      <c r="J291" s="7"/>
      <c r="K291" s="7"/>
      <c r="L291" s="7"/>
      <c r="M291" s="7"/>
      <c r="N291" s="7"/>
      <c r="O291" s="7"/>
      <c r="P291" s="7"/>
      <c r="Q291" s="7"/>
      <c r="R291" s="7"/>
      <c r="S291" s="7"/>
      <c r="T291" s="7"/>
      <c r="U291" s="7"/>
      <c r="V291" s="7"/>
      <c r="W291" s="7"/>
      <c r="X291" s="7"/>
      <c r="Y291" s="7"/>
    </row>
    <row r="292" spans="1:25" ht="14.25" x14ac:dyDescent="0.2">
      <c r="A292" s="452"/>
      <c r="B292" s="452"/>
      <c r="C292" s="452"/>
      <c r="D292" s="452"/>
      <c r="E292" s="452"/>
      <c r="F292" s="7"/>
      <c r="G292" s="7"/>
      <c r="H292" s="7"/>
      <c r="I292" s="7"/>
      <c r="J292" s="7"/>
      <c r="K292" s="7"/>
      <c r="L292" s="7"/>
      <c r="M292" s="7"/>
      <c r="N292" s="7"/>
      <c r="O292" s="7"/>
      <c r="P292" s="7"/>
      <c r="Q292" s="7"/>
      <c r="R292" s="7"/>
      <c r="S292" s="7"/>
      <c r="T292" s="7"/>
      <c r="U292" s="7"/>
      <c r="V292" s="7"/>
      <c r="W292" s="7"/>
      <c r="X292" s="7"/>
      <c r="Y292" s="7"/>
    </row>
    <row r="293" spans="1:25" ht="14.25" x14ac:dyDescent="0.2">
      <c r="A293" s="452"/>
      <c r="B293" s="452"/>
      <c r="C293" s="452"/>
      <c r="D293" s="452"/>
      <c r="E293" s="452"/>
      <c r="F293" s="7"/>
      <c r="G293" s="7"/>
      <c r="H293" s="7"/>
      <c r="I293" s="7"/>
      <c r="J293" s="7"/>
      <c r="K293" s="7"/>
      <c r="L293" s="7"/>
      <c r="M293" s="7"/>
      <c r="N293" s="7"/>
      <c r="O293" s="7"/>
      <c r="P293" s="7"/>
      <c r="Q293" s="7"/>
      <c r="R293" s="7"/>
      <c r="S293" s="7"/>
      <c r="T293" s="7"/>
      <c r="U293" s="7"/>
      <c r="V293" s="7"/>
      <c r="W293" s="7"/>
      <c r="X293" s="7"/>
      <c r="Y293" s="7"/>
    </row>
    <row r="294" spans="1:25" ht="15" x14ac:dyDescent="0.25">
      <c r="A294" s="1121"/>
      <c r="B294" s="1121"/>
      <c r="C294" s="1126"/>
      <c r="D294" s="1126"/>
      <c r="E294" s="452"/>
      <c r="F294" s="7"/>
      <c r="G294" s="7"/>
      <c r="H294" s="7"/>
      <c r="I294" s="7"/>
      <c r="J294" s="7"/>
      <c r="K294" s="7"/>
      <c r="L294" s="7"/>
      <c r="M294" s="7"/>
      <c r="N294" s="7"/>
      <c r="O294" s="7"/>
      <c r="P294" s="7"/>
      <c r="Q294" s="7"/>
      <c r="R294" s="7"/>
      <c r="S294" s="7"/>
      <c r="T294" s="7"/>
      <c r="U294" s="7"/>
      <c r="V294" s="7"/>
      <c r="W294" s="7"/>
      <c r="X294" s="7"/>
      <c r="Y294" s="7"/>
    </row>
    <row r="295" spans="1:25" ht="14.25" x14ac:dyDescent="0.2">
      <c r="A295" s="452"/>
      <c r="B295" s="452"/>
      <c r="C295" s="452"/>
      <c r="D295" s="452"/>
      <c r="E295" s="452"/>
      <c r="F295" s="7"/>
      <c r="G295" s="7"/>
      <c r="H295" s="7"/>
      <c r="I295" s="7"/>
      <c r="J295" s="7"/>
      <c r="K295" s="7"/>
      <c r="L295" s="7"/>
      <c r="M295" s="7"/>
      <c r="N295" s="7"/>
      <c r="O295" s="7"/>
      <c r="P295" s="7"/>
      <c r="Q295" s="7"/>
      <c r="R295" s="7"/>
      <c r="S295" s="7"/>
      <c r="T295" s="7"/>
      <c r="U295" s="7"/>
      <c r="V295" s="7"/>
      <c r="W295" s="7"/>
      <c r="X295" s="7"/>
      <c r="Y295" s="7"/>
    </row>
    <row r="296" spans="1:25" ht="14.25" x14ac:dyDescent="0.2">
      <c r="A296" s="1127"/>
      <c r="B296" s="1127"/>
      <c r="C296" s="1128"/>
      <c r="D296" s="1128"/>
      <c r="E296" s="452"/>
      <c r="F296" s="7"/>
      <c r="G296" s="7"/>
      <c r="H296" s="7"/>
      <c r="I296" s="7"/>
      <c r="J296" s="7"/>
      <c r="K296" s="7"/>
      <c r="L296" s="7"/>
      <c r="M296" s="7"/>
      <c r="N296" s="7"/>
      <c r="O296" s="7"/>
      <c r="P296" s="7"/>
      <c r="Q296" s="7"/>
      <c r="R296" s="7"/>
      <c r="S296" s="7"/>
      <c r="T296" s="7"/>
      <c r="U296" s="7"/>
      <c r="V296" s="7"/>
      <c r="W296" s="7"/>
      <c r="X296" s="7"/>
      <c r="Y296" s="7"/>
    </row>
    <row r="297" spans="1:25" ht="14.25" x14ac:dyDescent="0.2">
      <c r="A297" s="1127"/>
      <c r="B297" s="1127"/>
      <c r="C297" s="1128"/>
      <c r="D297" s="1128"/>
      <c r="E297" s="452"/>
      <c r="F297" s="7"/>
      <c r="G297" s="7"/>
      <c r="H297" s="7"/>
      <c r="I297" s="7"/>
      <c r="J297" s="7"/>
      <c r="K297" s="7"/>
      <c r="L297" s="7"/>
      <c r="M297" s="7"/>
      <c r="N297" s="7"/>
      <c r="O297" s="7"/>
      <c r="P297" s="7"/>
      <c r="Q297" s="7"/>
      <c r="R297" s="7"/>
      <c r="S297" s="7"/>
      <c r="T297" s="7"/>
      <c r="U297" s="7"/>
      <c r="V297" s="7"/>
      <c r="W297" s="7"/>
      <c r="X297" s="7"/>
      <c r="Y297" s="7"/>
    </row>
    <row r="298" spans="1:25" ht="14.25" x14ac:dyDescent="0.2">
      <c r="A298" s="452"/>
      <c r="B298" s="454"/>
      <c r="C298" s="1128"/>
      <c r="D298" s="1128"/>
      <c r="E298" s="452"/>
      <c r="F298" s="7"/>
      <c r="G298" s="7"/>
      <c r="H298" s="7"/>
      <c r="I298" s="7"/>
      <c r="J298" s="7"/>
      <c r="K298" s="7"/>
      <c r="L298" s="7"/>
      <c r="M298" s="7"/>
      <c r="N298" s="7"/>
      <c r="O298" s="7"/>
      <c r="P298" s="7"/>
      <c r="Q298" s="7"/>
      <c r="R298" s="7"/>
      <c r="S298" s="7"/>
      <c r="T298" s="7"/>
      <c r="U298" s="7"/>
      <c r="V298" s="7"/>
      <c r="W298" s="7"/>
      <c r="X298" s="7"/>
      <c r="Y298" s="7"/>
    </row>
    <row r="299" spans="1:25" ht="14.25" x14ac:dyDescent="0.2">
      <c r="A299" s="452"/>
      <c r="B299" s="454"/>
      <c r="C299" s="1128"/>
      <c r="D299" s="1128"/>
      <c r="E299" s="452"/>
      <c r="F299" s="7"/>
      <c r="G299" s="7"/>
      <c r="H299" s="7"/>
      <c r="I299" s="7"/>
      <c r="J299" s="7"/>
      <c r="K299" s="7"/>
      <c r="L299" s="7"/>
      <c r="M299" s="7"/>
      <c r="N299" s="7"/>
      <c r="O299" s="7"/>
      <c r="P299" s="7"/>
      <c r="Q299" s="7"/>
      <c r="R299" s="7"/>
      <c r="S299" s="7"/>
      <c r="T299" s="7"/>
      <c r="U299" s="7"/>
      <c r="V299" s="7"/>
      <c r="W299" s="7"/>
      <c r="X299" s="7"/>
      <c r="Y299" s="7"/>
    </row>
    <row r="300" spans="1:25" ht="14.25" x14ac:dyDescent="0.2">
      <c r="A300" s="1127"/>
      <c r="B300" s="1127"/>
      <c r="C300" s="1128"/>
      <c r="D300" s="1128"/>
      <c r="E300" s="452"/>
      <c r="F300" s="7"/>
      <c r="G300" s="7"/>
      <c r="H300" s="7"/>
      <c r="I300" s="7"/>
      <c r="J300" s="7"/>
      <c r="K300" s="7"/>
      <c r="L300" s="7"/>
      <c r="M300" s="7"/>
      <c r="N300" s="7"/>
      <c r="O300" s="7"/>
      <c r="P300" s="7"/>
      <c r="Q300" s="7"/>
      <c r="R300" s="7"/>
      <c r="S300" s="7"/>
      <c r="T300" s="7"/>
      <c r="U300" s="7"/>
      <c r="V300" s="7"/>
      <c r="W300" s="7"/>
      <c r="X300" s="7"/>
      <c r="Y300" s="7"/>
    </row>
    <row r="301" spans="1:25" ht="14.25" x14ac:dyDescent="0.2">
      <c r="A301" s="1127"/>
      <c r="B301" s="1127"/>
      <c r="C301" s="1128"/>
      <c r="D301" s="1128"/>
      <c r="E301" s="452"/>
      <c r="F301" s="7"/>
      <c r="G301" s="7"/>
      <c r="H301" s="7"/>
      <c r="I301" s="7"/>
      <c r="J301" s="7"/>
      <c r="K301" s="7"/>
      <c r="L301" s="7"/>
      <c r="M301" s="7"/>
      <c r="N301" s="7"/>
      <c r="O301" s="7"/>
      <c r="P301" s="7"/>
      <c r="Q301" s="7"/>
      <c r="R301" s="7"/>
      <c r="S301" s="7"/>
      <c r="T301" s="7"/>
      <c r="U301" s="7"/>
      <c r="V301" s="7"/>
      <c r="W301" s="7"/>
      <c r="X301" s="7"/>
      <c r="Y301" s="7"/>
    </row>
    <row r="302" spans="1:25" ht="14.25" x14ac:dyDescent="0.2">
      <c r="A302" s="1127"/>
      <c r="B302" s="1127"/>
      <c r="C302" s="1128"/>
      <c r="D302" s="1128"/>
      <c r="E302" s="452"/>
      <c r="F302" s="7"/>
      <c r="G302" s="7"/>
      <c r="H302" s="7"/>
      <c r="I302" s="7"/>
      <c r="J302" s="7"/>
      <c r="K302" s="7"/>
      <c r="L302" s="7"/>
      <c r="M302" s="7"/>
      <c r="N302" s="7"/>
      <c r="O302" s="7"/>
      <c r="P302" s="7"/>
      <c r="Q302" s="7"/>
      <c r="R302" s="7"/>
      <c r="S302" s="7"/>
      <c r="T302" s="7"/>
      <c r="U302" s="7"/>
      <c r="V302" s="7"/>
      <c r="W302" s="7"/>
      <c r="X302" s="7"/>
      <c r="Y302" s="7"/>
    </row>
    <row r="303" spans="1:25" ht="14.25" x14ac:dyDescent="0.2">
      <c r="A303" s="1127"/>
      <c r="B303" s="1127"/>
      <c r="C303" s="1128"/>
      <c r="D303" s="1128"/>
      <c r="E303" s="452"/>
      <c r="F303" s="7"/>
      <c r="G303" s="7"/>
      <c r="H303" s="7"/>
      <c r="I303" s="7"/>
      <c r="J303" s="7"/>
      <c r="K303" s="7"/>
      <c r="L303" s="7"/>
      <c r="M303" s="7"/>
      <c r="N303" s="7"/>
      <c r="O303" s="7"/>
      <c r="P303" s="7"/>
      <c r="Q303" s="7"/>
      <c r="R303" s="7"/>
      <c r="S303" s="7"/>
      <c r="T303" s="7"/>
      <c r="U303" s="7"/>
      <c r="V303" s="7"/>
      <c r="W303" s="7"/>
      <c r="X303" s="7"/>
      <c r="Y303" s="7"/>
    </row>
    <row r="304" spans="1:25" ht="14.25" x14ac:dyDescent="0.2">
      <c r="A304" s="1127"/>
      <c r="B304" s="1127"/>
      <c r="C304" s="1128"/>
      <c r="D304" s="1128"/>
      <c r="E304" s="452"/>
      <c r="F304" s="7"/>
      <c r="G304" s="7"/>
      <c r="H304" s="7"/>
      <c r="I304" s="7"/>
      <c r="J304" s="7"/>
      <c r="K304" s="7"/>
      <c r="L304" s="7"/>
      <c r="M304" s="7"/>
      <c r="N304" s="7"/>
      <c r="O304" s="7"/>
      <c r="P304" s="7"/>
      <c r="Q304" s="7"/>
      <c r="R304" s="7"/>
      <c r="S304" s="7"/>
      <c r="T304" s="7"/>
      <c r="U304" s="7"/>
      <c r="V304" s="7"/>
      <c r="W304" s="7"/>
      <c r="X304" s="7"/>
      <c r="Y304" s="7"/>
    </row>
    <row r="305" spans="1:25" ht="14.25" x14ac:dyDescent="0.2">
      <c r="A305" s="1127"/>
      <c r="B305" s="1127"/>
      <c r="C305" s="1127"/>
      <c r="D305" s="1127"/>
      <c r="E305" s="452"/>
      <c r="F305" s="7"/>
      <c r="G305" s="7"/>
      <c r="H305" s="7"/>
      <c r="I305" s="7"/>
      <c r="J305" s="7"/>
      <c r="K305" s="7"/>
      <c r="L305" s="7"/>
      <c r="M305" s="7"/>
      <c r="N305" s="7"/>
      <c r="O305" s="7"/>
      <c r="P305" s="7"/>
      <c r="Q305" s="7"/>
      <c r="R305" s="7"/>
      <c r="S305" s="7"/>
      <c r="T305" s="7"/>
      <c r="U305" s="7"/>
      <c r="V305" s="7"/>
      <c r="W305" s="7"/>
      <c r="X305" s="7"/>
      <c r="Y305" s="7"/>
    </row>
    <row r="306" spans="1:25" ht="14.25" x14ac:dyDescent="0.2">
      <c r="A306" s="1127"/>
      <c r="B306" s="1127"/>
      <c r="C306" s="1127"/>
      <c r="D306" s="1127"/>
      <c r="E306" s="452"/>
      <c r="F306" s="7"/>
      <c r="G306" s="7"/>
      <c r="H306" s="7"/>
      <c r="I306" s="7"/>
      <c r="J306" s="7"/>
      <c r="K306" s="7"/>
      <c r="L306" s="7"/>
      <c r="M306" s="7"/>
      <c r="N306" s="7"/>
      <c r="O306" s="7"/>
      <c r="P306" s="7"/>
      <c r="Q306" s="7"/>
      <c r="R306" s="7"/>
      <c r="S306" s="7"/>
      <c r="T306" s="7"/>
      <c r="U306" s="7"/>
      <c r="V306" s="7"/>
      <c r="W306" s="7"/>
      <c r="X306" s="7"/>
      <c r="Y306" s="7"/>
    </row>
    <row r="307" spans="1:25" ht="14.25" x14ac:dyDescent="0.2">
      <c r="A307" s="1127"/>
      <c r="B307" s="1127"/>
      <c r="C307" s="1127"/>
      <c r="D307" s="1127"/>
      <c r="E307" s="452"/>
      <c r="F307" s="7"/>
      <c r="G307" s="7"/>
      <c r="H307" s="7"/>
      <c r="I307" s="7"/>
      <c r="J307" s="7"/>
      <c r="K307" s="7"/>
      <c r="L307" s="7"/>
      <c r="M307" s="7"/>
      <c r="N307" s="7"/>
      <c r="O307" s="7"/>
      <c r="P307" s="7"/>
      <c r="Q307" s="7"/>
      <c r="R307" s="7"/>
      <c r="S307" s="7"/>
      <c r="T307" s="7"/>
      <c r="U307" s="7"/>
      <c r="V307" s="7"/>
      <c r="W307" s="7"/>
      <c r="X307" s="7"/>
      <c r="Y307" s="7"/>
    </row>
    <row r="308" spans="1:25" ht="14.25" x14ac:dyDescent="0.2">
      <c r="A308" s="1127"/>
      <c r="B308" s="1127"/>
      <c r="C308" s="1127"/>
      <c r="D308" s="1127"/>
      <c r="E308" s="452"/>
      <c r="F308" s="7"/>
      <c r="G308" s="7"/>
      <c r="H308" s="7"/>
      <c r="I308" s="7"/>
      <c r="J308" s="7"/>
      <c r="K308" s="7"/>
      <c r="L308" s="7"/>
      <c r="M308" s="7"/>
      <c r="N308" s="7"/>
      <c r="O308" s="7"/>
      <c r="P308" s="7"/>
      <c r="Q308" s="7"/>
      <c r="R308" s="7"/>
      <c r="S308" s="7"/>
      <c r="T308" s="7"/>
      <c r="U308" s="7"/>
      <c r="V308" s="7"/>
      <c r="W308" s="7"/>
      <c r="X308" s="7"/>
      <c r="Y308" s="7"/>
    </row>
    <row r="309" spans="1:25" ht="14.25" x14ac:dyDescent="0.2">
      <c r="A309" s="1127"/>
      <c r="B309" s="1127"/>
      <c r="C309" s="1127"/>
      <c r="D309" s="1127"/>
      <c r="E309" s="452"/>
      <c r="F309" s="7"/>
      <c r="G309" s="7"/>
      <c r="H309" s="7"/>
      <c r="I309" s="7"/>
      <c r="J309" s="7"/>
      <c r="K309" s="7"/>
      <c r="L309" s="7"/>
      <c r="M309" s="7"/>
      <c r="N309" s="7"/>
      <c r="O309" s="7"/>
      <c r="P309" s="7"/>
      <c r="Q309" s="7"/>
      <c r="R309" s="7"/>
      <c r="S309" s="7"/>
      <c r="T309" s="7"/>
      <c r="U309" s="7"/>
      <c r="V309" s="7"/>
      <c r="W309" s="7"/>
      <c r="X309" s="7"/>
      <c r="Y309" s="7"/>
    </row>
    <row r="310" spans="1:25" ht="15" x14ac:dyDescent="0.25">
      <c r="A310" s="449"/>
      <c r="B310" s="449"/>
      <c r="C310" s="1129"/>
      <c r="D310" s="1129"/>
      <c r="E310" s="452"/>
      <c r="F310" s="7"/>
      <c r="G310" s="7"/>
      <c r="H310" s="7"/>
      <c r="I310" s="7"/>
      <c r="J310" s="7"/>
      <c r="K310" s="7"/>
      <c r="L310" s="7"/>
      <c r="M310" s="7"/>
      <c r="N310" s="7"/>
      <c r="O310" s="7"/>
      <c r="P310" s="7"/>
      <c r="Q310" s="7"/>
      <c r="R310" s="7"/>
      <c r="S310" s="7"/>
      <c r="T310" s="7"/>
      <c r="U310" s="7"/>
      <c r="V310" s="7"/>
      <c r="W310" s="7"/>
      <c r="X310" s="7"/>
      <c r="Y310" s="7"/>
    </row>
    <row r="311" spans="1:25" ht="15" x14ac:dyDescent="0.25">
      <c r="A311" s="1121"/>
      <c r="B311" s="1121"/>
      <c r="C311" s="1128"/>
      <c r="D311" s="1128"/>
      <c r="E311" s="452"/>
      <c r="F311" s="7"/>
      <c r="G311" s="7"/>
      <c r="H311" s="7"/>
      <c r="I311" s="7"/>
      <c r="J311" s="7"/>
      <c r="K311" s="7"/>
      <c r="L311" s="7"/>
      <c r="M311" s="7"/>
      <c r="N311" s="7"/>
      <c r="O311" s="7"/>
      <c r="P311" s="7"/>
      <c r="Q311" s="7"/>
      <c r="R311" s="7"/>
      <c r="S311" s="7"/>
      <c r="T311" s="7"/>
      <c r="U311" s="7"/>
      <c r="V311" s="7"/>
      <c r="W311" s="7"/>
      <c r="X311" s="7"/>
      <c r="Y311" s="7"/>
    </row>
    <row r="312" spans="1:25" ht="14.25" x14ac:dyDescent="0.2">
      <c r="A312" s="452"/>
      <c r="B312" s="452"/>
      <c r="C312" s="454"/>
      <c r="D312" s="454"/>
      <c r="E312" s="452"/>
      <c r="F312" s="7"/>
      <c r="G312" s="7"/>
      <c r="H312" s="7"/>
      <c r="I312" s="7"/>
      <c r="J312" s="7"/>
      <c r="K312" s="7"/>
      <c r="L312" s="7"/>
      <c r="M312" s="7"/>
      <c r="N312" s="7"/>
      <c r="O312" s="7"/>
      <c r="P312" s="7"/>
      <c r="Q312" s="7"/>
      <c r="R312" s="7"/>
      <c r="S312" s="7"/>
      <c r="T312" s="7"/>
      <c r="U312" s="7"/>
      <c r="V312" s="7"/>
      <c r="W312" s="7"/>
      <c r="X312" s="7"/>
      <c r="Y312" s="7"/>
    </row>
    <row r="313" spans="1:25" ht="15" x14ac:dyDescent="0.25">
      <c r="A313" s="1130"/>
      <c r="B313" s="1130"/>
      <c r="C313" s="1126"/>
      <c r="D313" s="1126"/>
      <c r="E313" s="452"/>
      <c r="F313" s="7"/>
      <c r="G313" s="7"/>
      <c r="H313" s="7"/>
      <c r="I313" s="7"/>
      <c r="J313" s="7"/>
      <c r="K313" s="7"/>
      <c r="L313" s="7"/>
      <c r="M313" s="7"/>
      <c r="N313" s="7"/>
      <c r="O313" s="7"/>
      <c r="P313" s="7"/>
      <c r="Q313" s="7"/>
      <c r="R313" s="7"/>
      <c r="S313" s="7"/>
      <c r="T313" s="7"/>
      <c r="U313" s="7"/>
      <c r="V313" s="7"/>
      <c r="W313" s="7"/>
      <c r="X313" s="7"/>
      <c r="Y313" s="7"/>
    </row>
    <row r="314" spans="1:25" ht="14.25" x14ac:dyDescent="0.2">
      <c r="A314" s="452"/>
      <c r="B314" s="452"/>
      <c r="C314" s="454"/>
      <c r="D314" s="454"/>
      <c r="E314" s="452"/>
      <c r="F314" s="7"/>
      <c r="G314" s="7"/>
      <c r="H314" s="7"/>
      <c r="I314" s="7"/>
      <c r="J314" s="7"/>
      <c r="K314" s="7"/>
      <c r="L314" s="7"/>
      <c r="M314" s="7"/>
      <c r="N314" s="7"/>
      <c r="O314" s="7"/>
      <c r="P314" s="7"/>
      <c r="Q314" s="7"/>
      <c r="R314" s="7"/>
      <c r="S314" s="7"/>
      <c r="T314" s="7"/>
      <c r="U314" s="7"/>
      <c r="V314" s="7"/>
      <c r="W314" s="7"/>
      <c r="X314" s="7"/>
      <c r="Y314" s="7"/>
    </row>
    <row r="315" spans="1:25" ht="15" x14ac:dyDescent="0.25">
      <c r="A315" s="1121"/>
      <c r="B315" s="1121"/>
      <c r="C315" s="1128"/>
      <c r="D315" s="1128"/>
      <c r="E315" s="452"/>
      <c r="F315" s="7"/>
      <c r="G315" s="7"/>
      <c r="H315" s="7"/>
      <c r="I315" s="7"/>
      <c r="J315" s="7"/>
      <c r="K315" s="7"/>
      <c r="L315" s="7"/>
      <c r="M315" s="7"/>
      <c r="N315" s="7"/>
      <c r="O315" s="7"/>
      <c r="P315" s="7"/>
      <c r="Q315" s="7"/>
      <c r="R315" s="7"/>
      <c r="S315" s="7"/>
      <c r="T315" s="7"/>
      <c r="U315" s="7"/>
      <c r="V315" s="7"/>
      <c r="W315" s="7"/>
      <c r="X315" s="7"/>
      <c r="Y315" s="7"/>
    </row>
    <row r="316" spans="1:25" ht="15" x14ac:dyDescent="0.25">
      <c r="A316" s="449"/>
      <c r="B316" s="452"/>
      <c r="C316" s="198"/>
      <c r="D316" s="198"/>
      <c r="E316" s="452"/>
      <c r="F316" s="7"/>
      <c r="G316" s="7"/>
      <c r="H316" s="7"/>
      <c r="I316" s="7"/>
      <c r="J316" s="7"/>
      <c r="K316" s="7"/>
      <c r="L316" s="7"/>
      <c r="M316" s="7"/>
      <c r="N316" s="7"/>
      <c r="O316" s="7"/>
      <c r="P316" s="7"/>
      <c r="Q316" s="7"/>
      <c r="R316" s="7"/>
      <c r="S316" s="7"/>
      <c r="T316" s="7"/>
      <c r="U316" s="7"/>
      <c r="V316" s="7"/>
      <c r="W316" s="7"/>
      <c r="X316" s="7"/>
      <c r="Y316" s="7"/>
    </row>
    <row r="317" spans="1:25" ht="15" x14ac:dyDescent="0.25">
      <c r="A317" s="1121"/>
      <c r="B317" s="1121"/>
      <c r="C317" s="1128"/>
      <c r="D317" s="1128"/>
      <c r="E317" s="452"/>
      <c r="F317" s="7"/>
      <c r="G317" s="7"/>
      <c r="H317" s="7"/>
      <c r="I317" s="7"/>
      <c r="J317" s="7"/>
      <c r="K317" s="7"/>
      <c r="L317" s="7"/>
      <c r="M317" s="7"/>
      <c r="N317" s="7"/>
      <c r="O317" s="7"/>
      <c r="P317" s="7"/>
      <c r="Q317" s="7"/>
      <c r="R317" s="7"/>
      <c r="S317" s="7"/>
      <c r="T317" s="7"/>
      <c r="U317" s="7"/>
      <c r="V317" s="7"/>
      <c r="W317" s="7"/>
      <c r="X317" s="7"/>
      <c r="Y317" s="7"/>
    </row>
    <row r="318" spans="1:25" ht="14.25" x14ac:dyDescent="0.2">
      <c r="A318" s="452"/>
      <c r="B318" s="198"/>
      <c r="C318" s="452"/>
      <c r="D318" s="198"/>
      <c r="E318" s="198"/>
      <c r="F318" s="7"/>
      <c r="G318" s="7"/>
      <c r="H318" s="7"/>
      <c r="I318" s="7"/>
      <c r="J318" s="7"/>
      <c r="K318" s="7"/>
      <c r="L318" s="7"/>
      <c r="M318" s="7"/>
      <c r="N318" s="7"/>
      <c r="O318" s="7"/>
      <c r="P318" s="7"/>
      <c r="Q318" s="7"/>
      <c r="R318" s="7"/>
      <c r="S318" s="7"/>
      <c r="T318" s="7"/>
      <c r="U318" s="7"/>
      <c r="V318" s="7"/>
      <c r="W318" s="7"/>
      <c r="X318" s="7"/>
      <c r="Y318" s="7"/>
    </row>
    <row r="319" spans="1:25" ht="15" x14ac:dyDescent="0.25">
      <c r="A319" s="1121"/>
      <c r="B319" s="1121"/>
      <c r="C319" s="1126"/>
      <c r="D319" s="1126"/>
      <c r="E319" s="452"/>
      <c r="F319" s="7"/>
      <c r="G319" s="7"/>
      <c r="H319" s="7"/>
      <c r="I319" s="7"/>
      <c r="J319" s="7"/>
      <c r="K319" s="7"/>
      <c r="L319" s="7"/>
      <c r="M319" s="7"/>
      <c r="N319" s="7"/>
      <c r="O319" s="7"/>
      <c r="P319" s="7"/>
      <c r="Q319" s="7"/>
      <c r="R319" s="7"/>
      <c r="S319" s="7"/>
      <c r="T319" s="7"/>
      <c r="U319" s="7"/>
      <c r="V319" s="7"/>
      <c r="W319" s="7"/>
      <c r="X319" s="7"/>
      <c r="Y319" s="7"/>
    </row>
    <row r="320" spans="1:25" ht="14.25" x14ac:dyDescent="0.2">
      <c r="A320" s="452"/>
      <c r="B320" s="452"/>
      <c r="C320" s="452"/>
      <c r="D320" s="452"/>
      <c r="E320" s="452"/>
      <c r="F320" s="7"/>
      <c r="G320" s="7"/>
      <c r="H320" s="7"/>
      <c r="I320" s="7"/>
      <c r="J320" s="7"/>
      <c r="K320" s="7"/>
      <c r="L320" s="7"/>
      <c r="M320" s="7"/>
      <c r="N320" s="7"/>
      <c r="O320" s="7"/>
      <c r="P320" s="7"/>
      <c r="Q320" s="7"/>
      <c r="R320" s="7"/>
      <c r="S320" s="7"/>
      <c r="T320" s="7"/>
      <c r="U320" s="7"/>
      <c r="V320" s="7"/>
      <c r="W320" s="7"/>
      <c r="X320" s="7"/>
      <c r="Y320" s="7"/>
    </row>
    <row r="321" spans="1:25" ht="14.25" x14ac:dyDescent="0.2">
      <c r="A321" s="1127"/>
      <c r="B321" s="1127"/>
      <c r="C321" s="1128"/>
      <c r="D321" s="1128"/>
      <c r="E321" s="452"/>
      <c r="F321" s="7"/>
      <c r="G321" s="7"/>
      <c r="H321" s="7"/>
      <c r="I321" s="7"/>
      <c r="J321" s="7"/>
      <c r="K321" s="7"/>
      <c r="L321" s="7"/>
      <c r="M321" s="7"/>
      <c r="N321" s="7"/>
      <c r="O321" s="7"/>
      <c r="P321" s="7"/>
      <c r="Q321" s="7"/>
      <c r="R321" s="7"/>
      <c r="S321" s="7"/>
      <c r="T321" s="7"/>
      <c r="U321" s="7"/>
      <c r="V321" s="7"/>
      <c r="W321" s="7"/>
      <c r="X321" s="7"/>
      <c r="Y321" s="7"/>
    </row>
    <row r="322" spans="1:25" ht="14.25" x14ac:dyDescent="0.2">
      <c r="A322" s="1127"/>
      <c r="B322" s="1127"/>
      <c r="C322" s="1128"/>
      <c r="D322" s="1128"/>
      <c r="E322" s="452"/>
      <c r="F322" s="7"/>
      <c r="G322" s="7"/>
      <c r="H322" s="7"/>
      <c r="I322" s="7"/>
      <c r="J322" s="7"/>
      <c r="K322" s="7"/>
      <c r="L322" s="7"/>
      <c r="M322" s="7"/>
      <c r="N322" s="7"/>
      <c r="O322" s="7"/>
      <c r="P322" s="7"/>
      <c r="Q322" s="7"/>
      <c r="R322" s="7"/>
      <c r="S322" s="7"/>
      <c r="T322" s="7"/>
      <c r="U322" s="7"/>
      <c r="V322" s="7"/>
      <c r="W322" s="7"/>
      <c r="X322" s="7"/>
      <c r="Y322" s="7"/>
    </row>
    <row r="323" spans="1:25" ht="15" x14ac:dyDescent="0.25">
      <c r="A323" s="449"/>
      <c r="B323" s="452"/>
      <c r="C323" s="453"/>
      <c r="D323" s="453"/>
      <c r="E323" s="452"/>
      <c r="F323" s="7"/>
      <c r="G323" s="7"/>
      <c r="H323" s="7"/>
      <c r="I323" s="7"/>
      <c r="J323" s="7"/>
      <c r="K323" s="7"/>
      <c r="L323" s="7"/>
      <c r="M323" s="7"/>
      <c r="N323" s="7"/>
      <c r="O323" s="7"/>
      <c r="P323" s="7"/>
      <c r="Q323" s="7"/>
      <c r="R323" s="7"/>
      <c r="S323" s="7"/>
      <c r="T323" s="7"/>
      <c r="U323" s="7"/>
      <c r="V323" s="7"/>
      <c r="W323" s="7"/>
      <c r="X323" s="7"/>
      <c r="Y323" s="7"/>
    </row>
    <row r="324" spans="1:25" ht="15" x14ac:dyDescent="0.25">
      <c r="A324" s="449"/>
      <c r="B324" s="452"/>
      <c r="C324" s="1128"/>
      <c r="D324" s="1128"/>
      <c r="E324" s="452"/>
      <c r="F324" s="7"/>
      <c r="G324" s="7"/>
      <c r="H324" s="7"/>
      <c r="I324" s="7"/>
      <c r="J324" s="7"/>
      <c r="K324" s="7"/>
      <c r="L324" s="7"/>
      <c r="M324" s="7"/>
      <c r="N324" s="7"/>
      <c r="O324" s="7"/>
      <c r="P324" s="7"/>
      <c r="Q324" s="7"/>
      <c r="R324" s="7"/>
      <c r="S324" s="7"/>
      <c r="T324" s="7"/>
      <c r="U324" s="7"/>
      <c r="V324" s="7"/>
      <c r="W324" s="7"/>
      <c r="X324" s="7"/>
      <c r="Y324" s="7"/>
    </row>
    <row r="325" spans="1:25" ht="14.25" x14ac:dyDescent="0.2">
      <c r="A325" s="452"/>
      <c r="B325" s="452"/>
      <c r="C325" s="452"/>
      <c r="D325" s="452"/>
      <c r="E325" s="452"/>
      <c r="F325" s="7"/>
      <c r="G325" s="7"/>
      <c r="H325" s="7"/>
      <c r="I325" s="7"/>
      <c r="J325" s="7"/>
      <c r="K325" s="7"/>
      <c r="L325" s="7"/>
      <c r="M325" s="7"/>
      <c r="N325" s="7"/>
      <c r="O325" s="7"/>
      <c r="P325" s="7"/>
      <c r="Q325" s="7"/>
      <c r="R325" s="7"/>
      <c r="S325" s="7"/>
      <c r="T325" s="7"/>
      <c r="U325" s="7"/>
      <c r="V325" s="7"/>
      <c r="W325" s="7"/>
      <c r="X325" s="7"/>
      <c r="Y325" s="7"/>
    </row>
    <row r="326" spans="1:25" ht="15" x14ac:dyDescent="0.25">
      <c r="A326" s="449"/>
      <c r="B326" s="450"/>
      <c r="C326" s="1128"/>
      <c r="D326" s="1128"/>
      <c r="E326" s="452"/>
      <c r="F326" s="7"/>
      <c r="G326" s="7"/>
      <c r="H326" s="7"/>
      <c r="I326" s="7"/>
      <c r="J326" s="7"/>
      <c r="K326" s="7"/>
      <c r="L326" s="7"/>
      <c r="M326" s="7"/>
      <c r="N326" s="7"/>
      <c r="O326" s="7"/>
      <c r="P326" s="7"/>
      <c r="Q326" s="7"/>
      <c r="R326" s="7"/>
      <c r="S326" s="7"/>
      <c r="T326" s="7"/>
      <c r="U326" s="7"/>
      <c r="V326" s="7"/>
      <c r="W326" s="7"/>
      <c r="X326" s="7"/>
      <c r="Y326" s="7"/>
    </row>
    <row r="327" spans="1:25" ht="14.25" x14ac:dyDescent="0.2">
      <c r="A327" s="452"/>
      <c r="B327" s="452"/>
      <c r="C327" s="452"/>
      <c r="D327" s="452"/>
      <c r="E327" s="452"/>
      <c r="F327" s="7"/>
      <c r="G327" s="7"/>
      <c r="H327" s="7"/>
      <c r="I327" s="7"/>
      <c r="J327" s="7"/>
      <c r="K327" s="7"/>
      <c r="L327" s="7"/>
      <c r="M327" s="7"/>
      <c r="N327" s="7"/>
      <c r="O327" s="7"/>
      <c r="P327" s="7"/>
      <c r="Q327" s="7"/>
      <c r="R327" s="7"/>
      <c r="S327" s="7"/>
      <c r="T327" s="7"/>
      <c r="U327" s="7"/>
      <c r="V327" s="7"/>
      <c r="W327" s="7"/>
      <c r="X327" s="7"/>
      <c r="Y327" s="7"/>
    </row>
    <row r="328" spans="1:25" ht="14.25" x14ac:dyDescent="0.2">
      <c r="A328" s="199"/>
      <c r="B328" s="1129"/>
      <c r="C328" s="1129"/>
      <c r="D328" s="454"/>
      <c r="E328" s="454"/>
      <c r="F328" s="7"/>
      <c r="G328" s="7"/>
      <c r="H328" s="7"/>
      <c r="I328" s="7"/>
      <c r="J328" s="7"/>
      <c r="K328" s="7"/>
      <c r="L328" s="7"/>
      <c r="M328" s="7"/>
      <c r="N328" s="7"/>
      <c r="O328" s="7"/>
      <c r="P328" s="7"/>
      <c r="Q328" s="7"/>
      <c r="R328" s="7"/>
      <c r="S328" s="7"/>
      <c r="T328" s="7"/>
      <c r="U328" s="7"/>
      <c r="V328" s="7"/>
      <c r="W328" s="7"/>
      <c r="X328" s="7"/>
      <c r="Y328" s="7"/>
    </row>
    <row r="329" spans="1:25" ht="14.25" x14ac:dyDescent="0.2">
      <c r="A329" s="199"/>
      <c r="B329" s="1128"/>
      <c r="C329" s="1128"/>
      <c r="D329" s="200"/>
      <c r="E329" s="453"/>
      <c r="F329" s="7"/>
      <c r="G329" s="7"/>
      <c r="H329" s="7"/>
      <c r="I329" s="7"/>
      <c r="J329" s="7"/>
      <c r="K329" s="7"/>
      <c r="L329" s="7"/>
      <c r="M329" s="7"/>
      <c r="N329" s="7"/>
      <c r="O329" s="7"/>
      <c r="P329" s="7"/>
      <c r="Q329" s="7"/>
      <c r="R329" s="7"/>
      <c r="S329" s="7"/>
      <c r="T329" s="7"/>
      <c r="U329" s="7"/>
      <c r="V329" s="7"/>
      <c r="W329" s="7"/>
      <c r="X329" s="7"/>
      <c r="Y329" s="7"/>
    </row>
    <row r="330" spans="1:25" ht="14.25" x14ac:dyDescent="0.2">
      <c r="A330" s="199"/>
      <c r="B330" s="1128"/>
      <c r="C330" s="1128"/>
      <c r="D330" s="200"/>
      <c r="E330" s="453"/>
      <c r="F330" s="7"/>
      <c r="G330" s="7"/>
      <c r="H330" s="7"/>
      <c r="I330" s="7"/>
      <c r="J330" s="7"/>
      <c r="K330" s="7"/>
      <c r="L330" s="7"/>
      <c r="M330" s="7"/>
      <c r="N330" s="7"/>
      <c r="O330" s="7"/>
      <c r="P330" s="7"/>
      <c r="Q330" s="7"/>
      <c r="R330" s="7"/>
      <c r="S330" s="7"/>
      <c r="T330" s="7"/>
      <c r="U330" s="7"/>
      <c r="V330" s="7"/>
      <c r="W330" s="7"/>
      <c r="X330" s="7"/>
      <c r="Y330" s="7"/>
    </row>
    <row r="331" spans="1:25" ht="14.25" x14ac:dyDescent="0.2">
      <c r="A331" s="199"/>
      <c r="B331" s="1128"/>
      <c r="C331" s="1128"/>
      <c r="D331" s="200"/>
      <c r="E331" s="453"/>
      <c r="F331" s="7"/>
      <c r="G331" s="7"/>
      <c r="H331" s="7"/>
      <c r="I331" s="7"/>
      <c r="J331" s="7"/>
      <c r="K331" s="7"/>
      <c r="L331" s="7"/>
      <c r="M331" s="7"/>
      <c r="N331" s="7"/>
      <c r="O331" s="7"/>
      <c r="P331" s="7"/>
      <c r="Q331" s="7"/>
      <c r="R331" s="7"/>
      <c r="S331" s="7"/>
      <c r="T331" s="7"/>
      <c r="U331" s="7"/>
      <c r="V331" s="7"/>
      <c r="W331" s="7"/>
      <c r="X331" s="7"/>
      <c r="Y331" s="7"/>
    </row>
    <row r="332" spans="1:25" ht="14.25" x14ac:dyDescent="0.2">
      <c r="A332" s="199"/>
      <c r="B332" s="1129"/>
      <c r="C332" s="1129"/>
      <c r="D332" s="453"/>
      <c r="E332" s="453"/>
      <c r="F332" s="7"/>
      <c r="G332" s="7"/>
      <c r="H332" s="7"/>
      <c r="I332" s="7"/>
      <c r="J332" s="7"/>
      <c r="K332" s="7"/>
      <c r="L332" s="7"/>
      <c r="M332" s="7"/>
      <c r="N332" s="7"/>
      <c r="O332" s="7"/>
      <c r="P332" s="7"/>
      <c r="Q332" s="7"/>
      <c r="R332" s="7"/>
      <c r="S332" s="7"/>
      <c r="T332" s="7"/>
      <c r="U332" s="7"/>
      <c r="V332" s="7"/>
      <c r="W332" s="7"/>
      <c r="X332" s="7"/>
      <c r="Y332" s="7"/>
    </row>
    <row r="333" spans="1:25" ht="14.25" x14ac:dyDescent="0.2">
      <c r="A333" s="199"/>
      <c r="B333" s="1128"/>
      <c r="C333" s="1128"/>
      <c r="D333" s="452"/>
      <c r="E333" s="452"/>
      <c r="F333" s="7"/>
      <c r="G333" s="7"/>
      <c r="H333" s="7"/>
      <c r="I333" s="7"/>
      <c r="J333" s="7"/>
      <c r="K333" s="7"/>
      <c r="L333" s="7"/>
      <c r="M333" s="7"/>
      <c r="N333" s="7"/>
      <c r="O333" s="7"/>
      <c r="P333" s="7"/>
      <c r="Q333" s="7"/>
      <c r="R333" s="7"/>
      <c r="S333" s="7"/>
      <c r="T333" s="7"/>
      <c r="U333" s="7"/>
      <c r="V333" s="7"/>
      <c r="W333" s="7"/>
      <c r="X333" s="7"/>
      <c r="Y333" s="7"/>
    </row>
    <row r="334" spans="1:25" ht="14.25" x14ac:dyDescent="0.2">
      <c r="A334" s="452"/>
      <c r="B334" s="452"/>
      <c r="C334" s="452"/>
      <c r="D334" s="201"/>
      <c r="E334" s="201"/>
      <c r="F334" s="7"/>
      <c r="G334" s="7"/>
      <c r="H334" s="7"/>
      <c r="I334" s="7"/>
      <c r="J334" s="7"/>
      <c r="K334" s="7"/>
      <c r="L334" s="7"/>
      <c r="M334" s="7"/>
      <c r="N334" s="7"/>
      <c r="O334" s="7"/>
      <c r="P334" s="7"/>
      <c r="Q334" s="7"/>
      <c r="R334" s="7"/>
      <c r="S334" s="7"/>
      <c r="T334" s="7"/>
      <c r="U334" s="7"/>
      <c r="V334" s="7"/>
      <c r="W334" s="7"/>
      <c r="X334" s="7"/>
      <c r="Y334" s="7"/>
    </row>
    <row r="335" spans="1:25" ht="14.25" x14ac:dyDescent="0.2">
      <c r="A335" s="1127"/>
      <c r="B335" s="1127"/>
      <c r="C335" s="1127"/>
      <c r="D335" s="200"/>
      <c r="E335" s="453"/>
      <c r="F335" s="7"/>
      <c r="G335" s="7"/>
      <c r="H335" s="7"/>
      <c r="I335" s="7"/>
      <c r="J335" s="7"/>
      <c r="K335" s="7"/>
      <c r="L335" s="7"/>
      <c r="M335" s="7"/>
      <c r="N335" s="7"/>
      <c r="O335" s="7"/>
      <c r="P335" s="7"/>
      <c r="Q335" s="7"/>
      <c r="R335" s="7"/>
      <c r="S335" s="7"/>
      <c r="T335" s="7"/>
      <c r="U335" s="7"/>
      <c r="V335" s="7"/>
      <c r="W335" s="7"/>
      <c r="X335" s="7"/>
      <c r="Y335" s="7"/>
    </row>
    <row r="336" spans="1:25" ht="14.25" x14ac:dyDescent="0.2">
      <c r="A336" s="452"/>
      <c r="B336" s="452"/>
      <c r="C336" s="452"/>
      <c r="D336" s="452"/>
      <c r="E336" s="452"/>
      <c r="F336" s="7"/>
      <c r="G336" s="7"/>
      <c r="H336" s="7"/>
      <c r="I336" s="7"/>
      <c r="J336" s="7"/>
      <c r="K336" s="7"/>
      <c r="L336" s="7"/>
      <c r="M336" s="7"/>
      <c r="N336" s="7"/>
      <c r="O336" s="7"/>
      <c r="P336" s="7"/>
      <c r="Q336" s="7"/>
      <c r="R336" s="7"/>
      <c r="S336" s="7"/>
      <c r="T336" s="7"/>
      <c r="U336" s="7"/>
      <c r="V336" s="7"/>
      <c r="W336" s="7"/>
      <c r="X336" s="7"/>
      <c r="Y336" s="7"/>
    </row>
    <row r="337" spans="1:25" ht="14.25" x14ac:dyDescent="0.2">
      <c r="A337" s="452"/>
      <c r="B337" s="1128"/>
      <c r="C337" s="1128"/>
      <c r="D337" s="452"/>
      <c r="E337" s="452"/>
      <c r="F337" s="7"/>
      <c r="G337" s="7"/>
      <c r="H337" s="7"/>
      <c r="I337" s="7"/>
      <c r="J337" s="7"/>
      <c r="K337" s="7"/>
      <c r="L337" s="7"/>
      <c r="M337" s="7"/>
      <c r="N337" s="7"/>
      <c r="O337" s="7"/>
      <c r="P337" s="7"/>
      <c r="Q337" s="7"/>
      <c r="R337" s="7"/>
      <c r="S337" s="7"/>
      <c r="T337" s="7"/>
      <c r="U337" s="7"/>
      <c r="V337" s="7"/>
      <c r="W337" s="7"/>
      <c r="X337" s="7"/>
      <c r="Y337" s="7"/>
    </row>
    <row r="338" spans="1:25" ht="14.25" x14ac:dyDescent="0.2">
      <c r="A338" s="452"/>
      <c r="B338" s="452"/>
      <c r="C338" s="452"/>
      <c r="D338" s="452"/>
      <c r="E338" s="452"/>
      <c r="F338" s="7"/>
      <c r="G338" s="7"/>
      <c r="H338" s="7"/>
      <c r="I338" s="7"/>
      <c r="J338" s="7"/>
      <c r="K338" s="7"/>
      <c r="L338" s="7"/>
      <c r="M338" s="7"/>
      <c r="N338" s="7"/>
      <c r="O338" s="7"/>
      <c r="P338" s="7"/>
      <c r="Q338" s="7"/>
      <c r="R338" s="7"/>
      <c r="S338" s="7"/>
      <c r="T338" s="7"/>
      <c r="U338" s="7"/>
      <c r="V338" s="7"/>
      <c r="W338" s="7"/>
      <c r="X338" s="7"/>
      <c r="Y338" s="7"/>
    </row>
    <row r="339" spans="1:25" ht="14.25" x14ac:dyDescent="0.2">
      <c r="A339" s="1127"/>
      <c r="B339" s="1127"/>
      <c r="C339" s="1127"/>
      <c r="D339" s="454"/>
      <c r="E339" s="453"/>
      <c r="F339" s="7"/>
      <c r="G339" s="7"/>
      <c r="H339" s="7"/>
      <c r="I339" s="7"/>
      <c r="J339" s="7"/>
      <c r="K339" s="7"/>
      <c r="L339" s="7"/>
      <c r="M339" s="7"/>
      <c r="N339" s="7"/>
      <c r="O339" s="7"/>
      <c r="P339" s="7"/>
      <c r="Q339" s="7"/>
      <c r="R339" s="7"/>
      <c r="S339" s="7"/>
      <c r="T339" s="7"/>
      <c r="U339" s="7"/>
      <c r="V339" s="7"/>
      <c r="W339" s="7"/>
      <c r="X339" s="7"/>
      <c r="Y339" s="7"/>
    </row>
    <row r="340" spans="1:25" ht="14.25" x14ac:dyDescent="0.2">
      <c r="A340" s="452"/>
      <c r="B340" s="452"/>
      <c r="C340" s="452"/>
      <c r="D340" s="452"/>
      <c r="E340" s="452"/>
      <c r="F340" s="7"/>
      <c r="G340" s="7"/>
      <c r="H340" s="7"/>
      <c r="I340" s="7"/>
      <c r="J340" s="7"/>
      <c r="K340" s="7"/>
      <c r="L340" s="7"/>
      <c r="M340" s="7"/>
      <c r="N340" s="7"/>
      <c r="O340" s="7"/>
      <c r="P340" s="7"/>
      <c r="Q340" s="7"/>
      <c r="R340" s="7"/>
      <c r="S340" s="7"/>
      <c r="T340" s="7"/>
      <c r="U340" s="7"/>
      <c r="V340" s="7"/>
      <c r="W340" s="7"/>
      <c r="X340" s="7"/>
      <c r="Y340" s="7"/>
    </row>
    <row r="341" spans="1:25" ht="15" x14ac:dyDescent="0.25">
      <c r="A341" s="1121"/>
      <c r="B341" s="1121"/>
      <c r="C341" s="1121"/>
      <c r="D341" s="454"/>
      <c r="E341" s="194"/>
      <c r="F341" s="7"/>
      <c r="G341" s="7"/>
      <c r="H341" s="7"/>
      <c r="I341" s="7"/>
      <c r="J341" s="7"/>
      <c r="K341" s="7"/>
      <c r="L341" s="7"/>
      <c r="M341" s="7"/>
      <c r="N341" s="7"/>
      <c r="O341" s="7"/>
      <c r="P341" s="7"/>
      <c r="Q341" s="7"/>
      <c r="R341" s="7"/>
      <c r="S341" s="7"/>
      <c r="T341" s="7"/>
      <c r="U341" s="7"/>
      <c r="V341" s="7"/>
      <c r="W341" s="7"/>
      <c r="X341" s="7"/>
      <c r="Y341" s="7"/>
    </row>
    <row r="342" spans="1:25" ht="14.25" x14ac:dyDescent="0.2">
      <c r="A342" s="452"/>
      <c r="B342" s="452"/>
      <c r="C342" s="452"/>
      <c r="D342" s="452"/>
      <c r="E342" s="452"/>
      <c r="F342" s="7"/>
      <c r="G342" s="7"/>
      <c r="H342" s="7"/>
      <c r="I342" s="7"/>
      <c r="J342" s="7"/>
      <c r="K342" s="7"/>
      <c r="L342" s="7"/>
      <c r="M342" s="7"/>
      <c r="N342" s="7"/>
      <c r="O342" s="7"/>
      <c r="P342" s="7"/>
      <c r="Q342" s="7"/>
      <c r="R342" s="7"/>
      <c r="S342" s="7"/>
      <c r="T342" s="7"/>
      <c r="U342" s="7"/>
      <c r="V342" s="7"/>
      <c r="W342" s="7"/>
      <c r="X342" s="7"/>
      <c r="Y342" s="7"/>
    </row>
    <row r="343" spans="1:25" ht="14.25" x14ac:dyDescent="0.2">
      <c r="A343" s="452"/>
      <c r="B343" s="452"/>
      <c r="C343" s="452"/>
      <c r="D343" s="452"/>
      <c r="E343" s="452"/>
      <c r="F343" s="7"/>
      <c r="G343" s="7"/>
      <c r="H343" s="7"/>
      <c r="I343" s="7"/>
      <c r="J343" s="7"/>
      <c r="K343" s="7"/>
      <c r="L343" s="7"/>
      <c r="M343" s="7"/>
      <c r="N343" s="7"/>
      <c r="O343" s="7"/>
      <c r="P343" s="7"/>
      <c r="Q343" s="7"/>
      <c r="R343" s="7"/>
      <c r="S343" s="7"/>
      <c r="T343" s="7"/>
      <c r="U343" s="7"/>
      <c r="V343" s="7"/>
      <c r="W343" s="7"/>
      <c r="X343" s="7"/>
      <c r="Y343" s="7"/>
    </row>
    <row r="344" spans="1:25" ht="14.25" x14ac:dyDescent="0.2">
      <c r="A344" s="452"/>
      <c r="B344" s="452"/>
      <c r="C344" s="452"/>
      <c r="D344" s="452"/>
      <c r="E344" s="452"/>
      <c r="F344" s="7"/>
      <c r="G344" s="7"/>
      <c r="H344" s="7"/>
      <c r="I344" s="7"/>
      <c r="J344" s="7"/>
      <c r="K344" s="7"/>
      <c r="L344" s="7"/>
      <c r="M344" s="7"/>
      <c r="N344" s="7"/>
      <c r="O344" s="7"/>
      <c r="P344" s="7"/>
      <c r="Q344" s="7"/>
      <c r="R344" s="7"/>
      <c r="S344" s="7"/>
      <c r="T344" s="7"/>
      <c r="U344" s="7"/>
      <c r="V344" s="7"/>
      <c r="W344" s="7"/>
      <c r="X344" s="7"/>
      <c r="Y344" s="7"/>
    </row>
    <row r="345" spans="1:25" ht="14.25" x14ac:dyDescent="0.2">
      <c r="A345" s="452"/>
      <c r="B345" s="452"/>
      <c r="C345" s="452"/>
      <c r="D345" s="452"/>
      <c r="E345" s="452"/>
      <c r="F345" s="7"/>
      <c r="G345" s="7"/>
      <c r="H345" s="7"/>
      <c r="I345" s="7"/>
      <c r="J345" s="7"/>
      <c r="K345" s="7"/>
      <c r="L345" s="7"/>
      <c r="M345" s="7"/>
      <c r="N345" s="7"/>
      <c r="O345" s="7"/>
      <c r="P345" s="7"/>
      <c r="Q345" s="7"/>
      <c r="R345" s="7"/>
      <c r="S345" s="7"/>
      <c r="T345" s="7"/>
      <c r="U345" s="7"/>
      <c r="V345" s="7"/>
      <c r="W345" s="7"/>
      <c r="X345" s="7"/>
      <c r="Y345" s="7"/>
    </row>
    <row r="346" spans="1:25" ht="14.25" x14ac:dyDescent="0.2">
      <c r="A346" s="452"/>
      <c r="B346" s="452"/>
      <c r="C346" s="452"/>
      <c r="D346" s="452"/>
      <c r="E346" s="452"/>
      <c r="F346" s="7"/>
      <c r="G346" s="7"/>
      <c r="H346" s="7"/>
      <c r="I346" s="7"/>
      <c r="J346" s="7"/>
      <c r="K346" s="7"/>
      <c r="L346" s="7"/>
      <c r="M346" s="7"/>
      <c r="N346" s="7"/>
      <c r="O346" s="7"/>
      <c r="P346" s="7"/>
      <c r="Q346" s="7"/>
      <c r="R346" s="7"/>
      <c r="S346" s="7"/>
      <c r="T346" s="7"/>
      <c r="U346" s="7"/>
      <c r="V346" s="7"/>
      <c r="W346" s="7"/>
      <c r="X346" s="7"/>
      <c r="Y346" s="7"/>
    </row>
    <row r="347" spans="1:25" ht="14.25" x14ac:dyDescent="0.2">
      <c r="A347" s="452"/>
      <c r="B347" s="452"/>
      <c r="C347" s="452"/>
      <c r="D347" s="452"/>
      <c r="E347" s="452"/>
      <c r="F347" s="7"/>
      <c r="G347" s="7"/>
      <c r="H347" s="7"/>
      <c r="I347" s="7"/>
      <c r="J347" s="7"/>
      <c r="K347" s="7"/>
      <c r="L347" s="7"/>
      <c r="M347" s="7"/>
      <c r="N347" s="7"/>
      <c r="O347" s="7"/>
      <c r="P347" s="7"/>
      <c r="Q347" s="7"/>
      <c r="R347" s="7"/>
      <c r="S347" s="7"/>
      <c r="T347" s="7"/>
      <c r="U347" s="7"/>
      <c r="V347" s="7"/>
      <c r="W347" s="7"/>
      <c r="X347" s="7"/>
      <c r="Y347" s="7"/>
    </row>
    <row r="348" spans="1:25" ht="14.25" x14ac:dyDescent="0.2">
      <c r="A348" s="202"/>
      <c r="B348" s="202"/>
      <c r="C348" s="202"/>
      <c r="D348" s="202"/>
      <c r="E348" s="202"/>
      <c r="F348" s="7"/>
      <c r="G348" s="7"/>
      <c r="H348" s="7"/>
      <c r="I348" s="7"/>
      <c r="J348" s="7"/>
      <c r="K348" s="7"/>
      <c r="L348" s="7"/>
      <c r="M348" s="7"/>
      <c r="N348" s="7"/>
      <c r="O348" s="7"/>
      <c r="P348" s="7"/>
      <c r="Q348" s="7"/>
      <c r="R348" s="7"/>
      <c r="S348" s="7"/>
      <c r="T348" s="7"/>
      <c r="U348" s="7"/>
      <c r="V348" s="7"/>
      <c r="W348" s="7"/>
      <c r="X348" s="7"/>
      <c r="Y348" s="7"/>
    </row>
    <row r="349" spans="1:25" ht="14.25" x14ac:dyDescent="0.2">
      <c r="A349" s="202"/>
      <c r="B349" s="202"/>
      <c r="C349" s="202"/>
      <c r="D349" s="202"/>
      <c r="E349" s="202"/>
      <c r="F349" s="7"/>
      <c r="G349" s="7"/>
      <c r="H349" s="7"/>
      <c r="I349" s="7"/>
      <c r="J349" s="7"/>
      <c r="K349" s="7"/>
      <c r="L349" s="7"/>
      <c r="M349" s="7"/>
      <c r="N349" s="7"/>
      <c r="O349" s="7"/>
      <c r="P349" s="7"/>
      <c r="Q349" s="7"/>
      <c r="R349" s="7"/>
      <c r="S349" s="7"/>
      <c r="T349" s="7"/>
      <c r="U349" s="7"/>
      <c r="V349" s="7"/>
      <c r="W349" s="7"/>
      <c r="X349" s="7"/>
      <c r="Y349" s="7"/>
    </row>
    <row r="350" spans="1:25" ht="14.25" x14ac:dyDescent="0.2">
      <c r="A350" s="202"/>
      <c r="B350" s="202"/>
      <c r="C350" s="202"/>
      <c r="D350" s="202"/>
      <c r="E350" s="202"/>
      <c r="F350" s="7"/>
      <c r="G350" s="7"/>
      <c r="H350" s="7"/>
      <c r="I350" s="7"/>
      <c r="J350" s="7"/>
      <c r="K350" s="7"/>
      <c r="L350" s="7"/>
      <c r="M350" s="7"/>
      <c r="N350" s="7"/>
      <c r="O350" s="7"/>
      <c r="P350" s="7"/>
      <c r="Q350" s="7"/>
      <c r="R350" s="7"/>
      <c r="S350" s="7"/>
      <c r="T350" s="7"/>
      <c r="U350" s="7"/>
      <c r="V350" s="7"/>
      <c r="W350" s="7"/>
      <c r="X350" s="7"/>
      <c r="Y350" s="7"/>
    </row>
    <row r="351" spans="1:25" ht="14.25" x14ac:dyDescent="0.2">
      <c r="A351" s="202"/>
      <c r="B351" s="202"/>
      <c r="C351" s="202"/>
      <c r="D351" s="202"/>
      <c r="E351" s="202"/>
      <c r="F351" s="7"/>
      <c r="G351" s="7"/>
      <c r="H351" s="7"/>
      <c r="I351" s="7"/>
      <c r="J351" s="7"/>
      <c r="K351" s="7"/>
      <c r="L351" s="7"/>
      <c r="M351" s="7"/>
      <c r="N351" s="7"/>
      <c r="O351" s="7"/>
      <c r="P351" s="7"/>
      <c r="Q351" s="7"/>
      <c r="R351" s="7"/>
      <c r="S351" s="7"/>
      <c r="T351" s="7"/>
      <c r="U351" s="7"/>
      <c r="V351" s="7"/>
      <c r="W351" s="7"/>
      <c r="X351" s="7"/>
      <c r="Y351" s="7"/>
    </row>
    <row r="352" spans="1:25" ht="15" x14ac:dyDescent="0.25">
      <c r="A352" s="1126"/>
      <c r="B352" s="1126"/>
      <c r="C352" s="1126"/>
      <c r="D352" s="1126"/>
      <c r="E352" s="452"/>
      <c r="F352" s="7"/>
      <c r="G352" s="7"/>
      <c r="H352" s="7"/>
      <c r="I352" s="7"/>
      <c r="J352" s="7"/>
      <c r="K352" s="7"/>
      <c r="L352" s="7"/>
      <c r="M352" s="7"/>
      <c r="N352" s="7"/>
      <c r="O352" s="7"/>
      <c r="P352" s="7"/>
      <c r="Q352" s="7"/>
      <c r="R352" s="7"/>
      <c r="S352" s="7"/>
      <c r="T352" s="7"/>
      <c r="U352" s="7"/>
      <c r="V352" s="7"/>
      <c r="W352" s="7"/>
      <c r="X352" s="7"/>
      <c r="Y352" s="7"/>
    </row>
    <row r="353" spans="1:25" ht="14.25" x14ac:dyDescent="0.2">
      <c r="A353" s="452"/>
      <c r="B353" s="452"/>
      <c r="C353" s="452"/>
      <c r="D353" s="452"/>
      <c r="E353" s="452"/>
      <c r="F353" s="7"/>
      <c r="G353" s="7"/>
      <c r="H353" s="7"/>
      <c r="I353" s="7"/>
      <c r="J353" s="7"/>
      <c r="K353" s="7"/>
      <c r="L353" s="7"/>
      <c r="M353" s="7"/>
      <c r="N353" s="7"/>
      <c r="O353" s="7"/>
      <c r="P353" s="7"/>
      <c r="Q353" s="7"/>
      <c r="R353" s="7"/>
      <c r="S353" s="7"/>
      <c r="T353" s="7"/>
      <c r="U353" s="7"/>
      <c r="V353" s="7"/>
      <c r="W353" s="7"/>
      <c r="X353" s="7"/>
      <c r="Y353" s="7"/>
    </row>
    <row r="354" spans="1:25" ht="14.25" x14ac:dyDescent="0.2">
      <c r="A354" s="452"/>
      <c r="B354" s="452"/>
      <c r="C354" s="452"/>
      <c r="D354" s="452"/>
      <c r="E354" s="452"/>
      <c r="F354" s="7"/>
      <c r="G354" s="7"/>
      <c r="H354" s="7"/>
      <c r="I354" s="7"/>
      <c r="J354" s="7"/>
      <c r="K354" s="7"/>
      <c r="L354" s="7"/>
      <c r="M354" s="7"/>
      <c r="N354" s="7"/>
      <c r="O354" s="7"/>
      <c r="P354" s="7"/>
      <c r="Q354" s="7"/>
      <c r="R354" s="7"/>
      <c r="S354" s="7"/>
      <c r="T354" s="7"/>
      <c r="U354" s="7"/>
      <c r="V354" s="7"/>
      <c r="W354" s="7"/>
      <c r="X354" s="7"/>
      <c r="Y354" s="7"/>
    </row>
    <row r="355" spans="1:25" ht="14.25" x14ac:dyDescent="0.2">
      <c r="A355" s="452"/>
      <c r="B355" s="452"/>
      <c r="C355" s="452"/>
      <c r="D355" s="452"/>
      <c r="E355" s="452"/>
      <c r="F355" s="7"/>
      <c r="G355" s="7"/>
      <c r="H355" s="7"/>
      <c r="I355" s="7"/>
      <c r="J355" s="7"/>
      <c r="K355" s="7"/>
      <c r="L355" s="7"/>
      <c r="M355" s="7"/>
      <c r="N355" s="7"/>
      <c r="O355" s="7"/>
      <c r="P355" s="7"/>
      <c r="Q355" s="7"/>
      <c r="R355" s="7"/>
      <c r="S355" s="7"/>
      <c r="T355" s="7"/>
      <c r="U355" s="7"/>
      <c r="V355" s="7"/>
      <c r="W355" s="7"/>
      <c r="X355" s="7"/>
      <c r="Y355" s="7"/>
    </row>
    <row r="356" spans="1:25" ht="14.25" x14ac:dyDescent="0.2">
      <c r="A356" s="452"/>
      <c r="B356" s="452"/>
      <c r="C356" s="452"/>
      <c r="D356" s="452"/>
      <c r="E356" s="452"/>
      <c r="F356" s="7"/>
      <c r="G356" s="7"/>
      <c r="H356" s="7"/>
      <c r="I356" s="7"/>
      <c r="J356" s="7"/>
      <c r="K356" s="7"/>
      <c r="L356" s="7"/>
      <c r="M356" s="7"/>
      <c r="N356" s="7"/>
      <c r="O356" s="7"/>
      <c r="P356" s="7"/>
      <c r="Q356" s="7"/>
      <c r="R356" s="7"/>
      <c r="S356" s="7"/>
      <c r="T356" s="7"/>
      <c r="U356" s="7"/>
      <c r="V356" s="7"/>
      <c r="W356" s="7"/>
      <c r="X356" s="7"/>
      <c r="Y356" s="7"/>
    </row>
    <row r="357" spans="1:25" ht="15" x14ac:dyDescent="0.25">
      <c r="A357" s="1121"/>
      <c r="B357" s="1121"/>
      <c r="C357" s="452"/>
      <c r="D357" s="452"/>
      <c r="E357" s="452"/>
      <c r="F357" s="7"/>
      <c r="G357" s="7"/>
      <c r="H357" s="7"/>
      <c r="I357" s="7"/>
      <c r="J357" s="7"/>
      <c r="K357" s="7"/>
      <c r="L357" s="7"/>
      <c r="M357" s="7"/>
      <c r="N357" s="7"/>
      <c r="O357" s="7"/>
      <c r="P357" s="7"/>
      <c r="Q357" s="7"/>
      <c r="R357" s="7"/>
      <c r="S357" s="7"/>
      <c r="T357" s="7"/>
      <c r="U357" s="7"/>
      <c r="V357" s="7"/>
      <c r="W357" s="7"/>
      <c r="X357" s="7"/>
      <c r="Y357" s="7"/>
    </row>
    <row r="358" spans="1:25" ht="15" x14ac:dyDescent="0.25">
      <c r="A358" s="452"/>
      <c r="B358" s="451"/>
      <c r="C358" s="452"/>
      <c r="D358" s="452"/>
      <c r="E358" s="452"/>
      <c r="F358" s="7"/>
      <c r="G358" s="7"/>
      <c r="H358" s="7"/>
      <c r="I358" s="7"/>
      <c r="J358" s="7"/>
      <c r="K358" s="7"/>
      <c r="L358" s="7"/>
      <c r="M358" s="7"/>
      <c r="N358" s="7"/>
      <c r="O358" s="7"/>
      <c r="P358" s="7"/>
      <c r="Q358" s="7"/>
      <c r="R358" s="7"/>
      <c r="S358" s="7"/>
      <c r="T358" s="7"/>
      <c r="U358" s="7"/>
      <c r="V358" s="7"/>
      <c r="W358" s="7"/>
      <c r="X358" s="7"/>
      <c r="Y358" s="7"/>
    </row>
    <row r="359" spans="1:25" ht="15" x14ac:dyDescent="0.25">
      <c r="A359" s="452"/>
      <c r="B359" s="455"/>
      <c r="C359" s="204"/>
      <c r="D359" s="204"/>
      <c r="E359" s="452"/>
      <c r="F359" s="7"/>
      <c r="G359" s="7"/>
      <c r="H359" s="7"/>
      <c r="I359" s="7"/>
      <c r="J359" s="7"/>
      <c r="K359" s="7"/>
      <c r="L359" s="7"/>
      <c r="M359" s="7"/>
      <c r="N359" s="7"/>
      <c r="O359" s="7"/>
      <c r="P359" s="7"/>
      <c r="Q359" s="7"/>
      <c r="R359" s="7"/>
      <c r="S359" s="7"/>
      <c r="T359" s="7"/>
      <c r="U359" s="7"/>
      <c r="V359" s="7"/>
      <c r="W359" s="7"/>
      <c r="X359" s="7"/>
      <c r="Y359" s="7"/>
    </row>
    <row r="360" spans="1:25" ht="14.25" x14ac:dyDescent="0.2">
      <c r="A360" s="452"/>
      <c r="B360" s="204"/>
      <c r="C360" s="204"/>
      <c r="D360" s="204"/>
      <c r="E360" s="452"/>
      <c r="F360" s="7"/>
      <c r="G360" s="7"/>
      <c r="H360" s="7"/>
      <c r="I360" s="7"/>
      <c r="J360" s="7"/>
      <c r="K360" s="7"/>
      <c r="L360" s="7"/>
      <c r="M360" s="7"/>
      <c r="N360" s="7"/>
      <c r="O360" s="7"/>
      <c r="P360" s="7"/>
      <c r="Q360" s="7"/>
      <c r="R360" s="7"/>
      <c r="S360" s="7"/>
      <c r="T360" s="7"/>
      <c r="U360" s="7"/>
      <c r="V360" s="7"/>
      <c r="W360" s="7"/>
      <c r="X360" s="7"/>
      <c r="Y360" s="7"/>
    </row>
    <row r="361" spans="1:25" ht="14.25" x14ac:dyDescent="0.2">
      <c r="A361" s="1121"/>
      <c r="B361" s="1131"/>
      <c r="C361" s="1131"/>
      <c r="D361" s="1131"/>
      <c r="E361" s="452"/>
      <c r="F361" s="7"/>
      <c r="G361" s="7"/>
      <c r="H361" s="7"/>
      <c r="I361" s="7"/>
      <c r="J361" s="7"/>
      <c r="K361" s="7"/>
      <c r="L361" s="7"/>
      <c r="M361" s="7"/>
      <c r="N361" s="7"/>
      <c r="O361" s="7"/>
      <c r="P361" s="7"/>
      <c r="Q361" s="7"/>
      <c r="R361" s="7"/>
      <c r="S361" s="7"/>
      <c r="T361" s="7"/>
      <c r="U361" s="7"/>
      <c r="V361" s="7"/>
      <c r="W361" s="7"/>
      <c r="X361" s="7"/>
      <c r="Y361" s="7"/>
    </row>
    <row r="362" spans="1:25" ht="14.25" x14ac:dyDescent="0.2">
      <c r="A362" s="1121"/>
      <c r="B362" s="1121"/>
      <c r="C362" s="1121"/>
      <c r="D362" s="1121"/>
      <c r="E362" s="452"/>
      <c r="F362" s="7"/>
      <c r="G362" s="7"/>
      <c r="H362" s="7"/>
      <c r="I362" s="7"/>
      <c r="J362" s="7"/>
      <c r="K362" s="7"/>
      <c r="L362" s="7"/>
      <c r="M362" s="7"/>
      <c r="N362" s="7"/>
      <c r="O362" s="7"/>
      <c r="P362" s="7"/>
      <c r="Q362" s="7"/>
      <c r="R362" s="7"/>
      <c r="S362" s="7"/>
      <c r="T362" s="7"/>
      <c r="U362" s="7"/>
      <c r="V362" s="7"/>
      <c r="W362" s="7"/>
      <c r="X362" s="7"/>
      <c r="Y362" s="7"/>
    </row>
    <row r="363" spans="1:25" ht="14.25" x14ac:dyDescent="0.2">
      <c r="A363" s="452"/>
      <c r="B363" s="454"/>
      <c r="C363" s="453"/>
      <c r="D363" s="453"/>
      <c r="E363" s="452"/>
      <c r="F363" s="7"/>
      <c r="G363" s="7"/>
      <c r="H363" s="7"/>
      <c r="I363" s="7"/>
      <c r="J363" s="7"/>
      <c r="K363" s="7"/>
      <c r="L363" s="7"/>
      <c r="M363" s="7"/>
      <c r="N363" s="7"/>
      <c r="O363" s="7"/>
      <c r="P363" s="7"/>
      <c r="Q363" s="7"/>
      <c r="R363" s="7"/>
      <c r="S363" s="7"/>
      <c r="T363" s="7"/>
      <c r="U363" s="7"/>
      <c r="V363" s="7"/>
      <c r="W363" s="7"/>
      <c r="X363" s="7"/>
      <c r="Y363" s="7"/>
    </row>
    <row r="364" spans="1:25" ht="14.25" x14ac:dyDescent="0.2">
      <c r="A364" s="452"/>
      <c r="B364" s="454"/>
      <c r="C364" s="453"/>
      <c r="D364" s="453"/>
      <c r="E364" s="452"/>
      <c r="F364" s="7"/>
      <c r="G364" s="7"/>
      <c r="H364" s="7"/>
      <c r="I364" s="7"/>
      <c r="J364" s="7"/>
      <c r="K364" s="7"/>
      <c r="L364" s="7"/>
      <c r="M364" s="7"/>
      <c r="N364" s="7"/>
      <c r="O364" s="7"/>
      <c r="P364" s="7"/>
      <c r="Q364" s="7"/>
      <c r="R364" s="7"/>
      <c r="S364" s="7"/>
      <c r="T364" s="7"/>
      <c r="U364" s="7"/>
      <c r="V364" s="7"/>
      <c r="W364" s="7"/>
      <c r="X364" s="7"/>
      <c r="Y364" s="7"/>
    </row>
    <row r="365" spans="1:25" ht="14.25" x14ac:dyDescent="0.2">
      <c r="A365" s="452"/>
      <c r="B365" s="454"/>
      <c r="C365" s="453"/>
      <c r="D365" s="453"/>
      <c r="E365" s="452"/>
      <c r="F365" s="7"/>
      <c r="G365" s="7"/>
      <c r="H365" s="7"/>
      <c r="I365" s="7"/>
      <c r="J365" s="7"/>
      <c r="K365" s="7"/>
      <c r="L365" s="7"/>
      <c r="M365" s="7"/>
      <c r="N365" s="7"/>
      <c r="O365" s="7"/>
      <c r="P365" s="7"/>
      <c r="Q365" s="7"/>
      <c r="R365" s="7"/>
      <c r="S365" s="7"/>
      <c r="T365" s="7"/>
      <c r="U365" s="7"/>
      <c r="V365" s="7"/>
      <c r="W365" s="7"/>
      <c r="X365" s="7"/>
      <c r="Y365" s="7"/>
    </row>
    <row r="366" spans="1:25" ht="14.25" x14ac:dyDescent="0.2">
      <c r="A366" s="452"/>
      <c r="B366" s="454"/>
      <c r="C366" s="453"/>
      <c r="D366" s="453"/>
      <c r="E366" s="452"/>
      <c r="F366" s="7"/>
      <c r="G366" s="7"/>
      <c r="H366" s="7"/>
      <c r="I366" s="7"/>
      <c r="J366" s="7"/>
      <c r="K366" s="7"/>
      <c r="L366" s="7"/>
      <c r="M366" s="7"/>
      <c r="N366" s="7"/>
      <c r="O366" s="7"/>
      <c r="P366" s="7"/>
      <c r="Q366" s="7"/>
      <c r="R366" s="7"/>
      <c r="S366" s="7"/>
      <c r="T366" s="7"/>
      <c r="U366" s="7"/>
      <c r="V366" s="7"/>
      <c r="W366" s="7"/>
      <c r="X366" s="7"/>
      <c r="Y366" s="7"/>
    </row>
    <row r="367" spans="1:25" ht="14.25" x14ac:dyDescent="0.2">
      <c r="A367" s="452"/>
      <c r="B367" s="454"/>
      <c r="C367" s="453"/>
      <c r="D367" s="453"/>
      <c r="E367" s="452"/>
      <c r="F367" s="7"/>
      <c r="G367" s="7"/>
      <c r="H367" s="7"/>
      <c r="I367" s="7"/>
      <c r="J367" s="7"/>
      <c r="K367" s="7"/>
      <c r="L367" s="7"/>
      <c r="M367" s="7"/>
      <c r="N367" s="7"/>
      <c r="O367" s="7"/>
      <c r="P367" s="7"/>
      <c r="Q367" s="7"/>
      <c r="R367" s="7"/>
      <c r="S367" s="7"/>
      <c r="T367" s="7"/>
      <c r="U367" s="7"/>
      <c r="V367" s="7"/>
      <c r="W367" s="7"/>
      <c r="X367" s="7"/>
      <c r="Y367" s="7"/>
    </row>
    <row r="368" spans="1:25" ht="14.25" x14ac:dyDescent="0.2">
      <c r="A368" s="452"/>
      <c r="B368" s="454"/>
      <c r="C368" s="453"/>
      <c r="D368" s="453"/>
      <c r="E368" s="452"/>
      <c r="F368" s="7"/>
      <c r="G368" s="7"/>
      <c r="H368" s="7"/>
      <c r="I368" s="7"/>
      <c r="J368" s="7"/>
      <c r="K368" s="7"/>
      <c r="L368" s="7"/>
      <c r="M368" s="7"/>
      <c r="N368" s="7"/>
      <c r="O368" s="7"/>
      <c r="P368" s="7"/>
      <c r="Q368" s="7"/>
      <c r="R368" s="7"/>
      <c r="S368" s="7"/>
      <c r="T368" s="7"/>
      <c r="U368" s="7"/>
      <c r="V368" s="7"/>
      <c r="W368" s="7"/>
      <c r="X368" s="7"/>
      <c r="Y368" s="7"/>
    </row>
    <row r="369" spans="1:25" ht="15" x14ac:dyDescent="0.25">
      <c r="A369" s="452"/>
      <c r="B369" s="449"/>
      <c r="C369" s="449"/>
      <c r="D369" s="453"/>
      <c r="E369" s="452"/>
      <c r="F369" s="7"/>
      <c r="G369" s="7"/>
      <c r="H369" s="7"/>
      <c r="I369" s="7"/>
      <c r="J369" s="7"/>
      <c r="K369" s="7"/>
      <c r="L369" s="7"/>
      <c r="M369" s="7"/>
      <c r="N369" s="7"/>
      <c r="O369" s="7"/>
      <c r="P369" s="7"/>
      <c r="Q369" s="7"/>
      <c r="R369" s="7"/>
      <c r="S369" s="7"/>
      <c r="T369" s="7"/>
      <c r="U369" s="7"/>
      <c r="V369" s="7"/>
      <c r="W369" s="7"/>
      <c r="X369" s="7"/>
      <c r="Y369" s="7"/>
    </row>
    <row r="370" spans="1:25" ht="15" x14ac:dyDescent="0.25">
      <c r="A370" s="1121"/>
      <c r="B370" s="1121"/>
      <c r="C370" s="1121"/>
      <c r="D370" s="194"/>
      <c r="E370" s="452"/>
      <c r="F370" s="7"/>
      <c r="G370" s="7"/>
      <c r="H370" s="7"/>
      <c r="I370" s="7"/>
      <c r="J370" s="7"/>
      <c r="K370" s="7"/>
      <c r="L370" s="7"/>
      <c r="M370" s="7"/>
      <c r="N370" s="7"/>
      <c r="O370" s="7"/>
      <c r="P370" s="7"/>
      <c r="Q370" s="7"/>
      <c r="R370" s="7"/>
      <c r="S370" s="7"/>
      <c r="T370" s="7"/>
      <c r="U370" s="7"/>
      <c r="V370" s="7"/>
      <c r="W370" s="7"/>
      <c r="X370" s="7"/>
      <c r="Y370" s="7"/>
    </row>
    <row r="371" spans="1:25" ht="14.25" x14ac:dyDescent="0.2">
      <c r="A371" s="1122"/>
      <c r="B371" s="1122"/>
      <c r="C371" s="1122"/>
      <c r="D371" s="1122"/>
      <c r="E371" s="452"/>
      <c r="F371" s="7"/>
      <c r="G371" s="7"/>
      <c r="H371" s="7"/>
      <c r="I371" s="7"/>
      <c r="J371" s="7"/>
      <c r="K371" s="7"/>
      <c r="L371" s="7"/>
      <c r="M371" s="7"/>
      <c r="N371" s="7"/>
      <c r="O371" s="7"/>
      <c r="P371" s="7"/>
      <c r="Q371" s="7"/>
      <c r="R371" s="7"/>
      <c r="S371" s="7"/>
      <c r="T371" s="7"/>
      <c r="U371" s="7"/>
      <c r="V371" s="7"/>
      <c r="W371" s="7"/>
      <c r="X371" s="7"/>
      <c r="Y371" s="7"/>
    </row>
    <row r="372" spans="1:25" ht="15" x14ac:dyDescent="0.25">
      <c r="A372" s="449"/>
      <c r="B372" s="450"/>
      <c r="C372" s="450"/>
      <c r="D372" s="194"/>
      <c r="E372" s="452"/>
      <c r="F372" s="7"/>
      <c r="G372" s="7"/>
      <c r="H372" s="7"/>
      <c r="I372" s="7"/>
      <c r="J372" s="7"/>
      <c r="K372" s="7"/>
      <c r="L372" s="7"/>
      <c r="M372" s="7"/>
      <c r="N372" s="7"/>
      <c r="O372" s="7"/>
      <c r="P372" s="7"/>
      <c r="Q372" s="7"/>
      <c r="R372" s="7"/>
      <c r="S372" s="7"/>
      <c r="T372" s="7"/>
      <c r="U372" s="7"/>
      <c r="V372" s="7"/>
      <c r="W372" s="7"/>
      <c r="X372" s="7"/>
      <c r="Y372" s="7"/>
    </row>
    <row r="373" spans="1:25" ht="14.25" x14ac:dyDescent="0.2">
      <c r="A373" s="452"/>
      <c r="B373" s="452"/>
      <c r="C373" s="452"/>
      <c r="D373" s="452"/>
      <c r="E373" s="452"/>
      <c r="F373" s="7"/>
      <c r="G373" s="7"/>
      <c r="H373" s="7"/>
      <c r="I373" s="7"/>
      <c r="J373" s="7"/>
      <c r="K373" s="7"/>
      <c r="L373" s="7"/>
      <c r="M373" s="7"/>
      <c r="N373" s="7"/>
      <c r="O373" s="7"/>
      <c r="P373" s="7"/>
      <c r="Q373" s="7"/>
      <c r="R373" s="7"/>
      <c r="S373" s="7"/>
      <c r="T373" s="7"/>
      <c r="U373" s="7"/>
      <c r="V373" s="7"/>
      <c r="W373" s="7"/>
      <c r="X373" s="7"/>
      <c r="Y373" s="7"/>
    </row>
    <row r="374" spans="1:25" ht="14.25" x14ac:dyDescent="0.2">
      <c r="A374" s="452"/>
      <c r="B374" s="452"/>
      <c r="C374" s="452"/>
      <c r="D374" s="452"/>
      <c r="E374" s="452"/>
      <c r="F374" s="7"/>
      <c r="G374" s="7"/>
      <c r="H374" s="7"/>
      <c r="I374" s="7"/>
      <c r="J374" s="7"/>
      <c r="K374" s="7"/>
      <c r="L374" s="7"/>
      <c r="M374" s="7"/>
      <c r="N374" s="7"/>
      <c r="O374" s="7"/>
      <c r="P374" s="7"/>
      <c r="Q374" s="7"/>
      <c r="R374" s="7"/>
      <c r="S374" s="7"/>
      <c r="T374" s="7"/>
      <c r="U374" s="7"/>
      <c r="V374" s="7"/>
      <c r="W374" s="7"/>
      <c r="X374" s="7"/>
      <c r="Y374" s="7"/>
    </row>
    <row r="375" spans="1:25" ht="15" x14ac:dyDescent="0.25">
      <c r="A375" s="449"/>
      <c r="B375" s="451"/>
      <c r="C375" s="451"/>
      <c r="D375" s="451"/>
      <c r="E375" s="452"/>
      <c r="F375" s="7"/>
      <c r="G375" s="7"/>
      <c r="H375" s="7"/>
      <c r="I375" s="7"/>
      <c r="J375" s="7"/>
      <c r="K375" s="7"/>
      <c r="L375" s="7"/>
      <c r="M375" s="7"/>
      <c r="N375" s="7"/>
      <c r="O375" s="7"/>
      <c r="P375" s="7"/>
      <c r="Q375" s="7"/>
      <c r="R375" s="7"/>
      <c r="S375" s="7"/>
      <c r="T375" s="7"/>
      <c r="U375" s="7"/>
      <c r="V375" s="7"/>
      <c r="W375" s="7"/>
      <c r="X375" s="7"/>
      <c r="Y375" s="7"/>
    </row>
    <row r="376" spans="1:25" ht="15" x14ac:dyDescent="0.2">
      <c r="A376" s="1123"/>
      <c r="B376" s="1124"/>
      <c r="C376" s="1125"/>
      <c r="D376" s="1125"/>
      <c r="E376" s="447"/>
      <c r="F376" s="7"/>
      <c r="G376" s="7"/>
      <c r="H376" s="7"/>
      <c r="I376" s="7"/>
      <c r="J376" s="7"/>
      <c r="K376" s="7"/>
      <c r="L376" s="7"/>
      <c r="M376" s="7"/>
      <c r="N376" s="7"/>
      <c r="O376" s="7"/>
      <c r="P376" s="7"/>
      <c r="Q376" s="7"/>
      <c r="R376" s="7"/>
      <c r="S376" s="7"/>
      <c r="T376" s="7"/>
      <c r="U376" s="7"/>
      <c r="V376" s="7"/>
      <c r="W376" s="7"/>
      <c r="X376" s="7"/>
      <c r="Y376" s="7"/>
    </row>
    <row r="377" spans="1:25" ht="15" x14ac:dyDescent="0.2">
      <c r="A377" s="1123"/>
      <c r="B377" s="1123"/>
      <c r="C377" s="1123"/>
      <c r="D377" s="1123"/>
      <c r="E377" s="447"/>
      <c r="F377" s="7"/>
      <c r="G377" s="7"/>
      <c r="H377" s="7"/>
      <c r="I377" s="7"/>
      <c r="J377" s="7"/>
      <c r="K377" s="7"/>
      <c r="L377" s="7"/>
      <c r="M377" s="7"/>
      <c r="N377" s="7"/>
      <c r="O377" s="7"/>
      <c r="P377" s="7"/>
      <c r="Q377" s="7"/>
      <c r="R377" s="7"/>
      <c r="S377" s="7"/>
      <c r="T377" s="7"/>
      <c r="U377" s="7"/>
      <c r="V377" s="7"/>
      <c r="W377" s="7"/>
      <c r="X377" s="7"/>
      <c r="Y377" s="7"/>
    </row>
    <row r="378" spans="1:25" ht="15" x14ac:dyDescent="0.25">
      <c r="A378" s="1121"/>
      <c r="B378" s="1121"/>
      <c r="C378" s="1121"/>
      <c r="D378" s="194"/>
      <c r="E378" s="452"/>
      <c r="F378" s="7"/>
      <c r="G378" s="7"/>
      <c r="H378" s="7"/>
      <c r="I378" s="7"/>
      <c r="J378" s="7"/>
      <c r="K378" s="7"/>
      <c r="L378" s="7"/>
      <c r="M378" s="7"/>
      <c r="N378" s="7"/>
      <c r="O378" s="7"/>
      <c r="P378" s="7"/>
      <c r="Q378" s="7"/>
      <c r="R378" s="7"/>
      <c r="S378" s="7"/>
      <c r="T378" s="7"/>
      <c r="U378" s="7"/>
      <c r="V378" s="7"/>
      <c r="W378" s="7"/>
      <c r="X378" s="7"/>
      <c r="Y378" s="7"/>
    </row>
    <row r="379" spans="1:25" ht="14.25" x14ac:dyDescent="0.2">
      <c r="A379" s="1122"/>
      <c r="B379" s="1122"/>
      <c r="C379" s="1122"/>
      <c r="D379" s="1122"/>
      <c r="E379" s="452"/>
      <c r="F379" s="7"/>
      <c r="G379" s="7"/>
      <c r="H379" s="7"/>
      <c r="I379" s="7"/>
      <c r="J379" s="7"/>
      <c r="K379" s="7"/>
      <c r="L379" s="7"/>
      <c r="M379" s="7"/>
      <c r="N379" s="7"/>
      <c r="O379" s="7"/>
      <c r="P379" s="7"/>
      <c r="Q379" s="7"/>
      <c r="R379" s="7"/>
      <c r="S379" s="7"/>
      <c r="T379" s="7"/>
      <c r="U379" s="7"/>
      <c r="V379" s="7"/>
      <c r="W379" s="7"/>
      <c r="X379" s="7"/>
      <c r="Y379" s="7"/>
    </row>
    <row r="380" spans="1:25" ht="15" x14ac:dyDescent="0.25">
      <c r="A380" s="1121"/>
      <c r="B380" s="1121"/>
      <c r="C380" s="1121"/>
      <c r="D380" s="194"/>
      <c r="E380" s="452"/>
      <c r="F380" s="7"/>
      <c r="G380" s="7"/>
      <c r="H380" s="7"/>
      <c r="I380" s="7"/>
      <c r="J380" s="7"/>
      <c r="K380" s="7"/>
      <c r="L380" s="7"/>
      <c r="M380" s="7"/>
      <c r="N380" s="7"/>
      <c r="O380" s="7"/>
      <c r="P380" s="7"/>
      <c r="Q380" s="7"/>
      <c r="R380" s="7"/>
      <c r="S380" s="7"/>
      <c r="T380" s="7"/>
      <c r="U380" s="7"/>
      <c r="V380" s="7"/>
      <c r="W380" s="7"/>
      <c r="X380" s="7"/>
      <c r="Y380" s="7"/>
    </row>
    <row r="381" spans="1:25" ht="14.25" x14ac:dyDescent="0.2">
      <c r="A381" s="452"/>
      <c r="B381" s="452"/>
      <c r="C381" s="452"/>
      <c r="D381" s="452"/>
      <c r="E381" s="452"/>
      <c r="F381" s="7"/>
      <c r="G381" s="7"/>
      <c r="H381" s="7"/>
      <c r="I381" s="7"/>
      <c r="J381" s="7"/>
      <c r="K381" s="7"/>
      <c r="L381" s="7"/>
      <c r="M381" s="7"/>
      <c r="N381" s="7"/>
      <c r="O381" s="7"/>
      <c r="P381" s="7"/>
      <c r="Q381" s="7"/>
      <c r="R381" s="7"/>
      <c r="S381" s="7"/>
      <c r="T381" s="7"/>
      <c r="U381" s="7"/>
      <c r="V381" s="7"/>
      <c r="W381" s="7"/>
      <c r="X381" s="7"/>
      <c r="Y381" s="7"/>
    </row>
    <row r="382" spans="1:25" ht="14.25" x14ac:dyDescent="0.2">
      <c r="A382" s="452"/>
      <c r="B382" s="452"/>
      <c r="C382" s="452"/>
      <c r="D382" s="452"/>
      <c r="E382" s="452"/>
      <c r="F382" s="7"/>
      <c r="G382" s="7"/>
      <c r="H382" s="7"/>
      <c r="I382" s="7"/>
      <c r="J382" s="7"/>
      <c r="K382" s="7"/>
      <c r="L382" s="7"/>
      <c r="M382" s="7"/>
      <c r="N382" s="7"/>
      <c r="O382" s="7"/>
      <c r="P382" s="7"/>
      <c r="Q382" s="7"/>
      <c r="R382" s="7"/>
      <c r="S382" s="7"/>
      <c r="T382" s="7"/>
      <c r="U382" s="7"/>
      <c r="V382" s="7"/>
      <c r="W382" s="7"/>
      <c r="X382" s="7"/>
      <c r="Y382" s="7"/>
    </row>
    <row r="383" spans="1:25" ht="15" x14ac:dyDescent="0.25">
      <c r="A383" s="1121"/>
      <c r="B383" s="1121"/>
      <c r="C383" s="1126"/>
      <c r="D383" s="1126"/>
      <c r="E383" s="452"/>
      <c r="F383" s="7"/>
      <c r="G383" s="7"/>
      <c r="H383" s="7"/>
      <c r="I383" s="7"/>
      <c r="J383" s="7"/>
      <c r="K383" s="7"/>
      <c r="L383" s="7"/>
      <c r="M383" s="7"/>
      <c r="N383" s="7"/>
      <c r="O383" s="7"/>
      <c r="P383" s="7"/>
      <c r="Q383" s="7"/>
      <c r="R383" s="7"/>
      <c r="S383" s="7"/>
      <c r="T383" s="7"/>
      <c r="U383" s="7"/>
      <c r="V383" s="7"/>
      <c r="W383" s="7"/>
      <c r="X383" s="7"/>
      <c r="Y383" s="7"/>
    </row>
    <row r="384" spans="1:25" ht="14.25" x14ac:dyDescent="0.2">
      <c r="A384" s="452"/>
      <c r="B384" s="452"/>
      <c r="C384" s="452"/>
      <c r="D384" s="452"/>
      <c r="E384" s="452"/>
      <c r="F384" s="7"/>
      <c r="G384" s="7"/>
      <c r="H384" s="7"/>
      <c r="I384" s="7"/>
      <c r="J384" s="7"/>
      <c r="K384" s="7"/>
      <c r="L384" s="7"/>
      <c r="M384" s="7"/>
      <c r="N384" s="7"/>
      <c r="O384" s="7"/>
      <c r="P384" s="7"/>
      <c r="Q384" s="7"/>
      <c r="R384" s="7"/>
      <c r="S384" s="7"/>
      <c r="T384" s="7"/>
      <c r="U384" s="7"/>
      <c r="V384" s="7"/>
      <c r="W384" s="7"/>
      <c r="X384" s="7"/>
      <c r="Y384" s="7"/>
    </row>
    <row r="385" spans="1:25" ht="14.25" x14ac:dyDescent="0.2">
      <c r="A385" s="1127"/>
      <c r="B385" s="1127"/>
      <c r="C385" s="1128"/>
      <c r="D385" s="1128"/>
      <c r="E385" s="452"/>
      <c r="F385" s="7"/>
      <c r="G385" s="7"/>
      <c r="H385" s="7"/>
      <c r="I385" s="7"/>
      <c r="J385" s="7"/>
      <c r="K385" s="7"/>
      <c r="L385" s="7"/>
      <c r="M385" s="7"/>
      <c r="N385" s="7"/>
      <c r="O385" s="7"/>
      <c r="P385" s="7"/>
      <c r="Q385" s="7"/>
      <c r="R385" s="7"/>
      <c r="S385" s="7"/>
      <c r="T385" s="7"/>
      <c r="U385" s="7"/>
      <c r="V385" s="7"/>
      <c r="W385" s="7"/>
      <c r="X385" s="7"/>
      <c r="Y385" s="7"/>
    </row>
    <row r="386" spans="1:25" ht="14.25" x14ac:dyDescent="0.2">
      <c r="A386" s="1127"/>
      <c r="B386" s="1127"/>
      <c r="C386" s="1128"/>
      <c r="D386" s="1128"/>
      <c r="E386" s="452"/>
      <c r="F386" s="7"/>
      <c r="G386" s="7"/>
      <c r="H386" s="7"/>
      <c r="I386" s="7"/>
      <c r="J386" s="7"/>
      <c r="K386" s="7"/>
      <c r="L386" s="7"/>
      <c r="M386" s="7"/>
      <c r="N386" s="7"/>
      <c r="O386" s="7"/>
      <c r="P386" s="7"/>
      <c r="Q386" s="7"/>
      <c r="R386" s="7"/>
      <c r="S386" s="7"/>
      <c r="T386" s="7"/>
      <c r="U386" s="7"/>
      <c r="V386" s="7"/>
      <c r="W386" s="7"/>
      <c r="X386" s="7"/>
      <c r="Y386" s="7"/>
    </row>
    <row r="387" spans="1:25" ht="14.25" x14ac:dyDescent="0.2">
      <c r="A387" s="452"/>
      <c r="B387" s="454"/>
      <c r="C387" s="1128"/>
      <c r="D387" s="1128"/>
      <c r="E387" s="452"/>
      <c r="F387" s="7"/>
      <c r="G387" s="7"/>
      <c r="H387" s="7"/>
      <c r="I387" s="7"/>
      <c r="J387" s="7"/>
      <c r="K387" s="7"/>
      <c r="L387" s="7"/>
      <c r="M387" s="7"/>
      <c r="N387" s="7"/>
      <c r="O387" s="7"/>
      <c r="P387" s="7"/>
      <c r="Q387" s="7"/>
      <c r="R387" s="7"/>
      <c r="S387" s="7"/>
      <c r="T387" s="7"/>
      <c r="U387" s="7"/>
      <c r="V387" s="7"/>
      <c r="W387" s="7"/>
      <c r="X387" s="7"/>
      <c r="Y387" s="7"/>
    </row>
    <row r="388" spans="1:25" ht="14.25" x14ac:dyDescent="0.2">
      <c r="A388" s="452"/>
      <c r="B388" s="454"/>
      <c r="C388" s="1128"/>
      <c r="D388" s="1128"/>
      <c r="E388" s="452"/>
      <c r="F388" s="7"/>
      <c r="G388" s="7"/>
      <c r="H388" s="7"/>
      <c r="I388" s="7"/>
      <c r="J388" s="7"/>
      <c r="K388" s="7"/>
      <c r="L388" s="7"/>
      <c r="M388" s="7"/>
      <c r="N388" s="7"/>
      <c r="O388" s="7"/>
      <c r="P388" s="7"/>
      <c r="Q388" s="7"/>
      <c r="R388" s="7"/>
      <c r="S388" s="7"/>
      <c r="T388" s="7"/>
      <c r="U388" s="7"/>
      <c r="V388" s="7"/>
      <c r="W388" s="7"/>
      <c r="X388" s="7"/>
      <c r="Y388" s="7"/>
    </row>
    <row r="389" spans="1:25" ht="14.25" x14ac:dyDescent="0.2">
      <c r="A389" s="1127"/>
      <c r="B389" s="1127"/>
      <c r="C389" s="1128"/>
      <c r="D389" s="1128"/>
      <c r="E389" s="452"/>
      <c r="F389" s="7"/>
      <c r="G389" s="7"/>
      <c r="H389" s="7"/>
      <c r="I389" s="7"/>
      <c r="J389" s="7"/>
      <c r="K389" s="7"/>
      <c r="L389" s="7"/>
      <c r="M389" s="7"/>
      <c r="N389" s="7"/>
      <c r="O389" s="7"/>
      <c r="P389" s="7"/>
      <c r="Q389" s="7"/>
      <c r="R389" s="7"/>
      <c r="S389" s="7"/>
      <c r="T389" s="7"/>
      <c r="U389" s="7"/>
      <c r="V389" s="7"/>
      <c r="W389" s="7"/>
      <c r="X389" s="7"/>
      <c r="Y389" s="7"/>
    </row>
    <row r="390" spans="1:25" ht="14.25" x14ac:dyDescent="0.2">
      <c r="A390" s="1127"/>
      <c r="B390" s="1127"/>
      <c r="C390" s="1128"/>
      <c r="D390" s="1128"/>
      <c r="E390" s="452"/>
      <c r="F390" s="7"/>
      <c r="G390" s="7"/>
      <c r="H390" s="7"/>
      <c r="I390" s="7"/>
      <c r="J390" s="7"/>
      <c r="K390" s="7"/>
      <c r="L390" s="7"/>
      <c r="M390" s="7"/>
      <c r="N390" s="7"/>
      <c r="O390" s="7"/>
      <c r="P390" s="7"/>
      <c r="Q390" s="7"/>
      <c r="R390" s="7"/>
      <c r="S390" s="7"/>
      <c r="T390" s="7"/>
      <c r="U390" s="7"/>
      <c r="V390" s="7"/>
      <c r="W390" s="7"/>
      <c r="X390" s="7"/>
      <c r="Y390" s="7"/>
    </row>
    <row r="391" spans="1:25" ht="14.25" x14ac:dyDescent="0.2">
      <c r="A391" s="1127"/>
      <c r="B391" s="1127"/>
      <c r="C391" s="1128"/>
      <c r="D391" s="1128"/>
      <c r="E391" s="452"/>
      <c r="F391" s="7"/>
      <c r="G391" s="7"/>
      <c r="H391" s="7"/>
      <c r="I391" s="7"/>
      <c r="J391" s="7"/>
      <c r="K391" s="7"/>
      <c r="L391" s="7"/>
      <c r="M391" s="7"/>
      <c r="N391" s="7"/>
      <c r="O391" s="7"/>
      <c r="P391" s="7"/>
      <c r="Q391" s="7"/>
      <c r="R391" s="7"/>
      <c r="S391" s="7"/>
      <c r="T391" s="7"/>
      <c r="U391" s="7"/>
      <c r="V391" s="7"/>
      <c r="W391" s="7"/>
      <c r="X391" s="7"/>
      <c r="Y391" s="7"/>
    </row>
    <row r="392" spans="1:25" ht="14.25" x14ac:dyDescent="0.2">
      <c r="A392" s="1127"/>
      <c r="B392" s="1127"/>
      <c r="C392" s="1128"/>
      <c r="D392" s="1128"/>
      <c r="E392" s="452"/>
      <c r="F392" s="7"/>
      <c r="G392" s="7"/>
      <c r="H392" s="7"/>
      <c r="I392" s="7"/>
      <c r="J392" s="7"/>
      <c r="K392" s="7"/>
      <c r="L392" s="7"/>
      <c r="M392" s="7"/>
      <c r="N392" s="7"/>
      <c r="O392" s="7"/>
      <c r="P392" s="7"/>
      <c r="Q392" s="7"/>
      <c r="R392" s="7"/>
      <c r="S392" s="7"/>
      <c r="T392" s="7"/>
      <c r="U392" s="7"/>
      <c r="V392" s="7"/>
      <c r="W392" s="7"/>
      <c r="X392" s="7"/>
      <c r="Y392" s="7"/>
    </row>
    <row r="393" spans="1:25" ht="14.25" x14ac:dyDescent="0.2">
      <c r="A393" s="1127"/>
      <c r="B393" s="1127"/>
      <c r="C393" s="1128"/>
      <c r="D393" s="1128"/>
      <c r="E393" s="452"/>
      <c r="F393" s="7"/>
      <c r="G393" s="7"/>
      <c r="H393" s="7"/>
      <c r="I393" s="7"/>
      <c r="J393" s="7"/>
      <c r="K393" s="7"/>
      <c r="L393" s="7"/>
      <c r="M393" s="7"/>
      <c r="N393" s="7"/>
      <c r="O393" s="7"/>
      <c r="P393" s="7"/>
      <c r="Q393" s="7"/>
      <c r="R393" s="7"/>
      <c r="S393" s="7"/>
      <c r="T393" s="7"/>
      <c r="U393" s="7"/>
      <c r="V393" s="7"/>
      <c r="W393" s="7"/>
      <c r="X393" s="7"/>
      <c r="Y393" s="7"/>
    </row>
    <row r="394" spans="1:25" ht="14.25" x14ac:dyDescent="0.2">
      <c r="A394" s="1127"/>
      <c r="B394" s="1127"/>
      <c r="C394" s="1127"/>
      <c r="D394" s="1127"/>
      <c r="E394" s="452"/>
      <c r="F394" s="7"/>
      <c r="G394" s="7"/>
      <c r="H394" s="7"/>
      <c r="I394" s="7"/>
      <c r="J394" s="7"/>
      <c r="K394" s="7"/>
      <c r="L394" s="7"/>
      <c r="M394" s="7"/>
      <c r="N394" s="7"/>
      <c r="O394" s="7"/>
      <c r="P394" s="7"/>
      <c r="Q394" s="7"/>
      <c r="R394" s="7"/>
      <c r="S394" s="7"/>
      <c r="T394" s="7"/>
      <c r="U394" s="7"/>
      <c r="V394" s="7"/>
      <c r="W394" s="7"/>
      <c r="X394" s="7"/>
      <c r="Y394" s="7"/>
    </row>
    <row r="395" spans="1:25" ht="14.25" x14ac:dyDescent="0.2">
      <c r="A395" s="1127"/>
      <c r="B395" s="1127"/>
      <c r="C395" s="1127"/>
      <c r="D395" s="1127"/>
      <c r="E395" s="452"/>
      <c r="F395" s="7"/>
      <c r="G395" s="7"/>
      <c r="H395" s="7"/>
      <c r="I395" s="7"/>
      <c r="J395" s="7"/>
      <c r="K395" s="7"/>
      <c r="L395" s="7"/>
      <c r="M395" s="7"/>
      <c r="N395" s="7"/>
      <c r="O395" s="7"/>
      <c r="P395" s="7"/>
      <c r="Q395" s="7"/>
      <c r="R395" s="7"/>
      <c r="S395" s="7"/>
      <c r="T395" s="7"/>
      <c r="U395" s="7"/>
      <c r="V395" s="7"/>
      <c r="W395" s="7"/>
      <c r="X395" s="7"/>
      <c r="Y395" s="7"/>
    </row>
    <row r="396" spans="1:25" ht="14.25" x14ac:dyDescent="0.2">
      <c r="A396" s="1127"/>
      <c r="B396" s="1127"/>
      <c r="C396" s="1127"/>
      <c r="D396" s="1127"/>
      <c r="E396" s="452"/>
      <c r="F396" s="7"/>
      <c r="G396" s="7"/>
      <c r="H396" s="7"/>
      <c r="I396" s="7"/>
      <c r="J396" s="7"/>
      <c r="K396" s="7"/>
      <c r="L396" s="7"/>
      <c r="M396" s="7"/>
      <c r="N396" s="7"/>
      <c r="O396" s="7"/>
      <c r="P396" s="7"/>
      <c r="Q396" s="7"/>
      <c r="R396" s="7"/>
      <c r="S396" s="7"/>
      <c r="T396" s="7"/>
      <c r="U396" s="7"/>
      <c r="V396" s="7"/>
      <c r="W396" s="7"/>
      <c r="X396" s="7"/>
      <c r="Y396" s="7"/>
    </row>
    <row r="397" spans="1:25" ht="14.25" x14ac:dyDescent="0.2">
      <c r="A397" s="1127"/>
      <c r="B397" s="1127"/>
      <c r="C397" s="1127"/>
      <c r="D397" s="1127"/>
      <c r="E397" s="452"/>
      <c r="F397" s="7"/>
      <c r="G397" s="7"/>
      <c r="H397" s="7"/>
      <c r="I397" s="7"/>
      <c r="J397" s="7"/>
      <c r="K397" s="7"/>
      <c r="L397" s="7"/>
      <c r="M397" s="7"/>
      <c r="N397" s="7"/>
      <c r="O397" s="7"/>
      <c r="P397" s="7"/>
      <c r="Q397" s="7"/>
      <c r="R397" s="7"/>
      <c r="S397" s="7"/>
      <c r="T397" s="7"/>
      <c r="U397" s="7"/>
      <c r="V397" s="7"/>
      <c r="W397" s="7"/>
      <c r="X397" s="7"/>
      <c r="Y397" s="7"/>
    </row>
    <row r="398" spans="1:25" ht="14.25" x14ac:dyDescent="0.2">
      <c r="A398" s="1127"/>
      <c r="B398" s="1127"/>
      <c r="C398" s="1127"/>
      <c r="D398" s="1127"/>
      <c r="E398" s="452"/>
      <c r="F398" s="7"/>
      <c r="G398" s="7"/>
      <c r="H398" s="7"/>
      <c r="I398" s="7"/>
      <c r="J398" s="7"/>
      <c r="K398" s="7"/>
      <c r="L398" s="7"/>
      <c r="M398" s="7"/>
      <c r="N398" s="7"/>
      <c r="O398" s="7"/>
      <c r="P398" s="7"/>
      <c r="Q398" s="7"/>
      <c r="R398" s="7"/>
      <c r="S398" s="7"/>
      <c r="T398" s="7"/>
      <c r="U398" s="7"/>
      <c r="V398" s="7"/>
      <c r="W398" s="7"/>
      <c r="X398" s="7"/>
      <c r="Y398" s="7"/>
    </row>
    <row r="399" spans="1:25" ht="15" x14ac:dyDescent="0.25">
      <c r="A399" s="449"/>
      <c r="B399" s="449"/>
      <c r="C399" s="1129"/>
      <c r="D399" s="1129"/>
      <c r="E399" s="452"/>
      <c r="F399" s="7"/>
      <c r="G399" s="7"/>
      <c r="H399" s="7"/>
      <c r="I399" s="7"/>
      <c r="J399" s="7"/>
      <c r="K399" s="7"/>
      <c r="L399" s="7"/>
      <c r="M399" s="7"/>
      <c r="N399" s="7"/>
      <c r="O399" s="7"/>
      <c r="P399" s="7"/>
      <c r="Q399" s="7"/>
      <c r="R399" s="7"/>
      <c r="S399" s="7"/>
      <c r="T399" s="7"/>
      <c r="U399" s="7"/>
      <c r="V399" s="7"/>
      <c r="W399" s="7"/>
      <c r="X399" s="7"/>
      <c r="Y399" s="7"/>
    </row>
    <row r="400" spans="1:25" ht="15" x14ac:dyDescent="0.25">
      <c r="A400" s="1121"/>
      <c r="B400" s="1121"/>
      <c r="C400" s="1128"/>
      <c r="D400" s="1128"/>
      <c r="E400" s="452"/>
      <c r="F400" s="7"/>
      <c r="G400" s="7"/>
      <c r="H400" s="7"/>
      <c r="I400" s="7"/>
      <c r="J400" s="7"/>
      <c r="K400" s="7"/>
      <c r="L400" s="7"/>
      <c r="M400" s="7"/>
      <c r="N400" s="7"/>
      <c r="O400" s="7"/>
      <c r="P400" s="7"/>
      <c r="Q400" s="7"/>
      <c r="R400" s="7"/>
      <c r="S400" s="7"/>
      <c r="T400" s="7"/>
      <c r="U400" s="7"/>
      <c r="V400" s="7"/>
      <c r="W400" s="7"/>
      <c r="X400" s="7"/>
      <c r="Y400" s="7"/>
    </row>
    <row r="401" spans="1:25" ht="14.25" x14ac:dyDescent="0.2">
      <c r="A401" s="452"/>
      <c r="B401" s="452"/>
      <c r="C401" s="454"/>
      <c r="D401" s="454"/>
      <c r="E401" s="452"/>
      <c r="F401" s="7"/>
      <c r="G401" s="7"/>
      <c r="H401" s="7"/>
      <c r="I401" s="7"/>
      <c r="J401" s="7"/>
      <c r="K401" s="7"/>
      <c r="L401" s="7"/>
      <c r="M401" s="7"/>
      <c r="N401" s="7"/>
      <c r="O401" s="7"/>
      <c r="P401" s="7"/>
      <c r="Q401" s="7"/>
      <c r="R401" s="7"/>
      <c r="S401" s="7"/>
      <c r="T401" s="7"/>
      <c r="U401" s="7"/>
      <c r="V401" s="7"/>
      <c r="W401" s="7"/>
      <c r="X401" s="7"/>
      <c r="Y401" s="7"/>
    </row>
    <row r="402" spans="1:25" ht="15" x14ac:dyDescent="0.25">
      <c r="A402" s="1130"/>
      <c r="B402" s="1130"/>
      <c r="C402" s="1126"/>
      <c r="D402" s="1126"/>
      <c r="E402" s="452"/>
      <c r="F402" s="7"/>
      <c r="G402" s="7"/>
      <c r="H402" s="7"/>
      <c r="I402" s="7"/>
      <c r="J402" s="7"/>
      <c r="K402" s="7"/>
      <c r="L402" s="7"/>
      <c r="M402" s="7"/>
      <c r="N402" s="7"/>
      <c r="O402" s="7"/>
      <c r="P402" s="7"/>
      <c r="Q402" s="7"/>
      <c r="R402" s="7"/>
      <c r="S402" s="7"/>
      <c r="T402" s="7"/>
      <c r="U402" s="7"/>
      <c r="V402" s="7"/>
      <c r="W402" s="7"/>
      <c r="X402" s="7"/>
      <c r="Y402" s="7"/>
    </row>
    <row r="403" spans="1:25" ht="14.25" x14ac:dyDescent="0.2">
      <c r="A403" s="452"/>
      <c r="B403" s="452"/>
      <c r="C403" s="454"/>
      <c r="D403" s="454"/>
      <c r="E403" s="452"/>
      <c r="F403" s="7"/>
      <c r="G403" s="7"/>
      <c r="H403" s="7"/>
      <c r="I403" s="7"/>
      <c r="J403" s="7"/>
      <c r="K403" s="7"/>
      <c r="L403" s="7"/>
      <c r="M403" s="7"/>
      <c r="N403" s="7"/>
      <c r="O403" s="7"/>
      <c r="P403" s="7"/>
      <c r="Q403" s="7"/>
      <c r="R403" s="7"/>
      <c r="S403" s="7"/>
      <c r="T403" s="7"/>
      <c r="U403" s="7"/>
      <c r="V403" s="7"/>
      <c r="W403" s="7"/>
      <c r="X403" s="7"/>
      <c r="Y403" s="7"/>
    </row>
    <row r="404" spans="1:25" ht="15" x14ac:dyDescent="0.25">
      <c r="A404" s="1121"/>
      <c r="B404" s="1121"/>
      <c r="C404" s="1128"/>
      <c r="D404" s="1128"/>
      <c r="E404" s="452"/>
      <c r="F404" s="7"/>
      <c r="G404" s="7"/>
      <c r="H404" s="7"/>
      <c r="I404" s="7"/>
      <c r="J404" s="7"/>
      <c r="K404" s="7"/>
      <c r="L404" s="7"/>
      <c r="M404" s="7"/>
      <c r="N404" s="7"/>
      <c r="O404" s="7"/>
      <c r="P404" s="7"/>
      <c r="Q404" s="7"/>
      <c r="R404" s="7"/>
      <c r="S404" s="7"/>
      <c r="T404" s="7"/>
      <c r="U404" s="7"/>
      <c r="V404" s="7"/>
      <c r="W404" s="7"/>
      <c r="X404" s="7"/>
      <c r="Y404" s="7"/>
    </row>
    <row r="405" spans="1:25" ht="15" x14ac:dyDescent="0.25">
      <c r="A405" s="449"/>
      <c r="B405" s="452"/>
      <c r="C405" s="198"/>
      <c r="D405" s="198"/>
      <c r="E405" s="452"/>
      <c r="F405" s="7"/>
      <c r="G405" s="7"/>
      <c r="H405" s="7"/>
      <c r="I405" s="7"/>
      <c r="J405" s="7"/>
      <c r="K405" s="7"/>
      <c r="L405" s="7"/>
      <c r="M405" s="7"/>
      <c r="N405" s="7"/>
      <c r="O405" s="7"/>
      <c r="P405" s="7"/>
      <c r="Q405" s="7"/>
      <c r="R405" s="7"/>
      <c r="S405" s="7"/>
      <c r="T405" s="7"/>
      <c r="U405" s="7"/>
      <c r="V405" s="7"/>
      <c r="W405" s="7"/>
      <c r="X405" s="7"/>
      <c r="Y405" s="7"/>
    </row>
    <row r="406" spans="1:25" ht="15" x14ac:dyDescent="0.25">
      <c r="A406" s="1121"/>
      <c r="B406" s="1121"/>
      <c r="C406" s="1128"/>
      <c r="D406" s="1128"/>
      <c r="E406" s="452"/>
      <c r="F406" s="7"/>
      <c r="G406" s="7"/>
      <c r="H406" s="7"/>
      <c r="I406" s="7"/>
      <c r="J406" s="7"/>
      <c r="K406" s="7"/>
      <c r="L406" s="7"/>
      <c r="M406" s="7"/>
      <c r="N406" s="7"/>
      <c r="O406" s="7"/>
      <c r="P406" s="7"/>
      <c r="Q406" s="7"/>
      <c r="R406" s="7"/>
      <c r="S406" s="7"/>
      <c r="T406" s="7"/>
      <c r="U406" s="7"/>
      <c r="V406" s="7"/>
      <c r="W406" s="7"/>
      <c r="X406" s="7"/>
      <c r="Y406" s="7"/>
    </row>
    <row r="407" spans="1:25" ht="14.25" x14ac:dyDescent="0.2">
      <c r="A407" s="452"/>
      <c r="B407" s="198"/>
      <c r="C407" s="452"/>
      <c r="D407" s="198"/>
      <c r="E407" s="198"/>
      <c r="F407" s="7"/>
      <c r="G407" s="7"/>
      <c r="H407" s="7"/>
      <c r="I407" s="7"/>
      <c r="J407" s="7"/>
      <c r="K407" s="7"/>
      <c r="L407" s="7"/>
      <c r="M407" s="7"/>
      <c r="N407" s="7"/>
      <c r="O407" s="7"/>
      <c r="P407" s="7"/>
      <c r="Q407" s="7"/>
      <c r="R407" s="7"/>
      <c r="S407" s="7"/>
      <c r="T407" s="7"/>
      <c r="U407" s="7"/>
      <c r="V407" s="7"/>
      <c r="W407" s="7"/>
      <c r="X407" s="7"/>
      <c r="Y407" s="7"/>
    </row>
    <row r="408" spans="1:25" ht="15" x14ac:dyDescent="0.25">
      <c r="A408" s="1121"/>
      <c r="B408" s="1121"/>
      <c r="C408" s="1126"/>
      <c r="D408" s="1126"/>
      <c r="E408" s="452"/>
      <c r="F408" s="7"/>
      <c r="G408" s="7"/>
      <c r="H408" s="7"/>
      <c r="I408" s="7"/>
      <c r="J408" s="7"/>
      <c r="K408" s="7"/>
      <c r="L408" s="7"/>
      <c r="M408" s="7"/>
      <c r="N408" s="7"/>
      <c r="O408" s="7"/>
      <c r="P408" s="7"/>
      <c r="Q408" s="7"/>
      <c r="R408" s="7"/>
      <c r="S408" s="7"/>
      <c r="T408" s="7"/>
      <c r="U408" s="7"/>
      <c r="V408" s="7"/>
      <c r="W408" s="7"/>
      <c r="X408" s="7"/>
      <c r="Y408" s="7"/>
    </row>
    <row r="409" spans="1:25" ht="14.25" x14ac:dyDescent="0.2">
      <c r="A409" s="452"/>
      <c r="B409" s="452"/>
      <c r="C409" s="452"/>
      <c r="D409" s="452"/>
      <c r="E409" s="452"/>
      <c r="F409" s="7"/>
      <c r="G409" s="7"/>
      <c r="H409" s="7"/>
      <c r="I409" s="7"/>
      <c r="J409" s="7"/>
      <c r="K409" s="7"/>
      <c r="L409" s="7"/>
      <c r="M409" s="7"/>
      <c r="N409" s="7"/>
      <c r="O409" s="7"/>
      <c r="P409" s="7"/>
      <c r="Q409" s="7"/>
      <c r="R409" s="7"/>
      <c r="S409" s="7"/>
      <c r="T409" s="7"/>
      <c r="U409" s="7"/>
      <c r="V409" s="7"/>
      <c r="W409" s="7"/>
      <c r="X409" s="7"/>
      <c r="Y409" s="7"/>
    </row>
    <row r="410" spans="1:25" ht="14.25" x14ac:dyDescent="0.2">
      <c r="A410" s="1127"/>
      <c r="B410" s="1127"/>
      <c r="C410" s="1128"/>
      <c r="D410" s="1128"/>
      <c r="E410" s="452"/>
      <c r="F410" s="7"/>
      <c r="G410" s="7"/>
      <c r="H410" s="7"/>
      <c r="I410" s="7"/>
      <c r="J410" s="7"/>
      <c r="K410" s="7"/>
      <c r="L410" s="7"/>
      <c r="M410" s="7"/>
      <c r="N410" s="7"/>
      <c r="O410" s="7"/>
      <c r="P410" s="7"/>
      <c r="Q410" s="7"/>
      <c r="R410" s="7"/>
      <c r="S410" s="7"/>
      <c r="T410" s="7"/>
      <c r="U410" s="7"/>
      <c r="V410" s="7"/>
      <c r="W410" s="7"/>
      <c r="X410" s="7"/>
      <c r="Y410" s="7"/>
    </row>
    <row r="411" spans="1:25" ht="14.25" x14ac:dyDescent="0.2">
      <c r="A411" s="1127"/>
      <c r="B411" s="1127"/>
      <c r="C411" s="1128"/>
      <c r="D411" s="1128"/>
      <c r="E411" s="452"/>
      <c r="F411" s="7"/>
      <c r="G411" s="7"/>
      <c r="H411" s="7"/>
      <c r="I411" s="7"/>
      <c r="J411" s="7"/>
      <c r="K411" s="7"/>
      <c r="L411" s="7"/>
      <c r="M411" s="7"/>
      <c r="N411" s="7"/>
      <c r="O411" s="7"/>
      <c r="P411" s="7"/>
      <c r="Q411" s="7"/>
      <c r="R411" s="7"/>
      <c r="S411" s="7"/>
      <c r="T411" s="7"/>
      <c r="U411" s="7"/>
      <c r="V411" s="7"/>
      <c r="W411" s="7"/>
      <c r="X411" s="7"/>
      <c r="Y411" s="7"/>
    </row>
    <row r="412" spans="1:25" ht="15" x14ac:dyDescent="0.25">
      <c r="A412" s="449"/>
      <c r="B412" s="452"/>
      <c r="C412" s="453"/>
      <c r="D412" s="453"/>
      <c r="E412" s="452"/>
      <c r="F412" s="7"/>
      <c r="G412" s="7"/>
      <c r="H412" s="7"/>
      <c r="I412" s="7"/>
      <c r="J412" s="7"/>
      <c r="K412" s="7"/>
      <c r="L412" s="7"/>
      <c r="M412" s="7"/>
      <c r="N412" s="7"/>
      <c r="O412" s="7"/>
      <c r="P412" s="7"/>
      <c r="Q412" s="7"/>
      <c r="R412" s="7"/>
      <c r="S412" s="7"/>
      <c r="T412" s="7"/>
      <c r="U412" s="7"/>
      <c r="V412" s="7"/>
      <c r="W412" s="7"/>
      <c r="X412" s="7"/>
      <c r="Y412" s="7"/>
    </row>
    <row r="413" spans="1:25" ht="15" x14ac:dyDescent="0.25">
      <c r="A413" s="449"/>
      <c r="B413" s="452"/>
      <c r="C413" s="1128"/>
      <c r="D413" s="1128"/>
      <c r="E413" s="452"/>
      <c r="F413" s="7"/>
      <c r="G413" s="7"/>
      <c r="H413" s="7"/>
      <c r="I413" s="7"/>
      <c r="J413" s="7"/>
      <c r="K413" s="7"/>
      <c r="L413" s="7"/>
      <c r="M413" s="7"/>
      <c r="N413" s="7"/>
      <c r="O413" s="7"/>
      <c r="P413" s="7"/>
      <c r="Q413" s="7"/>
      <c r="R413" s="7"/>
      <c r="S413" s="7"/>
      <c r="T413" s="7"/>
      <c r="U413" s="7"/>
      <c r="V413" s="7"/>
      <c r="W413" s="7"/>
      <c r="X413" s="7"/>
      <c r="Y413" s="7"/>
    </row>
    <row r="414" spans="1:25" ht="14.25" x14ac:dyDescent="0.2">
      <c r="A414" s="452"/>
      <c r="B414" s="452"/>
      <c r="C414" s="452"/>
      <c r="D414" s="452"/>
      <c r="E414" s="452"/>
      <c r="F414" s="7"/>
      <c r="G414" s="7"/>
      <c r="H414" s="7"/>
      <c r="I414" s="7"/>
      <c r="J414" s="7"/>
      <c r="K414" s="7"/>
      <c r="L414" s="7"/>
      <c r="M414" s="7"/>
      <c r="N414" s="7"/>
      <c r="O414" s="7"/>
      <c r="P414" s="7"/>
      <c r="Q414" s="7"/>
      <c r="R414" s="7"/>
      <c r="S414" s="7"/>
      <c r="T414" s="7"/>
      <c r="U414" s="7"/>
      <c r="V414" s="7"/>
      <c r="W414" s="7"/>
      <c r="X414" s="7"/>
      <c r="Y414" s="7"/>
    </row>
    <row r="415" spans="1:25" ht="15" x14ac:dyDescent="0.25">
      <c r="A415" s="449"/>
      <c r="B415" s="450"/>
      <c r="C415" s="1128"/>
      <c r="D415" s="1128"/>
      <c r="E415" s="452"/>
      <c r="F415" s="7"/>
      <c r="G415" s="7"/>
      <c r="H415" s="7"/>
      <c r="I415" s="7"/>
      <c r="J415" s="7"/>
      <c r="K415" s="7"/>
      <c r="L415" s="7"/>
      <c r="M415" s="7"/>
      <c r="N415" s="7"/>
      <c r="O415" s="7"/>
      <c r="P415" s="7"/>
      <c r="Q415" s="7"/>
      <c r="R415" s="7"/>
      <c r="S415" s="7"/>
      <c r="T415" s="7"/>
      <c r="U415" s="7"/>
      <c r="V415" s="7"/>
      <c r="W415" s="7"/>
      <c r="X415" s="7"/>
      <c r="Y415" s="7"/>
    </row>
    <row r="416" spans="1:25" ht="14.25" x14ac:dyDescent="0.2">
      <c r="A416" s="452"/>
      <c r="B416" s="452"/>
      <c r="C416" s="452"/>
      <c r="D416" s="452"/>
      <c r="E416" s="452"/>
      <c r="F416" s="7"/>
      <c r="G416" s="7"/>
      <c r="H416" s="7"/>
      <c r="I416" s="7"/>
      <c r="J416" s="7"/>
      <c r="K416" s="7"/>
      <c r="L416" s="7"/>
      <c r="M416" s="7"/>
      <c r="N416" s="7"/>
      <c r="O416" s="7"/>
      <c r="P416" s="7"/>
      <c r="Q416" s="7"/>
      <c r="R416" s="7"/>
      <c r="S416" s="7"/>
      <c r="T416" s="7"/>
      <c r="U416" s="7"/>
      <c r="V416" s="7"/>
      <c r="W416" s="7"/>
      <c r="X416" s="7"/>
      <c r="Y416" s="7"/>
    </row>
    <row r="417" spans="1:25" ht="14.25" x14ac:dyDescent="0.2">
      <c r="A417" s="199"/>
      <c r="B417" s="1129"/>
      <c r="C417" s="1129"/>
      <c r="D417" s="454"/>
      <c r="E417" s="454"/>
      <c r="F417" s="7"/>
      <c r="G417" s="7"/>
      <c r="H417" s="7"/>
      <c r="I417" s="7"/>
      <c r="J417" s="7"/>
      <c r="K417" s="7"/>
      <c r="L417" s="7"/>
      <c r="M417" s="7"/>
      <c r="N417" s="7"/>
      <c r="O417" s="7"/>
      <c r="P417" s="7"/>
      <c r="Q417" s="7"/>
      <c r="R417" s="7"/>
      <c r="S417" s="7"/>
      <c r="T417" s="7"/>
      <c r="U417" s="7"/>
      <c r="V417" s="7"/>
      <c r="W417" s="7"/>
      <c r="X417" s="7"/>
      <c r="Y417" s="7"/>
    </row>
    <row r="418" spans="1:25" ht="14.25" x14ac:dyDescent="0.2">
      <c r="A418" s="199"/>
      <c r="B418" s="1128"/>
      <c r="C418" s="1128"/>
      <c r="D418" s="200"/>
      <c r="E418" s="453"/>
      <c r="F418" s="7"/>
      <c r="G418" s="7"/>
      <c r="H418" s="7"/>
      <c r="I418" s="7"/>
      <c r="J418" s="7"/>
      <c r="K418" s="7"/>
      <c r="L418" s="7"/>
      <c r="M418" s="7"/>
      <c r="N418" s="7"/>
      <c r="O418" s="7"/>
      <c r="P418" s="7"/>
      <c r="Q418" s="7"/>
      <c r="R418" s="7"/>
      <c r="S418" s="7"/>
      <c r="T418" s="7"/>
      <c r="U418" s="7"/>
      <c r="V418" s="7"/>
      <c r="W418" s="7"/>
      <c r="X418" s="7"/>
      <c r="Y418" s="7"/>
    </row>
    <row r="419" spans="1:25" ht="14.25" x14ac:dyDescent="0.2">
      <c r="A419" s="199"/>
      <c r="B419" s="1128"/>
      <c r="C419" s="1128"/>
      <c r="D419" s="200"/>
      <c r="E419" s="453"/>
      <c r="F419" s="7"/>
      <c r="G419" s="7"/>
      <c r="H419" s="7"/>
      <c r="I419" s="7"/>
      <c r="J419" s="7"/>
      <c r="K419" s="7"/>
      <c r="L419" s="7"/>
      <c r="M419" s="7"/>
      <c r="N419" s="7"/>
      <c r="O419" s="7"/>
      <c r="P419" s="7"/>
      <c r="Q419" s="7"/>
      <c r="R419" s="7"/>
      <c r="S419" s="7"/>
      <c r="T419" s="7"/>
      <c r="U419" s="7"/>
      <c r="V419" s="7"/>
      <c r="W419" s="7"/>
      <c r="X419" s="7"/>
      <c r="Y419" s="7"/>
    </row>
    <row r="420" spans="1:25" ht="14.25" x14ac:dyDescent="0.2">
      <c r="A420" s="199"/>
      <c r="B420" s="1128"/>
      <c r="C420" s="1128"/>
      <c r="D420" s="200"/>
      <c r="E420" s="453"/>
      <c r="F420" s="7"/>
      <c r="G420" s="7"/>
      <c r="H420" s="7"/>
      <c r="I420" s="7"/>
      <c r="J420" s="7"/>
      <c r="K420" s="7"/>
      <c r="L420" s="7"/>
      <c r="M420" s="7"/>
      <c r="N420" s="7"/>
      <c r="O420" s="7"/>
      <c r="P420" s="7"/>
      <c r="Q420" s="7"/>
      <c r="R420" s="7"/>
      <c r="S420" s="7"/>
      <c r="T420" s="7"/>
      <c r="U420" s="7"/>
      <c r="V420" s="7"/>
      <c r="W420" s="7"/>
      <c r="X420" s="7"/>
      <c r="Y420" s="7"/>
    </row>
    <row r="421" spans="1:25" ht="14.25" x14ac:dyDescent="0.2">
      <c r="A421" s="199"/>
      <c r="B421" s="1129"/>
      <c r="C421" s="1129"/>
      <c r="D421" s="453"/>
      <c r="E421" s="453"/>
      <c r="F421" s="7"/>
      <c r="G421" s="7"/>
      <c r="H421" s="7"/>
      <c r="I421" s="7"/>
      <c r="J421" s="7"/>
      <c r="K421" s="7"/>
      <c r="L421" s="7"/>
      <c r="M421" s="7"/>
      <c r="N421" s="7"/>
      <c r="O421" s="7"/>
      <c r="P421" s="7"/>
      <c r="Q421" s="7"/>
      <c r="R421" s="7"/>
      <c r="S421" s="7"/>
      <c r="T421" s="7"/>
      <c r="U421" s="7"/>
      <c r="V421" s="7"/>
      <c r="W421" s="7"/>
      <c r="X421" s="7"/>
      <c r="Y421" s="7"/>
    </row>
    <row r="422" spans="1:25" ht="14.25" x14ac:dyDescent="0.2">
      <c r="A422" s="199"/>
      <c r="B422" s="1128"/>
      <c r="C422" s="1128"/>
      <c r="D422" s="452"/>
      <c r="E422" s="452"/>
      <c r="F422" s="7"/>
      <c r="G422" s="7"/>
      <c r="H422" s="7"/>
      <c r="I422" s="7"/>
      <c r="J422" s="7"/>
      <c r="K422" s="7"/>
      <c r="L422" s="7"/>
      <c r="M422" s="7"/>
      <c r="N422" s="7"/>
      <c r="O422" s="7"/>
      <c r="P422" s="7"/>
      <c r="Q422" s="7"/>
      <c r="R422" s="7"/>
      <c r="S422" s="7"/>
      <c r="T422" s="7"/>
      <c r="U422" s="7"/>
      <c r="V422" s="7"/>
      <c r="W422" s="7"/>
      <c r="X422" s="7"/>
      <c r="Y422" s="7"/>
    </row>
    <row r="423" spans="1:25" ht="14.25" x14ac:dyDescent="0.2">
      <c r="A423" s="452"/>
      <c r="B423" s="452"/>
      <c r="C423" s="452"/>
      <c r="D423" s="201"/>
      <c r="E423" s="201"/>
      <c r="F423" s="7"/>
      <c r="G423" s="7"/>
      <c r="H423" s="7"/>
      <c r="I423" s="7"/>
      <c r="J423" s="7"/>
      <c r="K423" s="7"/>
      <c r="L423" s="7"/>
      <c r="M423" s="7"/>
      <c r="N423" s="7"/>
      <c r="O423" s="7"/>
      <c r="P423" s="7"/>
      <c r="Q423" s="7"/>
      <c r="R423" s="7"/>
      <c r="S423" s="7"/>
      <c r="T423" s="7"/>
      <c r="U423" s="7"/>
      <c r="V423" s="7"/>
      <c r="W423" s="7"/>
      <c r="X423" s="7"/>
      <c r="Y423" s="7"/>
    </row>
    <row r="424" spans="1:25" ht="14.25" x14ac:dyDescent="0.2">
      <c r="A424" s="1127"/>
      <c r="B424" s="1127"/>
      <c r="C424" s="1127"/>
      <c r="D424" s="200"/>
      <c r="E424" s="453"/>
      <c r="F424" s="7"/>
      <c r="G424" s="7"/>
      <c r="H424" s="7"/>
      <c r="I424" s="7"/>
      <c r="J424" s="7"/>
      <c r="K424" s="7"/>
      <c r="L424" s="7"/>
      <c r="M424" s="7"/>
      <c r="N424" s="7"/>
      <c r="O424" s="7"/>
      <c r="P424" s="7"/>
      <c r="Q424" s="7"/>
      <c r="R424" s="7"/>
      <c r="S424" s="7"/>
      <c r="T424" s="7"/>
      <c r="U424" s="7"/>
      <c r="V424" s="7"/>
      <c r="W424" s="7"/>
      <c r="X424" s="7"/>
      <c r="Y424" s="7"/>
    </row>
    <row r="425" spans="1:25" ht="14.25" x14ac:dyDescent="0.2">
      <c r="A425" s="452"/>
      <c r="B425" s="452"/>
      <c r="C425" s="452"/>
      <c r="D425" s="452"/>
      <c r="E425" s="452"/>
      <c r="F425" s="7"/>
      <c r="G425" s="7"/>
      <c r="H425" s="7"/>
      <c r="I425" s="7"/>
      <c r="J425" s="7"/>
      <c r="K425" s="7"/>
      <c r="L425" s="7"/>
      <c r="M425" s="7"/>
      <c r="N425" s="7"/>
      <c r="O425" s="7"/>
      <c r="P425" s="7"/>
      <c r="Q425" s="7"/>
      <c r="R425" s="7"/>
      <c r="S425" s="7"/>
      <c r="T425" s="7"/>
      <c r="U425" s="7"/>
      <c r="V425" s="7"/>
      <c r="W425" s="7"/>
      <c r="X425" s="7"/>
      <c r="Y425" s="7"/>
    </row>
    <row r="426" spans="1:25" ht="14.25" x14ac:dyDescent="0.2">
      <c r="A426" s="452"/>
      <c r="B426" s="1128"/>
      <c r="C426" s="1128"/>
      <c r="D426" s="452"/>
      <c r="E426" s="452"/>
      <c r="F426" s="7"/>
      <c r="G426" s="7"/>
      <c r="H426" s="7"/>
      <c r="I426" s="7"/>
      <c r="J426" s="7"/>
      <c r="K426" s="7"/>
      <c r="L426" s="7"/>
      <c r="M426" s="7"/>
      <c r="N426" s="7"/>
      <c r="O426" s="7"/>
      <c r="P426" s="7"/>
      <c r="Q426" s="7"/>
      <c r="R426" s="7"/>
      <c r="S426" s="7"/>
      <c r="T426" s="7"/>
      <c r="U426" s="7"/>
      <c r="V426" s="7"/>
      <c r="W426" s="7"/>
      <c r="X426" s="7"/>
      <c r="Y426" s="7"/>
    </row>
    <row r="427" spans="1:25" ht="14.25" x14ac:dyDescent="0.2">
      <c r="A427" s="452"/>
      <c r="B427" s="452"/>
      <c r="C427" s="452"/>
      <c r="D427" s="452"/>
      <c r="E427" s="452"/>
      <c r="F427" s="7"/>
      <c r="G427" s="7"/>
      <c r="H427" s="7"/>
      <c r="I427" s="7"/>
      <c r="J427" s="7"/>
      <c r="K427" s="7"/>
      <c r="L427" s="7"/>
      <c r="M427" s="7"/>
      <c r="N427" s="7"/>
      <c r="O427" s="7"/>
      <c r="P427" s="7"/>
      <c r="Q427" s="7"/>
      <c r="R427" s="7"/>
      <c r="S427" s="7"/>
      <c r="T427" s="7"/>
      <c r="U427" s="7"/>
      <c r="V427" s="7"/>
      <c r="W427" s="7"/>
      <c r="X427" s="7"/>
      <c r="Y427" s="7"/>
    </row>
    <row r="428" spans="1:25" ht="14.25" x14ac:dyDescent="0.2">
      <c r="A428" s="1127"/>
      <c r="B428" s="1127"/>
      <c r="C428" s="1127"/>
      <c r="D428" s="454"/>
      <c r="E428" s="453"/>
      <c r="F428" s="7"/>
      <c r="G428" s="7"/>
      <c r="H428" s="7"/>
      <c r="I428" s="7"/>
      <c r="J428" s="7"/>
      <c r="K428" s="7"/>
      <c r="L428" s="7"/>
      <c r="M428" s="7"/>
      <c r="N428" s="7"/>
      <c r="O428" s="7"/>
      <c r="P428" s="7"/>
      <c r="Q428" s="7"/>
      <c r="R428" s="7"/>
      <c r="S428" s="7"/>
      <c r="T428" s="7"/>
      <c r="U428" s="7"/>
      <c r="V428" s="7"/>
      <c r="W428" s="7"/>
      <c r="X428" s="7"/>
      <c r="Y428" s="7"/>
    </row>
    <row r="429" spans="1:25" ht="14.25" x14ac:dyDescent="0.2">
      <c r="A429" s="452"/>
      <c r="B429" s="452"/>
      <c r="C429" s="452"/>
      <c r="D429" s="452"/>
      <c r="E429" s="452"/>
      <c r="F429" s="7"/>
      <c r="G429" s="7"/>
      <c r="H429" s="7"/>
      <c r="I429" s="7"/>
      <c r="J429" s="7"/>
      <c r="K429" s="7"/>
      <c r="L429" s="7"/>
      <c r="M429" s="7"/>
      <c r="N429" s="7"/>
      <c r="O429" s="7"/>
      <c r="P429" s="7"/>
      <c r="Q429" s="7"/>
      <c r="R429" s="7"/>
      <c r="S429" s="7"/>
      <c r="T429" s="7"/>
      <c r="U429" s="7"/>
      <c r="V429" s="7"/>
      <c r="W429" s="7"/>
      <c r="X429" s="7"/>
      <c r="Y429" s="7"/>
    </row>
    <row r="430" spans="1:25" ht="15" x14ac:dyDescent="0.25">
      <c r="A430" s="1121"/>
      <c r="B430" s="1121"/>
      <c r="C430" s="1121"/>
      <c r="D430" s="454"/>
      <c r="E430" s="194"/>
      <c r="F430" s="7"/>
      <c r="G430" s="7"/>
      <c r="H430" s="7"/>
      <c r="I430" s="7"/>
      <c r="J430" s="7"/>
      <c r="K430" s="7"/>
      <c r="L430" s="7"/>
      <c r="M430" s="7"/>
      <c r="N430" s="7"/>
      <c r="O430" s="7"/>
      <c r="P430" s="7"/>
      <c r="Q430" s="7"/>
      <c r="R430" s="7"/>
      <c r="S430" s="7"/>
      <c r="T430" s="7"/>
      <c r="U430" s="7"/>
      <c r="V430" s="7"/>
      <c r="W430" s="7"/>
      <c r="X430" s="7"/>
      <c r="Y430" s="7"/>
    </row>
    <row r="431" spans="1:25" ht="14.25" x14ac:dyDescent="0.2">
      <c r="A431" s="452"/>
      <c r="B431" s="452"/>
      <c r="C431" s="452"/>
      <c r="D431" s="452"/>
      <c r="E431" s="452"/>
      <c r="F431" s="7"/>
      <c r="G431" s="7"/>
      <c r="H431" s="7"/>
      <c r="I431" s="7"/>
      <c r="J431" s="7"/>
      <c r="K431" s="7"/>
      <c r="L431" s="7"/>
      <c r="M431" s="7"/>
      <c r="N431" s="7"/>
      <c r="O431" s="7"/>
      <c r="P431" s="7"/>
      <c r="Q431" s="7"/>
      <c r="R431" s="7"/>
      <c r="S431" s="7"/>
      <c r="T431" s="7"/>
      <c r="U431" s="7"/>
      <c r="V431" s="7"/>
      <c r="W431" s="7"/>
      <c r="X431" s="7"/>
      <c r="Y431" s="7"/>
    </row>
    <row r="432" spans="1:25" ht="14.25" x14ac:dyDescent="0.2">
      <c r="A432" s="452"/>
      <c r="B432" s="452"/>
      <c r="C432" s="452"/>
      <c r="D432" s="452"/>
      <c r="E432" s="452"/>
      <c r="F432" s="7"/>
      <c r="G432" s="7"/>
      <c r="H432" s="7"/>
      <c r="I432" s="7"/>
      <c r="J432" s="7"/>
      <c r="K432" s="7"/>
      <c r="L432" s="7"/>
      <c r="M432" s="7"/>
      <c r="N432" s="7"/>
      <c r="O432" s="7"/>
      <c r="P432" s="7"/>
      <c r="Q432" s="7"/>
      <c r="R432" s="7"/>
      <c r="S432" s="7"/>
      <c r="T432" s="7"/>
      <c r="U432" s="7"/>
      <c r="V432" s="7"/>
      <c r="W432" s="7"/>
      <c r="X432" s="7"/>
      <c r="Y432" s="7"/>
    </row>
    <row r="433" spans="1:25" ht="14.25" x14ac:dyDescent="0.2">
      <c r="A433" s="452"/>
      <c r="B433" s="452"/>
      <c r="C433" s="452"/>
      <c r="D433" s="452"/>
      <c r="E433" s="452"/>
      <c r="F433" s="7"/>
      <c r="G433" s="7"/>
      <c r="H433" s="7"/>
      <c r="I433" s="7"/>
      <c r="J433" s="7"/>
      <c r="K433" s="7"/>
      <c r="L433" s="7"/>
      <c r="M433" s="7"/>
      <c r="N433" s="7"/>
      <c r="O433" s="7"/>
      <c r="P433" s="7"/>
      <c r="Q433" s="7"/>
      <c r="R433" s="7"/>
      <c r="S433" s="7"/>
      <c r="T433" s="7"/>
      <c r="U433" s="7"/>
      <c r="V433" s="7"/>
      <c r="W433" s="7"/>
      <c r="X433" s="7"/>
      <c r="Y433" s="7"/>
    </row>
    <row r="434" spans="1:25" ht="14.25" x14ac:dyDescent="0.2">
      <c r="A434" s="452"/>
      <c r="B434" s="452"/>
      <c r="C434" s="452"/>
      <c r="D434" s="452"/>
      <c r="E434" s="452"/>
      <c r="F434" s="7"/>
      <c r="G434" s="7"/>
      <c r="H434" s="7"/>
      <c r="I434" s="7"/>
      <c r="J434" s="7"/>
      <c r="K434" s="7"/>
      <c r="L434" s="7"/>
      <c r="M434" s="7"/>
      <c r="N434" s="7"/>
      <c r="O434" s="7"/>
      <c r="P434" s="7"/>
      <c r="Q434" s="7"/>
      <c r="R434" s="7"/>
      <c r="S434" s="7"/>
      <c r="T434" s="7"/>
      <c r="U434" s="7"/>
      <c r="V434" s="7"/>
      <c r="W434" s="7"/>
      <c r="X434" s="7"/>
      <c r="Y434" s="7"/>
    </row>
    <row r="435" spans="1:25" ht="14.25" x14ac:dyDescent="0.2">
      <c r="A435" s="452"/>
      <c r="B435" s="452"/>
      <c r="C435" s="452"/>
      <c r="D435" s="452"/>
      <c r="E435" s="452"/>
      <c r="F435" s="7"/>
      <c r="G435" s="7"/>
      <c r="H435" s="7"/>
      <c r="I435" s="7"/>
      <c r="J435" s="7"/>
      <c r="K435" s="7"/>
      <c r="L435" s="7"/>
      <c r="M435" s="7"/>
      <c r="N435" s="7"/>
      <c r="O435" s="7"/>
      <c r="P435" s="7"/>
      <c r="Q435" s="7"/>
      <c r="R435" s="7"/>
      <c r="S435" s="7"/>
      <c r="T435" s="7"/>
      <c r="U435" s="7"/>
      <c r="V435" s="7"/>
      <c r="W435" s="7"/>
      <c r="X435" s="7"/>
      <c r="Y435" s="7"/>
    </row>
    <row r="436" spans="1:25" ht="14.25" x14ac:dyDescent="0.2">
      <c r="A436" s="452"/>
      <c r="B436" s="452"/>
      <c r="C436" s="452"/>
      <c r="D436" s="452"/>
      <c r="E436" s="452"/>
      <c r="F436" s="7"/>
      <c r="G436" s="7"/>
      <c r="H436" s="7"/>
      <c r="I436" s="7"/>
      <c r="J436" s="7"/>
      <c r="K436" s="7"/>
      <c r="L436" s="7"/>
      <c r="M436" s="7"/>
      <c r="N436" s="7"/>
      <c r="O436" s="7"/>
      <c r="P436" s="7"/>
      <c r="Q436" s="7"/>
      <c r="R436" s="7"/>
      <c r="S436" s="7"/>
      <c r="T436" s="7"/>
      <c r="U436" s="7"/>
      <c r="V436" s="7"/>
      <c r="W436" s="7"/>
      <c r="X436" s="7"/>
      <c r="Y436" s="7"/>
    </row>
    <row r="437" spans="1:25" ht="14.25" x14ac:dyDescent="0.2">
      <c r="A437" s="202"/>
      <c r="B437" s="202"/>
      <c r="C437" s="202"/>
      <c r="D437" s="202"/>
      <c r="E437" s="202"/>
      <c r="F437" s="7"/>
      <c r="G437" s="7"/>
      <c r="H437" s="7"/>
      <c r="I437" s="7"/>
      <c r="J437" s="7"/>
      <c r="K437" s="7"/>
      <c r="L437" s="7"/>
      <c r="M437" s="7"/>
      <c r="N437" s="7"/>
      <c r="O437" s="7"/>
      <c r="P437" s="7"/>
      <c r="Q437" s="7"/>
      <c r="R437" s="7"/>
      <c r="S437" s="7"/>
      <c r="T437" s="7"/>
      <c r="U437" s="7"/>
      <c r="V437" s="7"/>
      <c r="W437" s="7"/>
      <c r="X437" s="7"/>
      <c r="Y437" s="7"/>
    </row>
    <row r="438" spans="1:25" ht="14.25" x14ac:dyDescent="0.2">
      <c r="A438" s="202"/>
      <c r="B438" s="202"/>
      <c r="C438" s="202"/>
      <c r="D438" s="202"/>
      <c r="E438" s="202"/>
      <c r="F438" s="7"/>
      <c r="G438" s="7"/>
      <c r="H438" s="7"/>
      <c r="I438" s="7"/>
      <c r="J438" s="7"/>
      <c r="K438" s="7"/>
      <c r="L438" s="7"/>
      <c r="M438" s="7"/>
      <c r="N438" s="7"/>
      <c r="O438" s="7"/>
      <c r="P438" s="7"/>
      <c r="Q438" s="7"/>
      <c r="R438" s="7"/>
      <c r="S438" s="7"/>
      <c r="T438" s="7"/>
      <c r="U438" s="7"/>
      <c r="V438" s="7"/>
      <c r="W438" s="7"/>
      <c r="X438" s="7"/>
      <c r="Y438" s="7"/>
    </row>
    <row r="439" spans="1:25" ht="14.25" x14ac:dyDescent="0.2">
      <c r="A439" s="202"/>
      <c r="B439" s="202"/>
      <c r="C439" s="202"/>
      <c r="D439" s="202"/>
      <c r="E439" s="202"/>
      <c r="F439" s="7"/>
      <c r="G439" s="7"/>
      <c r="H439" s="7"/>
      <c r="I439" s="7"/>
      <c r="J439" s="7"/>
      <c r="K439" s="7"/>
      <c r="L439" s="7"/>
      <c r="M439" s="7"/>
      <c r="N439" s="7"/>
      <c r="O439" s="7"/>
      <c r="P439" s="7"/>
      <c r="Q439" s="7"/>
      <c r="R439" s="7"/>
      <c r="S439" s="7"/>
      <c r="T439" s="7"/>
      <c r="U439" s="7"/>
      <c r="V439" s="7"/>
      <c r="W439" s="7"/>
      <c r="X439" s="7"/>
      <c r="Y439" s="7"/>
    </row>
    <row r="440" spans="1:25" ht="14.25" x14ac:dyDescent="0.2">
      <c r="A440" s="202"/>
      <c r="B440" s="202"/>
      <c r="C440" s="202"/>
      <c r="D440" s="202"/>
      <c r="E440" s="202"/>
      <c r="F440" s="7"/>
      <c r="G440" s="7"/>
      <c r="H440" s="7"/>
      <c r="I440" s="7"/>
      <c r="J440" s="7"/>
      <c r="K440" s="7"/>
      <c r="L440" s="7"/>
      <c r="M440" s="7"/>
      <c r="N440" s="7"/>
      <c r="O440" s="7"/>
      <c r="P440" s="7"/>
      <c r="Q440" s="7"/>
      <c r="R440" s="7"/>
      <c r="S440" s="7"/>
      <c r="T440" s="7"/>
      <c r="U440" s="7"/>
      <c r="V440" s="7"/>
      <c r="W440" s="7"/>
      <c r="X440" s="7"/>
      <c r="Y440" s="7"/>
    </row>
    <row r="441" spans="1:25" ht="15" x14ac:dyDescent="0.25">
      <c r="A441" s="1126"/>
      <c r="B441" s="1126"/>
      <c r="C441" s="1126"/>
      <c r="D441" s="1126"/>
      <c r="E441" s="452"/>
      <c r="F441" s="7"/>
      <c r="G441" s="7"/>
      <c r="H441" s="7"/>
      <c r="I441" s="7"/>
      <c r="J441" s="7"/>
      <c r="K441" s="7"/>
      <c r="L441" s="7"/>
      <c r="M441" s="7"/>
      <c r="N441" s="7"/>
      <c r="O441" s="7"/>
      <c r="P441" s="7"/>
      <c r="Q441" s="7"/>
      <c r="R441" s="7"/>
      <c r="S441" s="7"/>
      <c r="T441" s="7"/>
      <c r="U441" s="7"/>
      <c r="V441" s="7"/>
      <c r="W441" s="7"/>
      <c r="X441" s="7"/>
      <c r="Y441" s="7"/>
    </row>
    <row r="442" spans="1:25" ht="14.25" x14ac:dyDescent="0.2">
      <c r="A442" s="452"/>
      <c r="B442" s="452"/>
      <c r="C442" s="452"/>
      <c r="D442" s="452"/>
      <c r="E442" s="452"/>
      <c r="F442" s="7"/>
      <c r="G442" s="7"/>
      <c r="H442" s="7"/>
      <c r="I442" s="7"/>
      <c r="J442" s="7"/>
      <c r="K442" s="7"/>
      <c r="L442" s="7"/>
      <c r="M442" s="7"/>
      <c r="N442" s="7"/>
      <c r="O442" s="7"/>
      <c r="P442" s="7"/>
      <c r="Q442" s="7"/>
      <c r="R442" s="7"/>
      <c r="S442" s="7"/>
      <c r="T442" s="7"/>
      <c r="U442" s="7"/>
      <c r="V442" s="7"/>
      <c r="W442" s="7"/>
      <c r="X442" s="7"/>
      <c r="Y442" s="7"/>
    </row>
    <row r="443" spans="1:25" ht="14.25" x14ac:dyDescent="0.2">
      <c r="A443" s="452"/>
      <c r="B443" s="452"/>
      <c r="C443" s="452"/>
      <c r="D443" s="452"/>
      <c r="E443" s="452"/>
      <c r="F443" s="7"/>
      <c r="G443" s="7"/>
      <c r="H443" s="7"/>
      <c r="I443" s="7"/>
      <c r="J443" s="7"/>
      <c r="K443" s="7"/>
      <c r="L443" s="7"/>
      <c r="M443" s="7"/>
      <c r="N443" s="7"/>
      <c r="O443" s="7"/>
      <c r="P443" s="7"/>
      <c r="Q443" s="7"/>
      <c r="R443" s="7"/>
      <c r="S443" s="7"/>
      <c r="T443" s="7"/>
      <c r="U443" s="7"/>
      <c r="V443" s="7"/>
      <c r="W443" s="7"/>
      <c r="X443" s="7"/>
      <c r="Y443" s="7"/>
    </row>
    <row r="444" spans="1:25" ht="14.25" x14ac:dyDescent="0.2">
      <c r="A444" s="452"/>
      <c r="B444" s="452"/>
      <c r="C444" s="452"/>
      <c r="D444" s="452"/>
      <c r="E444" s="452"/>
      <c r="F444" s="7"/>
      <c r="G444" s="7"/>
      <c r="H444" s="7"/>
      <c r="I444" s="7"/>
      <c r="J444" s="7"/>
      <c r="K444" s="7"/>
      <c r="L444" s="7"/>
      <c r="M444" s="7"/>
      <c r="N444" s="7"/>
      <c r="O444" s="7"/>
      <c r="P444" s="7"/>
      <c r="Q444" s="7"/>
      <c r="R444" s="7"/>
      <c r="S444" s="7"/>
      <c r="T444" s="7"/>
      <c r="U444" s="7"/>
      <c r="V444" s="7"/>
      <c r="W444" s="7"/>
      <c r="X444" s="7"/>
      <c r="Y444" s="7"/>
    </row>
    <row r="445" spans="1:25" ht="14.25" x14ac:dyDescent="0.2">
      <c r="A445" s="452"/>
      <c r="B445" s="452"/>
      <c r="C445" s="452"/>
      <c r="D445" s="452"/>
      <c r="E445" s="452"/>
      <c r="F445" s="7"/>
      <c r="G445" s="7"/>
      <c r="H445" s="7"/>
      <c r="I445" s="7"/>
      <c r="J445" s="7"/>
      <c r="K445" s="7"/>
      <c r="L445" s="7"/>
      <c r="M445" s="7"/>
      <c r="N445" s="7"/>
      <c r="O445" s="7"/>
      <c r="P445" s="7"/>
      <c r="Q445" s="7"/>
      <c r="R445" s="7"/>
      <c r="S445" s="7"/>
      <c r="T445" s="7"/>
      <c r="U445" s="7"/>
      <c r="V445" s="7"/>
      <c r="W445" s="7"/>
      <c r="X445" s="7"/>
      <c r="Y445" s="7"/>
    </row>
    <row r="446" spans="1:25" ht="15" x14ac:dyDescent="0.25">
      <c r="A446" s="1121"/>
      <c r="B446" s="1121"/>
      <c r="C446" s="452"/>
      <c r="D446" s="452"/>
      <c r="E446" s="452"/>
      <c r="F446" s="7"/>
      <c r="G446" s="7"/>
      <c r="H446" s="7"/>
      <c r="I446" s="7"/>
      <c r="J446" s="7"/>
      <c r="K446" s="7"/>
      <c r="L446" s="7"/>
      <c r="M446" s="7"/>
      <c r="N446" s="7"/>
      <c r="O446" s="7"/>
      <c r="P446" s="7"/>
      <c r="Q446" s="7"/>
      <c r="R446" s="7"/>
      <c r="S446" s="7"/>
      <c r="T446" s="7"/>
      <c r="U446" s="7"/>
      <c r="V446" s="7"/>
      <c r="W446" s="7"/>
      <c r="X446" s="7"/>
      <c r="Y446" s="7"/>
    </row>
    <row r="447" spans="1:25" ht="15" x14ac:dyDescent="0.25">
      <c r="A447" s="452"/>
      <c r="B447" s="451"/>
      <c r="C447" s="452"/>
      <c r="D447" s="452"/>
      <c r="E447" s="452"/>
      <c r="F447" s="7"/>
      <c r="G447" s="7"/>
      <c r="H447" s="7"/>
      <c r="I447" s="7"/>
      <c r="J447" s="7"/>
      <c r="K447" s="7"/>
      <c r="L447" s="7"/>
      <c r="M447" s="7"/>
      <c r="N447" s="7"/>
      <c r="O447" s="7"/>
      <c r="P447" s="7"/>
      <c r="Q447" s="7"/>
      <c r="R447" s="7"/>
      <c r="S447" s="7"/>
      <c r="T447" s="7"/>
      <c r="U447" s="7"/>
      <c r="V447" s="7"/>
      <c r="W447" s="7"/>
      <c r="X447" s="7"/>
      <c r="Y447" s="7"/>
    </row>
    <row r="448" spans="1:25" ht="15" x14ac:dyDescent="0.25">
      <c r="A448" s="452"/>
      <c r="B448" s="455"/>
      <c r="C448" s="204"/>
      <c r="D448" s="204"/>
      <c r="E448" s="452"/>
      <c r="F448" s="7"/>
      <c r="G448" s="7"/>
      <c r="H448" s="7"/>
      <c r="I448" s="7"/>
      <c r="J448" s="7"/>
      <c r="K448" s="7"/>
      <c r="L448" s="7"/>
      <c r="M448" s="7"/>
      <c r="N448" s="7"/>
      <c r="O448" s="7"/>
      <c r="P448" s="7"/>
      <c r="Q448" s="7"/>
      <c r="R448" s="7"/>
      <c r="S448" s="7"/>
      <c r="T448" s="7"/>
      <c r="U448" s="7"/>
      <c r="V448" s="7"/>
      <c r="W448" s="7"/>
      <c r="X448" s="7"/>
      <c r="Y448" s="7"/>
    </row>
    <row r="449" spans="1:25" ht="14.25" x14ac:dyDescent="0.2">
      <c r="A449" s="452"/>
      <c r="B449" s="204"/>
      <c r="C449" s="204"/>
      <c r="D449" s="204"/>
      <c r="E449" s="452"/>
      <c r="F449" s="7"/>
      <c r="G449" s="7"/>
      <c r="H449" s="7"/>
      <c r="I449" s="7"/>
      <c r="J449" s="7"/>
      <c r="K449" s="7"/>
      <c r="L449" s="7"/>
      <c r="M449" s="7"/>
      <c r="N449" s="7"/>
      <c r="O449" s="7"/>
      <c r="P449" s="7"/>
      <c r="Q449" s="7"/>
      <c r="R449" s="7"/>
      <c r="S449" s="7"/>
      <c r="T449" s="7"/>
      <c r="U449" s="7"/>
      <c r="V449" s="7"/>
      <c r="W449" s="7"/>
      <c r="X449" s="7"/>
      <c r="Y449" s="7"/>
    </row>
    <row r="450" spans="1:25" ht="14.25" x14ac:dyDescent="0.2">
      <c r="A450" s="1121"/>
      <c r="B450" s="1131"/>
      <c r="C450" s="1131"/>
      <c r="D450" s="1131"/>
      <c r="E450" s="452"/>
      <c r="F450" s="7"/>
      <c r="G450" s="7"/>
      <c r="H450" s="7"/>
      <c r="I450" s="7"/>
      <c r="J450" s="7"/>
      <c r="K450" s="7"/>
      <c r="L450" s="7"/>
      <c r="M450" s="7"/>
      <c r="N450" s="7"/>
      <c r="O450" s="7"/>
      <c r="P450" s="7"/>
      <c r="Q450" s="7"/>
      <c r="R450" s="7"/>
      <c r="S450" s="7"/>
      <c r="T450" s="7"/>
      <c r="U450" s="7"/>
      <c r="V450" s="7"/>
      <c r="W450" s="7"/>
      <c r="X450" s="7"/>
      <c r="Y450" s="7"/>
    </row>
    <row r="451" spans="1:25" ht="14.25" x14ac:dyDescent="0.2">
      <c r="A451" s="1121"/>
      <c r="B451" s="1121"/>
      <c r="C451" s="1121"/>
      <c r="D451" s="1121"/>
      <c r="E451" s="452"/>
      <c r="F451" s="7"/>
      <c r="G451" s="7"/>
      <c r="H451" s="7"/>
      <c r="I451" s="7"/>
      <c r="J451" s="7"/>
      <c r="K451" s="7"/>
      <c r="L451" s="7"/>
      <c r="M451" s="7"/>
      <c r="N451" s="7"/>
      <c r="O451" s="7"/>
      <c r="P451" s="7"/>
      <c r="Q451" s="7"/>
      <c r="R451" s="7"/>
      <c r="S451" s="7"/>
      <c r="T451" s="7"/>
      <c r="U451" s="7"/>
      <c r="V451" s="7"/>
      <c r="W451" s="7"/>
      <c r="X451" s="7"/>
      <c r="Y451" s="7"/>
    </row>
    <row r="452" spans="1:25" x14ac:dyDescent="0.2">
      <c r="A452" s="18"/>
      <c r="B452" s="437"/>
      <c r="C452" s="460"/>
      <c r="D452" s="460"/>
      <c r="E452" s="459"/>
      <c r="F452" s="7"/>
      <c r="G452" s="7"/>
      <c r="H452" s="7"/>
      <c r="I452" s="7"/>
      <c r="J452" s="7"/>
      <c r="K452" s="7"/>
      <c r="L452" s="7"/>
      <c r="M452" s="7"/>
      <c r="N452" s="7"/>
      <c r="O452" s="7"/>
      <c r="P452" s="7"/>
      <c r="Q452" s="7"/>
      <c r="R452" s="7"/>
      <c r="S452" s="7"/>
      <c r="T452" s="7"/>
      <c r="U452" s="7"/>
      <c r="V452" s="7"/>
      <c r="W452" s="7"/>
      <c r="X452" s="7"/>
      <c r="Y452" s="7"/>
    </row>
    <row r="453" spans="1:25" x14ac:dyDescent="0.2">
      <c r="A453" s="459"/>
      <c r="B453" s="437"/>
      <c r="C453" s="460"/>
      <c r="D453" s="460"/>
      <c r="E453" s="459"/>
      <c r="F453" s="7"/>
      <c r="G453" s="7"/>
      <c r="H453" s="7"/>
      <c r="I453" s="7"/>
      <c r="J453" s="7"/>
      <c r="K453" s="7"/>
      <c r="L453" s="7"/>
      <c r="M453" s="7"/>
      <c r="N453" s="7"/>
      <c r="O453" s="7"/>
      <c r="P453" s="7"/>
      <c r="Q453" s="7"/>
      <c r="R453" s="7"/>
      <c r="S453" s="7"/>
      <c r="T453" s="7"/>
      <c r="U453" s="7"/>
      <c r="V453" s="7"/>
      <c r="W453" s="7"/>
      <c r="X453" s="7"/>
      <c r="Y453" s="7"/>
    </row>
    <row r="454" spans="1:25" x14ac:dyDescent="0.2">
      <c r="A454" s="18"/>
      <c r="B454" s="437"/>
      <c r="C454" s="460"/>
      <c r="D454" s="460"/>
      <c r="E454" s="459"/>
      <c r="F454" s="7"/>
      <c r="G454" s="7"/>
      <c r="H454" s="7"/>
      <c r="I454" s="7"/>
      <c r="J454" s="7"/>
      <c r="K454" s="7"/>
      <c r="L454" s="7"/>
      <c r="M454" s="7"/>
      <c r="N454" s="7"/>
      <c r="O454" s="7"/>
      <c r="P454" s="7"/>
      <c r="Q454" s="7"/>
      <c r="R454" s="7"/>
      <c r="S454" s="7"/>
      <c r="T454" s="7"/>
      <c r="U454" s="7"/>
      <c r="V454" s="7"/>
      <c r="W454" s="7"/>
      <c r="X454" s="7"/>
      <c r="Y454" s="7"/>
    </row>
    <row r="455" spans="1:25" x14ac:dyDescent="0.2">
      <c r="A455" s="18"/>
      <c r="B455" s="437"/>
      <c r="C455" s="460"/>
      <c r="D455" s="460"/>
      <c r="E455" s="459"/>
      <c r="F455" s="7"/>
      <c r="G455" s="7"/>
      <c r="H455" s="7"/>
      <c r="I455" s="7"/>
      <c r="J455" s="7"/>
      <c r="K455" s="7"/>
      <c r="L455" s="7"/>
      <c r="M455" s="7"/>
      <c r="N455" s="7"/>
      <c r="O455" s="7"/>
      <c r="P455" s="7"/>
      <c r="Q455" s="7"/>
      <c r="R455" s="7"/>
      <c r="S455" s="7"/>
      <c r="T455" s="7"/>
      <c r="U455" s="7"/>
      <c r="V455" s="7"/>
      <c r="W455" s="7"/>
      <c r="X455" s="7"/>
      <c r="Y455" s="7"/>
    </row>
    <row r="456" spans="1:25" x14ac:dyDescent="0.2">
      <c r="A456" s="459"/>
      <c r="B456" s="437"/>
      <c r="C456" s="460"/>
      <c r="D456" s="460"/>
      <c r="E456" s="459"/>
      <c r="F456" s="7"/>
      <c r="G456" s="7"/>
      <c r="H456" s="7"/>
      <c r="I456" s="7"/>
      <c r="J456" s="7"/>
      <c r="K456" s="7"/>
      <c r="L456" s="7"/>
      <c r="M456" s="7"/>
      <c r="N456" s="7"/>
      <c r="O456" s="7"/>
      <c r="P456" s="7"/>
      <c r="Q456" s="7"/>
      <c r="R456" s="7"/>
      <c r="S456" s="7"/>
      <c r="T456" s="7"/>
      <c r="U456" s="7"/>
      <c r="V456" s="7"/>
      <c r="W456" s="7"/>
      <c r="X456" s="7"/>
      <c r="Y456" s="7"/>
    </row>
    <row r="457" spans="1:25" x14ac:dyDescent="0.2">
      <c r="A457" s="459"/>
      <c r="B457" s="437"/>
      <c r="C457" s="460"/>
      <c r="D457" s="460"/>
      <c r="E457" s="459"/>
      <c r="F457" s="7"/>
      <c r="G457" s="7"/>
      <c r="H457" s="7"/>
      <c r="I457" s="7"/>
      <c r="J457" s="7"/>
      <c r="K457" s="7"/>
      <c r="L457" s="7"/>
      <c r="M457" s="7"/>
      <c r="N457" s="7"/>
      <c r="O457" s="7"/>
      <c r="P457" s="7"/>
      <c r="Q457" s="7"/>
      <c r="R457" s="7"/>
      <c r="S457" s="7"/>
      <c r="T457" s="7"/>
      <c r="U457" s="7"/>
      <c r="V457" s="7"/>
      <c r="W457" s="7"/>
      <c r="X457" s="7"/>
      <c r="Y457" s="7"/>
    </row>
    <row r="458" spans="1:25" x14ac:dyDescent="0.2">
      <c r="A458" s="459"/>
      <c r="B458" s="456"/>
      <c r="C458" s="456"/>
      <c r="D458" s="460"/>
      <c r="E458" s="459"/>
      <c r="F458" s="7"/>
      <c r="G458" s="7"/>
      <c r="H458" s="7"/>
      <c r="I458" s="7"/>
      <c r="J458" s="7"/>
      <c r="K458" s="7"/>
      <c r="L458" s="7"/>
      <c r="M458" s="7"/>
      <c r="N458" s="7"/>
      <c r="O458" s="7"/>
      <c r="P458" s="7"/>
      <c r="Q458" s="7"/>
      <c r="R458" s="7"/>
      <c r="S458" s="7"/>
      <c r="T458" s="7"/>
      <c r="U458" s="7"/>
      <c r="V458" s="7"/>
      <c r="W458" s="7"/>
      <c r="X458" s="7"/>
      <c r="Y458" s="7"/>
    </row>
    <row r="459" spans="1:25" x14ac:dyDescent="0.2">
      <c r="A459" s="1132"/>
      <c r="B459" s="1132"/>
      <c r="C459" s="1132"/>
      <c r="D459" s="20"/>
      <c r="E459" s="459"/>
      <c r="F459" s="7"/>
      <c r="G459" s="7"/>
      <c r="H459" s="7"/>
      <c r="I459" s="7"/>
      <c r="J459" s="7"/>
      <c r="K459" s="7"/>
      <c r="L459" s="7"/>
      <c r="M459" s="7"/>
      <c r="N459" s="7"/>
      <c r="O459" s="7"/>
      <c r="P459" s="7"/>
      <c r="Q459" s="7"/>
      <c r="R459" s="7"/>
      <c r="S459" s="7"/>
      <c r="T459" s="7"/>
      <c r="U459" s="7"/>
      <c r="V459" s="7"/>
      <c r="W459" s="7"/>
      <c r="X459" s="7"/>
      <c r="Y459" s="7"/>
    </row>
    <row r="460" spans="1:25" x14ac:dyDescent="0.2">
      <c r="A460" s="1133"/>
      <c r="B460" s="1133"/>
      <c r="C460" s="1133"/>
      <c r="D460" s="1133"/>
      <c r="E460" s="459"/>
      <c r="F460" s="7"/>
      <c r="G460" s="7"/>
      <c r="H460" s="7"/>
      <c r="I460" s="7"/>
      <c r="J460" s="7"/>
      <c r="K460" s="7"/>
      <c r="L460" s="7"/>
      <c r="M460" s="7"/>
      <c r="N460" s="7"/>
      <c r="O460" s="7"/>
      <c r="P460" s="7"/>
      <c r="Q460" s="7"/>
      <c r="R460" s="7"/>
      <c r="S460" s="7"/>
      <c r="T460" s="7"/>
      <c r="U460" s="7"/>
      <c r="V460" s="7"/>
      <c r="W460" s="7"/>
      <c r="X460" s="7"/>
      <c r="Y460" s="7"/>
    </row>
    <row r="461" spans="1:25" x14ac:dyDescent="0.2">
      <c r="A461" s="456"/>
      <c r="B461" s="457"/>
      <c r="C461" s="457"/>
      <c r="D461" s="20"/>
      <c r="E461" s="459"/>
      <c r="F461" s="7"/>
      <c r="G461" s="7"/>
      <c r="H461" s="7"/>
      <c r="I461" s="7"/>
      <c r="J461" s="7"/>
      <c r="K461" s="7"/>
      <c r="L461" s="7"/>
      <c r="M461" s="7"/>
      <c r="N461" s="7"/>
      <c r="O461" s="7"/>
      <c r="P461" s="7"/>
      <c r="Q461" s="7"/>
      <c r="R461" s="7"/>
      <c r="S461" s="7"/>
      <c r="T461" s="7"/>
      <c r="U461" s="7"/>
      <c r="V461" s="7"/>
      <c r="W461" s="7"/>
      <c r="X461" s="7"/>
      <c r="Y461" s="7"/>
    </row>
    <row r="462" spans="1:25" x14ac:dyDescent="0.2">
      <c r="A462" s="459"/>
      <c r="B462" s="459"/>
      <c r="C462" s="459"/>
      <c r="D462" s="459"/>
      <c r="E462" s="459"/>
      <c r="F462" s="7"/>
      <c r="G462" s="7"/>
      <c r="H462" s="7"/>
      <c r="I462" s="7"/>
      <c r="J462" s="7"/>
      <c r="K462" s="7"/>
      <c r="L462" s="7"/>
      <c r="M462" s="7"/>
      <c r="N462" s="7"/>
      <c r="O462" s="7"/>
      <c r="P462" s="7"/>
      <c r="Q462" s="7"/>
      <c r="R462" s="7"/>
      <c r="S462" s="7"/>
      <c r="T462" s="7"/>
      <c r="U462" s="7"/>
      <c r="V462" s="7"/>
      <c r="W462" s="7"/>
      <c r="X462" s="7"/>
      <c r="Y462" s="7"/>
    </row>
    <row r="463" spans="1:25" x14ac:dyDescent="0.2">
      <c r="A463" s="459"/>
      <c r="B463" s="459"/>
      <c r="C463" s="459"/>
      <c r="D463" s="459"/>
      <c r="E463" s="459"/>
      <c r="F463" s="7"/>
      <c r="G463" s="7"/>
      <c r="H463" s="7"/>
      <c r="I463" s="7"/>
      <c r="J463" s="7"/>
      <c r="K463" s="7"/>
      <c r="L463" s="7"/>
      <c r="M463" s="7"/>
      <c r="N463" s="7"/>
      <c r="O463" s="7"/>
      <c r="P463" s="7"/>
      <c r="Q463" s="7"/>
      <c r="R463" s="7"/>
      <c r="S463" s="7"/>
      <c r="T463" s="7"/>
      <c r="U463" s="7"/>
      <c r="V463" s="7"/>
      <c r="W463" s="7"/>
      <c r="X463" s="7"/>
      <c r="Y463" s="7"/>
    </row>
    <row r="464" spans="1:25" x14ac:dyDescent="0.2">
      <c r="A464" s="456"/>
      <c r="B464" s="458"/>
      <c r="C464" s="458"/>
      <c r="D464" s="458"/>
      <c r="E464" s="459"/>
      <c r="F464" s="7"/>
      <c r="G464" s="7"/>
      <c r="H464" s="7"/>
      <c r="I464" s="7"/>
      <c r="J464" s="7"/>
      <c r="K464" s="7"/>
      <c r="L464" s="7"/>
      <c r="M464" s="7"/>
      <c r="N464" s="7"/>
      <c r="O464" s="7"/>
      <c r="P464" s="7"/>
      <c r="Q464" s="7"/>
      <c r="R464" s="7"/>
      <c r="S464" s="7"/>
      <c r="T464" s="7"/>
      <c r="U464" s="7"/>
      <c r="V464" s="7"/>
      <c r="W464" s="7"/>
      <c r="X464" s="7"/>
      <c r="Y464" s="7"/>
    </row>
    <row r="465" spans="1:25" x14ac:dyDescent="0.2">
      <c r="A465" s="1134"/>
      <c r="B465" s="1135"/>
      <c r="C465" s="1136"/>
      <c r="D465" s="1136"/>
      <c r="E465" s="22"/>
      <c r="F465" s="7"/>
      <c r="G465" s="7"/>
      <c r="H465" s="7"/>
      <c r="I465" s="7"/>
      <c r="J465" s="7"/>
      <c r="K465" s="7"/>
      <c r="L465" s="7"/>
      <c r="M465" s="7"/>
      <c r="N465" s="7"/>
      <c r="O465" s="7"/>
      <c r="P465" s="7"/>
      <c r="Q465" s="7"/>
      <c r="R465" s="7"/>
      <c r="S465" s="7"/>
      <c r="T465" s="7"/>
      <c r="U465" s="7"/>
      <c r="V465" s="7"/>
      <c r="W465" s="7"/>
      <c r="X465" s="7"/>
      <c r="Y465" s="7"/>
    </row>
    <row r="466" spans="1:25" x14ac:dyDescent="0.2">
      <c r="A466" s="1134"/>
      <c r="B466" s="1134"/>
      <c r="C466" s="1134"/>
      <c r="D466" s="1134"/>
      <c r="E466" s="22"/>
      <c r="F466" s="7"/>
      <c r="G466" s="7"/>
      <c r="H466" s="7"/>
      <c r="I466" s="7"/>
      <c r="J466" s="7"/>
      <c r="K466" s="7"/>
      <c r="L466" s="7"/>
      <c r="M466" s="7"/>
      <c r="N466" s="7"/>
      <c r="O466" s="7"/>
      <c r="P466" s="7"/>
      <c r="Q466" s="7"/>
      <c r="R466" s="7"/>
      <c r="S466" s="7"/>
      <c r="T466" s="7"/>
      <c r="U466" s="7"/>
      <c r="V466" s="7"/>
      <c r="W466" s="7"/>
      <c r="X466" s="7"/>
      <c r="Y466" s="7"/>
    </row>
    <row r="467" spans="1:25" x14ac:dyDescent="0.2">
      <c r="A467" s="1132"/>
      <c r="B467" s="1132"/>
      <c r="C467" s="1132"/>
      <c r="D467" s="20"/>
      <c r="E467" s="459"/>
      <c r="F467" s="7"/>
      <c r="G467" s="7"/>
      <c r="H467" s="7"/>
      <c r="I467" s="7"/>
      <c r="J467" s="7"/>
      <c r="K467" s="7"/>
      <c r="L467" s="7"/>
      <c r="M467" s="7"/>
      <c r="N467" s="7"/>
      <c r="O467" s="7"/>
      <c r="P467" s="7"/>
      <c r="Q467" s="7"/>
      <c r="R467" s="7"/>
      <c r="S467" s="7"/>
      <c r="T467" s="7"/>
      <c r="U467" s="7"/>
      <c r="V467" s="7"/>
      <c r="W467" s="7"/>
      <c r="X467" s="7"/>
      <c r="Y467" s="7"/>
    </row>
    <row r="468" spans="1:25" x14ac:dyDescent="0.2">
      <c r="A468" s="1133"/>
      <c r="B468" s="1133"/>
      <c r="C468" s="1133"/>
      <c r="D468" s="1133"/>
      <c r="E468" s="459"/>
      <c r="F468" s="7"/>
      <c r="G468" s="7"/>
      <c r="H468" s="7"/>
      <c r="I468" s="7"/>
      <c r="J468" s="7"/>
      <c r="K468" s="7"/>
      <c r="L468" s="7"/>
      <c r="M468" s="7"/>
      <c r="N468" s="7"/>
      <c r="O468" s="7"/>
      <c r="P468" s="7"/>
      <c r="Q468" s="7"/>
      <c r="R468" s="7"/>
      <c r="S468" s="7"/>
      <c r="T468" s="7"/>
      <c r="U468" s="7"/>
      <c r="V468" s="7"/>
      <c r="W468" s="7"/>
      <c r="X468" s="7"/>
      <c r="Y468" s="7"/>
    </row>
    <row r="469" spans="1:25" x14ac:dyDescent="0.2">
      <c r="A469" s="1132"/>
      <c r="B469" s="1132"/>
      <c r="C469" s="1132"/>
      <c r="D469" s="20"/>
      <c r="E469" s="459"/>
      <c r="F469" s="7"/>
      <c r="G469" s="7"/>
      <c r="H469" s="7"/>
      <c r="I469" s="7"/>
      <c r="J469" s="7"/>
      <c r="K469" s="7"/>
      <c r="L469" s="7"/>
      <c r="M469" s="7"/>
      <c r="N469" s="7"/>
      <c r="O469" s="7"/>
      <c r="P469" s="7"/>
      <c r="Q469" s="7"/>
      <c r="R469" s="7"/>
      <c r="S469" s="7"/>
      <c r="T469" s="7"/>
      <c r="U469" s="7"/>
      <c r="V469" s="7"/>
      <c r="W469" s="7"/>
      <c r="X469" s="7"/>
      <c r="Y469" s="7"/>
    </row>
    <row r="470" spans="1:25" x14ac:dyDescent="0.2">
      <c r="A470" s="459"/>
      <c r="B470" s="459"/>
      <c r="C470" s="459"/>
      <c r="D470" s="459"/>
      <c r="E470" s="459"/>
      <c r="F470" s="7"/>
      <c r="G470" s="7"/>
      <c r="H470" s="7"/>
      <c r="I470" s="7"/>
      <c r="J470" s="7"/>
      <c r="K470" s="7"/>
      <c r="L470" s="7"/>
      <c r="M470" s="7"/>
      <c r="N470" s="7"/>
      <c r="O470" s="7"/>
      <c r="P470" s="7"/>
      <c r="Q470" s="7"/>
      <c r="R470" s="7"/>
      <c r="S470" s="7"/>
      <c r="T470" s="7"/>
      <c r="U470" s="7"/>
      <c r="V470" s="7"/>
      <c r="W470" s="7"/>
      <c r="X470" s="7"/>
      <c r="Y470" s="7"/>
    </row>
    <row r="471" spans="1:25" x14ac:dyDescent="0.2">
      <c r="A471" s="459"/>
      <c r="B471" s="459"/>
      <c r="C471" s="459"/>
      <c r="D471" s="459"/>
      <c r="E471" s="459"/>
      <c r="F471" s="7"/>
      <c r="G471" s="7"/>
      <c r="H471" s="7"/>
      <c r="I471" s="7"/>
      <c r="J471" s="7"/>
      <c r="K471" s="7"/>
      <c r="L471" s="7"/>
      <c r="M471" s="7"/>
      <c r="N471" s="7"/>
      <c r="O471" s="7"/>
      <c r="P471" s="7"/>
      <c r="Q471" s="7"/>
      <c r="R471" s="7"/>
      <c r="S471" s="7"/>
      <c r="T471" s="7"/>
      <c r="U471" s="7"/>
      <c r="V471" s="7"/>
      <c r="W471" s="7"/>
      <c r="X471" s="7"/>
      <c r="Y471" s="7"/>
    </row>
    <row r="472" spans="1:25" x14ac:dyDescent="0.2">
      <c r="A472" s="1132"/>
      <c r="B472" s="1132"/>
      <c r="C472" s="1137"/>
      <c r="D472" s="1137"/>
      <c r="E472" s="459"/>
      <c r="F472" s="7"/>
      <c r="G472" s="7"/>
      <c r="H472" s="7"/>
      <c r="I472" s="7"/>
      <c r="J472" s="7"/>
      <c r="K472" s="7"/>
      <c r="L472" s="7"/>
      <c r="M472" s="7"/>
      <c r="N472" s="7"/>
      <c r="O472" s="7"/>
      <c r="P472" s="7"/>
      <c r="Q472" s="7"/>
      <c r="R472" s="7"/>
      <c r="S472" s="7"/>
      <c r="T472" s="7"/>
      <c r="U472" s="7"/>
      <c r="V472" s="7"/>
      <c r="W472" s="7"/>
      <c r="X472" s="7"/>
      <c r="Y472" s="7"/>
    </row>
    <row r="473" spans="1:25" x14ac:dyDescent="0.2">
      <c r="A473" s="459"/>
      <c r="B473" s="459"/>
      <c r="C473" s="459"/>
      <c r="D473" s="459"/>
      <c r="E473" s="459"/>
      <c r="F473" s="7"/>
      <c r="G473" s="7"/>
      <c r="H473" s="7"/>
      <c r="I473" s="7"/>
      <c r="J473" s="7"/>
      <c r="K473" s="7"/>
      <c r="L473" s="7"/>
      <c r="M473" s="7"/>
      <c r="N473" s="7"/>
      <c r="O473" s="7"/>
      <c r="P473" s="7"/>
      <c r="Q473" s="7"/>
      <c r="R473" s="7"/>
      <c r="S473" s="7"/>
      <c r="T473" s="7"/>
      <c r="U473" s="7"/>
      <c r="V473" s="7"/>
      <c r="W473" s="7"/>
      <c r="X473" s="7"/>
      <c r="Y473" s="7"/>
    </row>
    <row r="474" spans="1:25" x14ac:dyDescent="0.2">
      <c r="A474" s="1138"/>
      <c r="B474" s="1138"/>
      <c r="C474" s="1139"/>
      <c r="D474" s="1139"/>
      <c r="E474" s="459"/>
      <c r="F474" s="7"/>
      <c r="G474" s="7"/>
      <c r="H474" s="7"/>
      <c r="I474" s="7"/>
      <c r="J474" s="7"/>
      <c r="K474" s="7"/>
      <c r="L474" s="7"/>
      <c r="M474" s="7"/>
      <c r="N474" s="7"/>
      <c r="O474" s="7"/>
      <c r="P474" s="7"/>
      <c r="Q474" s="7"/>
      <c r="R474" s="7"/>
      <c r="S474" s="7"/>
      <c r="T474" s="7"/>
      <c r="U474" s="7"/>
      <c r="V474" s="7"/>
      <c r="W474" s="7"/>
      <c r="X474" s="7"/>
      <c r="Y474" s="7"/>
    </row>
    <row r="475" spans="1:25" x14ac:dyDescent="0.2">
      <c r="A475" s="1138"/>
      <c r="B475" s="1138"/>
      <c r="C475" s="1139"/>
      <c r="D475" s="1139"/>
      <c r="E475" s="459"/>
      <c r="F475" s="7"/>
      <c r="G475" s="7"/>
      <c r="H475" s="7"/>
      <c r="I475" s="7"/>
      <c r="J475" s="7"/>
      <c r="K475" s="7"/>
      <c r="L475" s="7"/>
      <c r="M475" s="7"/>
      <c r="N475" s="7"/>
      <c r="O475" s="7"/>
      <c r="P475" s="7"/>
      <c r="Q475" s="7"/>
      <c r="R475" s="7"/>
      <c r="S475" s="7"/>
      <c r="T475" s="7"/>
      <c r="U475" s="7"/>
      <c r="V475" s="7"/>
      <c r="W475" s="7"/>
      <c r="X475" s="7"/>
      <c r="Y475" s="7"/>
    </row>
    <row r="476" spans="1:25" ht="14.25" x14ac:dyDescent="0.2">
      <c r="A476" s="459"/>
      <c r="B476" s="23"/>
      <c r="C476" s="1139"/>
      <c r="D476" s="1139"/>
      <c r="E476" s="459"/>
      <c r="F476" s="7"/>
      <c r="G476" s="7"/>
      <c r="H476" s="7"/>
      <c r="I476" s="7"/>
      <c r="J476" s="7"/>
      <c r="K476" s="7"/>
      <c r="L476" s="7"/>
      <c r="M476" s="7"/>
      <c r="N476" s="7"/>
      <c r="O476" s="7"/>
      <c r="P476" s="7"/>
      <c r="Q476" s="7"/>
      <c r="R476" s="7"/>
      <c r="S476" s="7"/>
      <c r="T476" s="7"/>
      <c r="U476" s="7"/>
      <c r="V476" s="7"/>
      <c r="W476" s="7"/>
      <c r="X476" s="7"/>
      <c r="Y476" s="7"/>
    </row>
    <row r="477" spans="1:25" x14ac:dyDescent="0.2">
      <c r="A477" s="459"/>
      <c r="B477" s="24"/>
      <c r="C477" s="1139"/>
      <c r="D477" s="1139"/>
      <c r="E477" s="459"/>
      <c r="F477" s="7"/>
      <c r="G477" s="7"/>
      <c r="H477" s="7"/>
      <c r="I477" s="7"/>
      <c r="J477" s="7"/>
      <c r="K477" s="7"/>
      <c r="L477" s="7"/>
      <c r="M477" s="7"/>
      <c r="N477" s="7"/>
      <c r="O477" s="7"/>
      <c r="P477" s="7"/>
      <c r="Q477" s="7"/>
      <c r="R477" s="7"/>
      <c r="S477" s="7"/>
      <c r="T477" s="7"/>
      <c r="U477" s="7"/>
      <c r="V477" s="7"/>
      <c r="W477" s="7"/>
      <c r="X477" s="7"/>
      <c r="Y477" s="7"/>
    </row>
    <row r="478" spans="1:25" x14ac:dyDescent="0.2">
      <c r="A478" s="1138"/>
      <c r="B478" s="1138"/>
      <c r="C478" s="1139"/>
      <c r="D478" s="1139"/>
      <c r="E478" s="459"/>
      <c r="F478" s="7"/>
      <c r="G478" s="7"/>
      <c r="H478" s="7"/>
      <c r="I478" s="7"/>
      <c r="J478" s="7"/>
      <c r="K478" s="7"/>
      <c r="L478" s="7"/>
      <c r="M478" s="7"/>
      <c r="N478" s="7"/>
      <c r="O478" s="7"/>
      <c r="P478" s="7"/>
      <c r="Q478" s="7"/>
      <c r="R478" s="7"/>
      <c r="S478" s="7"/>
      <c r="T478" s="7"/>
      <c r="U478" s="7"/>
      <c r="V478" s="7"/>
      <c r="W478" s="7"/>
      <c r="X478" s="7"/>
      <c r="Y478" s="7"/>
    </row>
    <row r="479" spans="1:25" x14ac:dyDescent="0.2">
      <c r="A479" s="1138"/>
      <c r="B479" s="1138"/>
      <c r="C479" s="1139"/>
      <c r="D479" s="1139"/>
      <c r="E479" s="459"/>
      <c r="F479" s="7"/>
      <c r="G479" s="7"/>
      <c r="H479" s="7"/>
      <c r="I479" s="7"/>
      <c r="J479" s="7"/>
      <c r="K479" s="7"/>
      <c r="L479" s="7"/>
      <c r="M479" s="7"/>
      <c r="N479" s="7"/>
      <c r="O479" s="7"/>
      <c r="P479" s="7"/>
      <c r="Q479" s="7"/>
      <c r="R479" s="7"/>
      <c r="S479" s="7"/>
      <c r="T479" s="7"/>
      <c r="U479" s="7"/>
      <c r="V479" s="7"/>
      <c r="W479" s="7"/>
      <c r="X479" s="7"/>
      <c r="Y479" s="7"/>
    </row>
    <row r="480" spans="1:25" x14ac:dyDescent="0.2">
      <c r="A480" s="1138"/>
      <c r="B480" s="1138"/>
      <c r="C480" s="1139"/>
      <c r="D480" s="1139"/>
      <c r="E480" s="459"/>
      <c r="F480" s="7"/>
      <c r="G480" s="7"/>
      <c r="H480" s="7"/>
      <c r="I480" s="7"/>
      <c r="J480" s="7"/>
      <c r="K480" s="7"/>
      <c r="L480" s="7"/>
      <c r="M480" s="7"/>
      <c r="N480" s="7"/>
      <c r="O480" s="7"/>
      <c r="P480" s="7"/>
      <c r="Q480" s="7"/>
      <c r="R480" s="7"/>
      <c r="S480" s="7"/>
      <c r="T480" s="7"/>
      <c r="U480" s="7"/>
      <c r="V480" s="7"/>
      <c r="W480" s="7"/>
      <c r="X480" s="7"/>
      <c r="Y480" s="7"/>
    </row>
    <row r="481" spans="1:25" x14ac:dyDescent="0.2">
      <c r="A481" s="1138"/>
      <c r="B481" s="1138"/>
      <c r="C481" s="1139"/>
      <c r="D481" s="1139"/>
      <c r="E481" s="459"/>
      <c r="F481" s="7"/>
      <c r="G481" s="7"/>
      <c r="H481" s="7"/>
      <c r="I481" s="7"/>
      <c r="J481" s="7"/>
      <c r="K481" s="7"/>
      <c r="L481" s="7"/>
      <c r="M481" s="7"/>
      <c r="N481" s="7"/>
      <c r="O481" s="7"/>
      <c r="P481" s="7"/>
      <c r="Q481" s="7"/>
      <c r="R481" s="7"/>
      <c r="S481" s="7"/>
      <c r="T481" s="7"/>
      <c r="U481" s="7"/>
      <c r="V481" s="7"/>
      <c r="W481" s="7"/>
      <c r="X481" s="7"/>
      <c r="Y481" s="7"/>
    </row>
    <row r="482" spans="1:25" x14ac:dyDescent="0.2">
      <c r="A482" s="1138"/>
      <c r="B482" s="1138"/>
      <c r="C482" s="1139"/>
      <c r="D482" s="1139"/>
      <c r="E482" s="459"/>
      <c r="F482" s="7"/>
      <c r="G482" s="7"/>
      <c r="H482" s="7"/>
      <c r="I482" s="7"/>
      <c r="J482" s="7"/>
      <c r="K482" s="7"/>
      <c r="L482" s="7"/>
      <c r="M482" s="7"/>
      <c r="N482" s="7"/>
      <c r="O482" s="7"/>
      <c r="P482" s="7"/>
      <c r="Q482" s="7"/>
      <c r="R482" s="7"/>
      <c r="S482" s="7"/>
      <c r="T482" s="7"/>
      <c r="U482" s="7"/>
      <c r="V482" s="7"/>
      <c r="W482" s="7"/>
      <c r="X482" s="7"/>
      <c r="Y482" s="7"/>
    </row>
    <row r="483" spans="1:25" x14ac:dyDescent="0.2">
      <c r="A483" s="1138"/>
      <c r="B483" s="1138"/>
      <c r="C483" s="1138"/>
      <c r="D483" s="1138"/>
      <c r="E483" s="459"/>
      <c r="F483" s="7"/>
      <c r="G483" s="7"/>
      <c r="H483" s="7"/>
      <c r="I483" s="7"/>
      <c r="J483" s="7"/>
      <c r="K483" s="7"/>
      <c r="L483" s="7"/>
      <c r="M483" s="7"/>
      <c r="N483" s="7"/>
      <c r="O483" s="7"/>
      <c r="P483" s="7"/>
      <c r="Q483" s="7"/>
      <c r="R483" s="7"/>
      <c r="S483" s="7"/>
      <c r="T483" s="7"/>
      <c r="U483" s="7"/>
      <c r="V483" s="7"/>
      <c r="W483" s="7"/>
      <c r="X483" s="7"/>
      <c r="Y483" s="7"/>
    </row>
    <row r="484" spans="1:25" x14ac:dyDescent="0.2">
      <c r="A484" s="1138"/>
      <c r="B484" s="1138"/>
      <c r="C484" s="1138"/>
      <c r="D484" s="1138"/>
      <c r="E484" s="459"/>
      <c r="F484" s="7"/>
      <c r="G484" s="7"/>
      <c r="H484" s="7"/>
      <c r="I484" s="7"/>
      <c r="J484" s="7"/>
      <c r="K484" s="7"/>
      <c r="L484" s="7"/>
      <c r="M484" s="7"/>
      <c r="N484" s="7"/>
      <c r="O484" s="7"/>
      <c r="P484" s="7"/>
      <c r="Q484" s="7"/>
      <c r="R484" s="7"/>
      <c r="S484" s="7"/>
      <c r="T484" s="7"/>
      <c r="U484" s="7"/>
      <c r="V484" s="7"/>
      <c r="W484" s="7"/>
      <c r="X484" s="7"/>
      <c r="Y484" s="7"/>
    </row>
    <row r="485" spans="1:25" x14ac:dyDescent="0.2">
      <c r="A485" s="1138"/>
      <c r="B485" s="1138"/>
      <c r="C485" s="1138"/>
      <c r="D485" s="1138"/>
      <c r="E485" s="459"/>
      <c r="F485" s="7"/>
      <c r="G485" s="7"/>
      <c r="H485" s="7"/>
      <c r="I485" s="7"/>
      <c r="J485" s="7"/>
      <c r="K485" s="7"/>
      <c r="L485" s="7"/>
      <c r="M485" s="7"/>
      <c r="N485" s="7"/>
      <c r="O485" s="7"/>
      <c r="P485" s="7"/>
      <c r="Q485" s="7"/>
      <c r="R485" s="7"/>
      <c r="S485" s="7"/>
      <c r="T485" s="7"/>
      <c r="U485" s="7"/>
      <c r="V485" s="7"/>
      <c r="W485" s="7"/>
      <c r="X485" s="7"/>
      <c r="Y485" s="7"/>
    </row>
    <row r="486" spans="1:25" x14ac:dyDescent="0.2">
      <c r="A486" s="1138"/>
      <c r="B486" s="1138"/>
      <c r="C486" s="1138"/>
      <c r="D486" s="1138"/>
      <c r="E486" s="459"/>
      <c r="F486" s="7"/>
      <c r="G486" s="7"/>
      <c r="H486" s="7"/>
      <c r="I486" s="7"/>
      <c r="J486" s="7"/>
      <c r="K486" s="7"/>
      <c r="L486" s="7"/>
      <c r="M486" s="7"/>
      <c r="N486" s="7"/>
      <c r="O486" s="7"/>
      <c r="P486" s="7"/>
      <c r="Q486" s="7"/>
      <c r="R486" s="7"/>
      <c r="S486" s="7"/>
      <c r="T486" s="7"/>
      <c r="U486" s="7"/>
      <c r="V486" s="7"/>
      <c r="W486" s="7"/>
      <c r="X486" s="7"/>
      <c r="Y486" s="7"/>
    </row>
    <row r="487" spans="1:25" x14ac:dyDescent="0.2">
      <c r="A487" s="1138"/>
      <c r="B487" s="1138"/>
      <c r="C487" s="1138"/>
      <c r="D487" s="1138"/>
      <c r="E487" s="459"/>
      <c r="F487" s="7"/>
      <c r="G487" s="7"/>
      <c r="H487" s="7"/>
      <c r="I487" s="7"/>
      <c r="J487" s="7"/>
      <c r="K487" s="7"/>
      <c r="L487" s="7"/>
      <c r="M487" s="7"/>
      <c r="N487" s="7"/>
      <c r="O487" s="7"/>
      <c r="P487" s="7"/>
      <c r="Q487" s="7"/>
      <c r="R487" s="7"/>
      <c r="S487" s="7"/>
      <c r="T487" s="7"/>
      <c r="U487" s="7"/>
      <c r="V487" s="7"/>
      <c r="W487" s="7"/>
      <c r="X487" s="7"/>
      <c r="Y487" s="7"/>
    </row>
    <row r="488" spans="1:25" x14ac:dyDescent="0.2">
      <c r="A488" s="456"/>
      <c r="B488" s="456"/>
      <c r="C488" s="677"/>
      <c r="D488" s="677"/>
      <c r="E488" s="459"/>
      <c r="F488" s="7"/>
      <c r="G488" s="7"/>
      <c r="H488" s="7"/>
      <c r="I488" s="7"/>
      <c r="J488" s="7"/>
      <c r="K488" s="7"/>
      <c r="L488" s="7"/>
      <c r="M488" s="7"/>
      <c r="N488" s="7"/>
      <c r="O488" s="7"/>
      <c r="P488" s="7"/>
      <c r="Q488" s="7"/>
      <c r="R488" s="7"/>
      <c r="S488" s="7"/>
      <c r="T488" s="7"/>
      <c r="U488" s="7"/>
      <c r="V488" s="7"/>
      <c r="W488" s="7"/>
      <c r="X488" s="7"/>
      <c r="Y488" s="7"/>
    </row>
    <row r="489" spans="1:25" x14ac:dyDescent="0.2">
      <c r="A489" s="1132"/>
      <c r="B489" s="1132"/>
      <c r="C489" s="1139"/>
      <c r="D489" s="1139"/>
      <c r="E489" s="459"/>
      <c r="F489" s="7"/>
      <c r="G489" s="7"/>
      <c r="H489" s="7"/>
      <c r="I489" s="7"/>
      <c r="J489" s="7"/>
      <c r="K489" s="7"/>
      <c r="L489" s="7"/>
      <c r="M489" s="7"/>
      <c r="N489" s="7"/>
      <c r="O489" s="7"/>
      <c r="P489" s="7"/>
      <c r="Q489" s="7"/>
      <c r="R489" s="7"/>
      <c r="S489" s="7"/>
      <c r="T489" s="7"/>
      <c r="U489" s="7"/>
      <c r="V489" s="7"/>
      <c r="W489" s="7"/>
      <c r="X489" s="7"/>
      <c r="Y489" s="7"/>
    </row>
    <row r="490" spans="1:25" x14ac:dyDescent="0.2">
      <c r="A490" s="459"/>
      <c r="B490" s="459"/>
      <c r="C490" s="437"/>
      <c r="D490" s="437"/>
      <c r="E490" s="459"/>
      <c r="F490" s="7"/>
      <c r="G490" s="7"/>
      <c r="H490" s="7"/>
      <c r="I490" s="7"/>
      <c r="J490" s="7"/>
      <c r="K490" s="7"/>
      <c r="L490" s="7"/>
      <c r="M490" s="7"/>
      <c r="N490" s="7"/>
      <c r="O490" s="7"/>
      <c r="P490" s="7"/>
      <c r="Q490" s="7"/>
      <c r="R490" s="7"/>
      <c r="S490" s="7"/>
      <c r="T490" s="7"/>
      <c r="U490" s="7"/>
      <c r="V490" s="7"/>
      <c r="W490" s="7"/>
      <c r="X490" s="7"/>
      <c r="Y490" s="7"/>
    </row>
    <row r="491" spans="1:25" x14ac:dyDescent="0.2">
      <c r="A491" s="1140"/>
      <c r="B491" s="1140"/>
      <c r="C491" s="1137"/>
      <c r="D491" s="1137"/>
      <c r="E491" s="459"/>
      <c r="F491" s="7"/>
      <c r="G491" s="7"/>
      <c r="H491" s="7"/>
      <c r="I491" s="7"/>
      <c r="J491" s="7"/>
      <c r="K491" s="7"/>
      <c r="L491" s="7"/>
      <c r="M491" s="7"/>
      <c r="N491" s="7"/>
      <c r="O491" s="7"/>
      <c r="P491" s="7"/>
      <c r="Q491" s="7"/>
      <c r="R491" s="7"/>
      <c r="S491" s="7"/>
      <c r="T491" s="7"/>
      <c r="U491" s="7"/>
      <c r="V491" s="7"/>
      <c r="W491" s="7"/>
      <c r="X491" s="7"/>
      <c r="Y491" s="7"/>
    </row>
    <row r="492" spans="1:25" x14ac:dyDescent="0.2">
      <c r="A492" s="459"/>
      <c r="B492" s="459"/>
      <c r="C492" s="437"/>
      <c r="D492" s="437"/>
      <c r="E492" s="459"/>
      <c r="F492" s="7"/>
      <c r="G492" s="7"/>
      <c r="H492" s="7"/>
      <c r="I492" s="7"/>
      <c r="J492" s="7"/>
      <c r="K492" s="7"/>
      <c r="L492" s="7"/>
      <c r="M492" s="7"/>
      <c r="N492" s="7"/>
      <c r="O492" s="7"/>
      <c r="P492" s="7"/>
      <c r="Q492" s="7"/>
      <c r="R492" s="7"/>
      <c r="S492" s="7"/>
      <c r="T492" s="7"/>
      <c r="U492" s="7"/>
      <c r="V492" s="7"/>
      <c r="W492" s="7"/>
      <c r="X492" s="7"/>
      <c r="Y492" s="7"/>
    </row>
    <row r="493" spans="1:25" x14ac:dyDescent="0.2">
      <c r="A493" s="1132"/>
      <c r="B493" s="1132"/>
      <c r="C493" s="1139"/>
      <c r="D493" s="1139"/>
      <c r="E493" s="459"/>
      <c r="F493" s="7"/>
      <c r="G493" s="7"/>
      <c r="H493" s="7"/>
      <c r="I493" s="7"/>
      <c r="J493" s="7"/>
      <c r="K493" s="7"/>
      <c r="L493" s="7"/>
      <c r="M493" s="7"/>
      <c r="N493" s="7"/>
      <c r="O493" s="7"/>
      <c r="P493" s="7"/>
      <c r="Q493" s="7"/>
      <c r="R493" s="7"/>
      <c r="S493" s="7"/>
      <c r="T493" s="7"/>
      <c r="U493" s="7"/>
      <c r="V493" s="7"/>
      <c r="W493" s="7"/>
      <c r="X493" s="7"/>
      <c r="Y493" s="7"/>
    </row>
    <row r="494" spans="1:25" x14ac:dyDescent="0.2">
      <c r="A494" s="456"/>
      <c r="B494" s="459"/>
      <c r="C494" s="25"/>
      <c r="D494" s="25"/>
      <c r="E494" s="459"/>
      <c r="F494" s="7"/>
      <c r="G494" s="7"/>
      <c r="H494" s="7"/>
      <c r="I494" s="7"/>
      <c r="J494" s="7"/>
      <c r="K494" s="7"/>
      <c r="L494" s="7"/>
      <c r="M494" s="7"/>
      <c r="N494" s="7"/>
      <c r="O494" s="7"/>
      <c r="P494" s="7"/>
      <c r="Q494" s="7"/>
      <c r="R494" s="7"/>
      <c r="S494" s="7"/>
      <c r="T494" s="7"/>
      <c r="U494" s="7"/>
      <c r="V494" s="7"/>
      <c r="W494" s="7"/>
      <c r="X494" s="7"/>
      <c r="Y494" s="7"/>
    </row>
    <row r="495" spans="1:25" x14ac:dyDescent="0.2">
      <c r="A495" s="1141"/>
      <c r="B495" s="1141"/>
      <c r="C495" s="1139"/>
      <c r="D495" s="1139"/>
      <c r="E495" s="459"/>
      <c r="F495" s="7"/>
      <c r="G495" s="7"/>
      <c r="H495" s="7"/>
      <c r="I495" s="7"/>
      <c r="J495" s="7"/>
      <c r="K495" s="7"/>
      <c r="L495" s="7"/>
      <c r="M495" s="7"/>
      <c r="N495" s="7"/>
      <c r="O495" s="7"/>
      <c r="P495" s="7"/>
      <c r="Q495" s="7"/>
      <c r="R495" s="7"/>
      <c r="S495" s="7"/>
      <c r="T495" s="7"/>
      <c r="U495" s="7"/>
      <c r="V495" s="7"/>
      <c r="W495" s="7"/>
      <c r="X495" s="7"/>
      <c r="Y495" s="7"/>
    </row>
    <row r="496" spans="1:25" x14ac:dyDescent="0.2">
      <c r="A496" s="459"/>
      <c r="B496" s="25"/>
      <c r="C496" s="459"/>
      <c r="D496" s="25"/>
      <c r="E496" s="25"/>
      <c r="F496" s="7"/>
      <c r="G496" s="7"/>
      <c r="H496" s="7"/>
      <c r="I496" s="7"/>
      <c r="J496" s="7"/>
      <c r="K496" s="7"/>
      <c r="L496" s="7"/>
      <c r="M496" s="7"/>
      <c r="N496" s="7"/>
      <c r="O496" s="7"/>
      <c r="P496" s="7"/>
      <c r="Q496" s="7"/>
      <c r="R496" s="7"/>
      <c r="S496" s="7"/>
      <c r="T496" s="7"/>
      <c r="U496" s="7"/>
      <c r="V496" s="7"/>
      <c r="W496" s="7"/>
      <c r="X496" s="7"/>
      <c r="Y496" s="7"/>
    </row>
    <row r="497" spans="1:25" x14ac:dyDescent="0.2">
      <c r="A497" s="1132"/>
      <c r="B497" s="1132"/>
      <c r="C497" s="1137"/>
      <c r="D497" s="1137"/>
      <c r="E497" s="459"/>
      <c r="F497" s="7"/>
      <c r="G497" s="7"/>
      <c r="H497" s="7"/>
      <c r="I497" s="7"/>
      <c r="J497" s="7"/>
      <c r="K497" s="7"/>
      <c r="L497" s="7"/>
      <c r="M497" s="7"/>
      <c r="N497" s="7"/>
      <c r="O497" s="7"/>
      <c r="P497" s="7"/>
      <c r="Q497" s="7"/>
      <c r="R497" s="7"/>
      <c r="S497" s="7"/>
      <c r="T497" s="7"/>
      <c r="U497" s="7"/>
      <c r="V497" s="7"/>
      <c r="W497" s="7"/>
      <c r="X497" s="7"/>
      <c r="Y497" s="7"/>
    </row>
    <row r="498" spans="1:25" x14ac:dyDescent="0.2">
      <c r="A498" s="459"/>
      <c r="B498" s="459"/>
      <c r="C498" s="459"/>
      <c r="D498" s="459"/>
      <c r="E498" s="459"/>
      <c r="F498" s="7"/>
      <c r="G498" s="7"/>
      <c r="H498" s="7"/>
      <c r="I498" s="7"/>
      <c r="J498" s="7"/>
      <c r="K498" s="7"/>
      <c r="L498" s="7"/>
      <c r="M498" s="7"/>
      <c r="N498" s="7"/>
      <c r="O498" s="7"/>
      <c r="P498" s="7"/>
      <c r="Q498" s="7"/>
      <c r="R498" s="7"/>
      <c r="S498" s="7"/>
      <c r="T498" s="7"/>
      <c r="U498" s="7"/>
      <c r="V498" s="7"/>
      <c r="W498" s="7"/>
      <c r="X498" s="7"/>
      <c r="Y498" s="7"/>
    </row>
    <row r="499" spans="1:25" x14ac:dyDescent="0.2">
      <c r="A499" s="1138"/>
      <c r="B499" s="1138"/>
      <c r="C499" s="1139"/>
      <c r="D499" s="1139"/>
      <c r="E499" s="459"/>
      <c r="F499" s="7"/>
      <c r="G499" s="7"/>
      <c r="H499" s="7"/>
      <c r="I499" s="7"/>
      <c r="J499" s="7"/>
      <c r="K499" s="7"/>
      <c r="L499" s="7"/>
      <c r="M499" s="7"/>
      <c r="N499" s="7"/>
      <c r="O499" s="7"/>
      <c r="P499" s="7"/>
      <c r="Q499" s="7"/>
      <c r="R499" s="7"/>
      <c r="S499" s="7"/>
      <c r="T499" s="7"/>
      <c r="U499" s="7"/>
      <c r="V499" s="7"/>
      <c r="W499" s="7"/>
      <c r="X499" s="7"/>
      <c r="Y499" s="7"/>
    </row>
    <row r="500" spans="1:25" x14ac:dyDescent="0.2">
      <c r="A500" s="1138"/>
      <c r="B500" s="1138"/>
      <c r="C500" s="1139"/>
      <c r="D500" s="1139"/>
      <c r="E500" s="459"/>
      <c r="F500" s="7"/>
      <c r="G500" s="7"/>
      <c r="H500" s="7"/>
      <c r="I500" s="7"/>
      <c r="J500" s="7"/>
      <c r="K500" s="7"/>
      <c r="L500" s="7"/>
      <c r="M500" s="7"/>
      <c r="N500" s="7"/>
      <c r="O500" s="7"/>
      <c r="P500" s="7"/>
      <c r="Q500" s="7"/>
      <c r="R500" s="7"/>
      <c r="S500" s="7"/>
      <c r="T500" s="7"/>
      <c r="U500" s="7"/>
      <c r="V500" s="7"/>
      <c r="W500" s="7"/>
      <c r="X500" s="7"/>
      <c r="Y500" s="7"/>
    </row>
    <row r="501" spans="1:25" x14ac:dyDescent="0.2">
      <c r="A501" s="456"/>
      <c r="B501" s="459"/>
      <c r="C501" s="460"/>
      <c r="D501" s="460"/>
      <c r="E501" s="459"/>
      <c r="F501" s="7"/>
      <c r="G501" s="7"/>
      <c r="H501" s="7"/>
      <c r="I501" s="7"/>
      <c r="J501" s="7"/>
      <c r="K501" s="7"/>
      <c r="L501" s="7"/>
      <c r="M501" s="7"/>
      <c r="N501" s="7"/>
      <c r="O501" s="7"/>
      <c r="P501" s="7"/>
      <c r="Q501" s="7"/>
      <c r="R501" s="7"/>
      <c r="S501" s="7"/>
      <c r="T501" s="7"/>
      <c r="U501" s="7"/>
      <c r="V501" s="7"/>
      <c r="W501" s="7"/>
      <c r="X501" s="7"/>
      <c r="Y501" s="7"/>
    </row>
    <row r="502" spans="1:25" x14ac:dyDescent="0.2">
      <c r="A502" s="456"/>
      <c r="B502" s="459"/>
      <c r="C502" s="1139"/>
      <c r="D502" s="1139"/>
      <c r="E502" s="459"/>
      <c r="F502" s="7"/>
      <c r="G502" s="7"/>
      <c r="H502" s="7"/>
      <c r="I502" s="7"/>
      <c r="J502" s="7"/>
      <c r="K502" s="7"/>
      <c r="L502" s="7"/>
      <c r="M502" s="7"/>
      <c r="N502" s="7"/>
      <c r="O502" s="7"/>
      <c r="P502" s="7"/>
      <c r="Q502" s="7"/>
      <c r="R502" s="7"/>
      <c r="S502" s="7"/>
      <c r="T502" s="7"/>
      <c r="U502" s="7"/>
      <c r="V502" s="7"/>
      <c r="W502" s="7"/>
      <c r="X502" s="7"/>
      <c r="Y502" s="7"/>
    </row>
    <row r="503" spans="1:25" x14ac:dyDescent="0.2">
      <c r="A503" s="459"/>
      <c r="B503" s="459"/>
      <c r="C503" s="459"/>
      <c r="D503" s="459"/>
      <c r="E503" s="459"/>
      <c r="F503" s="7"/>
      <c r="G503" s="7"/>
      <c r="H503" s="7"/>
      <c r="I503" s="7"/>
      <c r="J503" s="7"/>
      <c r="K503" s="7"/>
      <c r="L503" s="7"/>
      <c r="M503" s="7"/>
      <c r="N503" s="7"/>
      <c r="O503" s="7"/>
      <c r="P503" s="7"/>
      <c r="Q503" s="7"/>
      <c r="R503" s="7"/>
      <c r="S503" s="7"/>
      <c r="T503" s="7"/>
      <c r="U503" s="7"/>
      <c r="V503" s="7"/>
      <c r="W503" s="7"/>
      <c r="X503" s="7"/>
      <c r="Y503" s="7"/>
    </row>
    <row r="504" spans="1:25" x14ac:dyDescent="0.2">
      <c r="A504" s="456"/>
      <c r="B504" s="457"/>
      <c r="C504" s="1139"/>
      <c r="D504" s="1139"/>
      <c r="E504" s="459"/>
      <c r="F504" s="7"/>
      <c r="G504" s="7"/>
      <c r="H504" s="7"/>
      <c r="I504" s="7"/>
      <c r="J504" s="7"/>
      <c r="K504" s="7"/>
      <c r="L504" s="7"/>
      <c r="M504" s="7"/>
      <c r="N504" s="7"/>
      <c r="O504" s="7"/>
      <c r="P504" s="7"/>
      <c r="Q504" s="7"/>
      <c r="R504" s="7"/>
      <c r="S504" s="7"/>
      <c r="T504" s="7"/>
      <c r="U504" s="7"/>
      <c r="V504" s="7"/>
      <c r="W504" s="7"/>
      <c r="X504" s="7"/>
      <c r="Y504" s="7"/>
    </row>
    <row r="505" spans="1:25" x14ac:dyDescent="0.2">
      <c r="A505" s="459"/>
      <c r="B505" s="459"/>
      <c r="C505" s="459"/>
      <c r="D505" s="459"/>
      <c r="E505" s="459"/>
      <c r="F505" s="7"/>
      <c r="G505" s="7"/>
      <c r="H505" s="7"/>
      <c r="I505" s="7"/>
      <c r="J505" s="7"/>
      <c r="K505" s="7"/>
      <c r="L505" s="7"/>
      <c r="M505" s="7"/>
      <c r="N505" s="7"/>
      <c r="O505" s="7"/>
      <c r="P505" s="7"/>
      <c r="Q505" s="7"/>
      <c r="R505" s="7"/>
      <c r="S505" s="7"/>
      <c r="T505" s="7"/>
      <c r="U505" s="7"/>
      <c r="V505" s="7"/>
      <c r="W505" s="7"/>
      <c r="X505" s="7"/>
      <c r="Y505" s="7"/>
    </row>
    <row r="506" spans="1:25" x14ac:dyDescent="0.2">
      <c r="A506" s="3"/>
      <c r="B506" s="677"/>
      <c r="C506" s="677"/>
      <c r="D506" s="437"/>
      <c r="E506" s="437"/>
      <c r="F506" s="7"/>
      <c r="G506" s="7"/>
      <c r="H506" s="7"/>
      <c r="I506" s="7"/>
      <c r="J506" s="7"/>
      <c r="K506" s="7"/>
      <c r="L506" s="7"/>
      <c r="M506" s="7"/>
      <c r="N506" s="7"/>
      <c r="O506" s="7"/>
      <c r="P506" s="7"/>
      <c r="Q506" s="7"/>
      <c r="R506" s="7"/>
      <c r="S506" s="7"/>
      <c r="T506" s="7"/>
      <c r="U506" s="7"/>
      <c r="V506" s="7"/>
      <c r="W506" s="7"/>
      <c r="X506" s="7"/>
      <c r="Y506" s="7"/>
    </row>
    <row r="507" spans="1:25" x14ac:dyDescent="0.2">
      <c r="A507" s="3"/>
      <c r="B507" s="1139"/>
      <c r="C507" s="1139"/>
      <c r="D507" s="26"/>
      <c r="E507" s="460"/>
      <c r="F507" s="7"/>
      <c r="G507" s="7"/>
      <c r="H507" s="7"/>
      <c r="I507" s="7"/>
      <c r="J507" s="7"/>
      <c r="K507" s="7"/>
      <c r="L507" s="7"/>
      <c r="M507" s="7"/>
      <c r="N507" s="7"/>
      <c r="O507" s="7"/>
      <c r="P507" s="7"/>
      <c r="Q507" s="7"/>
      <c r="R507" s="7"/>
      <c r="S507" s="7"/>
      <c r="T507" s="7"/>
      <c r="U507" s="7"/>
      <c r="V507" s="7"/>
      <c r="W507" s="7"/>
      <c r="X507" s="7"/>
      <c r="Y507" s="7"/>
    </row>
    <row r="508" spans="1:25" x14ac:dyDescent="0.2">
      <c r="A508" s="3"/>
      <c r="B508" s="1139"/>
      <c r="C508" s="1139"/>
      <c r="D508" s="26"/>
      <c r="E508" s="460"/>
      <c r="F508" s="7"/>
      <c r="G508" s="7"/>
      <c r="H508" s="7"/>
      <c r="I508" s="7"/>
      <c r="J508" s="7"/>
      <c r="K508" s="7"/>
      <c r="L508" s="7"/>
      <c r="M508" s="7"/>
      <c r="N508" s="7"/>
      <c r="O508" s="7"/>
      <c r="P508" s="7"/>
      <c r="Q508" s="7"/>
      <c r="R508" s="7"/>
      <c r="S508" s="7"/>
      <c r="T508" s="7"/>
      <c r="U508" s="7"/>
      <c r="V508" s="7"/>
      <c r="W508" s="7"/>
      <c r="X508" s="7"/>
      <c r="Y508" s="7"/>
    </row>
    <row r="509" spans="1:25" x14ac:dyDescent="0.2">
      <c r="A509" s="3"/>
      <c r="B509" s="1139"/>
      <c r="C509" s="1139"/>
      <c r="D509" s="26"/>
      <c r="E509" s="460"/>
      <c r="F509" s="7"/>
      <c r="G509" s="7"/>
      <c r="H509" s="7"/>
      <c r="I509" s="7"/>
      <c r="J509" s="7"/>
      <c r="K509" s="7"/>
      <c r="L509" s="7"/>
      <c r="M509" s="7"/>
      <c r="N509" s="7"/>
      <c r="O509" s="7"/>
      <c r="P509" s="7"/>
      <c r="Q509" s="7"/>
      <c r="R509" s="7"/>
      <c r="S509" s="7"/>
      <c r="T509" s="7"/>
      <c r="U509" s="7"/>
      <c r="V509" s="7"/>
      <c r="W509" s="7"/>
      <c r="X509" s="7"/>
      <c r="Y509" s="7"/>
    </row>
    <row r="510" spans="1:25" x14ac:dyDescent="0.2">
      <c r="A510" s="3"/>
      <c r="B510" s="677"/>
      <c r="C510" s="677"/>
      <c r="D510" s="460"/>
      <c r="E510" s="460"/>
      <c r="F510" s="7"/>
      <c r="G510" s="7"/>
      <c r="H510" s="7"/>
      <c r="I510" s="7"/>
      <c r="J510" s="7"/>
      <c r="K510" s="7"/>
      <c r="L510" s="7"/>
      <c r="M510" s="7"/>
      <c r="N510" s="7"/>
      <c r="O510" s="7"/>
      <c r="P510" s="7"/>
      <c r="Q510" s="7"/>
      <c r="R510" s="7"/>
      <c r="S510" s="7"/>
      <c r="T510" s="7"/>
      <c r="U510" s="7"/>
      <c r="V510" s="7"/>
      <c r="W510" s="7"/>
      <c r="X510" s="7"/>
      <c r="Y510" s="7"/>
    </row>
    <row r="511" spans="1:25" x14ac:dyDescent="0.2">
      <c r="A511" s="3"/>
      <c r="B511" s="1139"/>
      <c r="C511" s="1139"/>
      <c r="D511" s="459"/>
      <c r="E511" s="459"/>
      <c r="F511" s="7"/>
      <c r="G511" s="7"/>
      <c r="H511" s="7"/>
      <c r="I511" s="7"/>
      <c r="J511" s="7"/>
      <c r="K511" s="7"/>
      <c r="L511" s="7"/>
      <c r="M511" s="7"/>
      <c r="N511" s="7"/>
      <c r="O511" s="7"/>
      <c r="P511" s="7"/>
      <c r="Q511" s="7"/>
      <c r="R511" s="7"/>
      <c r="S511" s="7"/>
      <c r="T511" s="7"/>
      <c r="U511" s="7"/>
      <c r="V511" s="7"/>
      <c r="W511" s="7"/>
      <c r="X511" s="7"/>
      <c r="Y511" s="7"/>
    </row>
    <row r="512" spans="1:25" x14ac:dyDescent="0.2">
      <c r="A512" s="459"/>
      <c r="B512" s="459"/>
      <c r="C512" s="459"/>
      <c r="D512" s="27"/>
      <c r="E512" s="27"/>
      <c r="F512" s="7"/>
      <c r="G512" s="7"/>
      <c r="H512" s="7"/>
      <c r="I512" s="7"/>
      <c r="J512" s="7"/>
      <c r="K512" s="7"/>
      <c r="L512" s="7"/>
      <c r="M512" s="7"/>
      <c r="N512" s="7"/>
      <c r="O512" s="7"/>
      <c r="P512" s="7"/>
      <c r="Q512" s="7"/>
      <c r="R512" s="7"/>
      <c r="S512" s="7"/>
      <c r="T512" s="7"/>
      <c r="U512" s="7"/>
      <c r="V512" s="7"/>
      <c r="W512" s="7"/>
      <c r="X512" s="7"/>
      <c r="Y512" s="7"/>
    </row>
    <row r="513" spans="1:25" x14ac:dyDescent="0.2">
      <c r="A513" s="1138"/>
      <c r="B513" s="1138"/>
      <c r="C513" s="1138"/>
      <c r="D513" s="26"/>
      <c r="E513" s="460"/>
      <c r="F513" s="7"/>
      <c r="G513" s="7"/>
      <c r="H513" s="7"/>
      <c r="I513" s="7"/>
      <c r="J513" s="7"/>
      <c r="K513" s="7"/>
      <c r="L513" s="7"/>
      <c r="M513" s="7"/>
      <c r="N513" s="7"/>
      <c r="O513" s="7"/>
      <c r="P513" s="7"/>
      <c r="Q513" s="7"/>
      <c r="R513" s="7"/>
      <c r="S513" s="7"/>
      <c r="T513" s="7"/>
      <c r="U513" s="7"/>
      <c r="V513" s="7"/>
      <c r="W513" s="7"/>
      <c r="X513" s="7"/>
      <c r="Y513" s="7"/>
    </row>
    <row r="514" spans="1:25" x14ac:dyDescent="0.2">
      <c r="A514" s="459"/>
      <c r="B514" s="459"/>
      <c r="C514" s="459"/>
      <c r="D514" s="459"/>
      <c r="E514" s="459"/>
      <c r="F514" s="7"/>
      <c r="G514" s="7"/>
      <c r="H514" s="7"/>
      <c r="I514" s="7"/>
      <c r="J514" s="7"/>
      <c r="K514" s="7"/>
      <c r="L514" s="7"/>
      <c r="M514" s="7"/>
      <c r="N514" s="7"/>
      <c r="O514" s="7"/>
      <c r="P514" s="7"/>
      <c r="Q514" s="7"/>
      <c r="R514" s="7"/>
      <c r="S514" s="7"/>
      <c r="T514" s="7"/>
      <c r="U514" s="7"/>
      <c r="V514" s="7"/>
      <c r="W514" s="7"/>
      <c r="X514" s="7"/>
      <c r="Y514" s="7"/>
    </row>
    <row r="515" spans="1:25" x14ac:dyDescent="0.2">
      <c r="A515" s="459"/>
      <c r="B515" s="1139"/>
      <c r="C515" s="1139"/>
      <c r="D515" s="459"/>
      <c r="E515" s="459"/>
      <c r="F515" s="7"/>
      <c r="G515" s="7"/>
      <c r="H515" s="7"/>
      <c r="I515" s="7"/>
      <c r="J515" s="7"/>
      <c r="K515" s="7"/>
      <c r="L515" s="7"/>
      <c r="M515" s="7"/>
      <c r="N515" s="7"/>
      <c r="O515" s="7"/>
      <c r="P515" s="7"/>
      <c r="Q515" s="7"/>
      <c r="R515" s="7"/>
      <c r="S515" s="7"/>
      <c r="T515" s="7"/>
      <c r="U515" s="7"/>
      <c r="V515" s="7"/>
      <c r="W515" s="7"/>
      <c r="X515" s="7"/>
      <c r="Y515" s="7"/>
    </row>
    <row r="516" spans="1:25" x14ac:dyDescent="0.2">
      <c r="A516" s="459"/>
      <c r="B516" s="459"/>
      <c r="C516" s="459"/>
      <c r="D516" s="459"/>
      <c r="E516" s="459"/>
      <c r="F516" s="7"/>
      <c r="G516" s="7"/>
      <c r="H516" s="7"/>
      <c r="I516" s="7"/>
      <c r="J516" s="7"/>
      <c r="K516" s="7"/>
      <c r="L516" s="7"/>
      <c r="M516" s="7"/>
      <c r="N516" s="7"/>
      <c r="O516" s="7"/>
      <c r="P516" s="7"/>
      <c r="Q516" s="7"/>
      <c r="R516" s="7"/>
      <c r="S516" s="7"/>
      <c r="T516" s="7"/>
      <c r="U516" s="7"/>
      <c r="V516" s="7"/>
      <c r="W516" s="7"/>
      <c r="X516" s="7"/>
      <c r="Y516" s="7"/>
    </row>
    <row r="517" spans="1:25" x14ac:dyDescent="0.2">
      <c r="A517" s="1138"/>
      <c r="B517" s="1138"/>
      <c r="C517" s="1138"/>
      <c r="D517" s="437"/>
      <c r="E517" s="460"/>
      <c r="F517" s="7"/>
      <c r="G517" s="7"/>
      <c r="H517" s="7"/>
      <c r="I517" s="7"/>
      <c r="J517" s="7"/>
      <c r="K517" s="7"/>
      <c r="L517" s="7"/>
      <c r="M517" s="7"/>
      <c r="N517" s="7"/>
      <c r="O517" s="7"/>
      <c r="P517" s="7"/>
      <c r="Q517" s="7"/>
      <c r="R517" s="7"/>
      <c r="S517" s="7"/>
      <c r="T517" s="7"/>
      <c r="U517" s="7"/>
      <c r="V517" s="7"/>
      <c r="W517" s="7"/>
      <c r="X517" s="7"/>
      <c r="Y517" s="7"/>
    </row>
    <row r="518" spans="1:25" x14ac:dyDescent="0.2">
      <c r="A518" s="459"/>
      <c r="B518" s="459"/>
      <c r="C518" s="459"/>
      <c r="D518" s="459"/>
      <c r="E518" s="459"/>
      <c r="F518" s="7"/>
      <c r="G518" s="7"/>
      <c r="H518" s="7"/>
      <c r="I518" s="7"/>
      <c r="J518" s="7"/>
      <c r="K518" s="7"/>
      <c r="L518" s="7"/>
      <c r="M518" s="7"/>
      <c r="N518" s="7"/>
      <c r="O518" s="7"/>
      <c r="P518" s="7"/>
      <c r="Q518" s="7"/>
      <c r="R518" s="7"/>
      <c r="S518" s="7"/>
      <c r="T518" s="7"/>
      <c r="U518" s="7"/>
      <c r="V518" s="7"/>
      <c r="W518" s="7"/>
      <c r="X518" s="7"/>
      <c r="Y518" s="7"/>
    </row>
    <row r="519" spans="1:25" x14ac:dyDescent="0.2">
      <c r="A519" s="1132"/>
      <c r="B519" s="1132"/>
      <c r="C519" s="1132"/>
      <c r="D519" s="437"/>
      <c r="E519" s="20"/>
      <c r="F519" s="7"/>
      <c r="G519" s="7"/>
      <c r="H519" s="7"/>
      <c r="I519" s="7"/>
      <c r="J519" s="7"/>
      <c r="K519" s="7"/>
      <c r="L519" s="7"/>
      <c r="M519" s="7"/>
      <c r="N519" s="7"/>
      <c r="O519" s="7"/>
      <c r="P519" s="7"/>
      <c r="Q519" s="7"/>
      <c r="R519" s="7"/>
      <c r="S519" s="7"/>
      <c r="T519" s="7"/>
      <c r="U519" s="7"/>
      <c r="V519" s="7"/>
      <c r="W519" s="7"/>
      <c r="X519" s="7"/>
      <c r="Y519" s="7"/>
    </row>
    <row r="520" spans="1:25" x14ac:dyDescent="0.2">
      <c r="A520" s="459"/>
      <c r="B520" s="459"/>
      <c r="C520" s="459"/>
      <c r="D520" s="459"/>
      <c r="E520" s="459"/>
      <c r="F520" s="7"/>
      <c r="G520" s="7"/>
      <c r="H520" s="7"/>
      <c r="I520" s="7"/>
      <c r="J520" s="7"/>
      <c r="K520" s="7"/>
      <c r="L520" s="7"/>
      <c r="M520" s="7"/>
      <c r="N520" s="7"/>
      <c r="O520" s="7"/>
      <c r="P520" s="7"/>
      <c r="Q520" s="7"/>
      <c r="R520" s="7"/>
      <c r="S520" s="7"/>
      <c r="T520" s="7"/>
      <c r="U520" s="7"/>
      <c r="V520" s="7"/>
      <c r="W520" s="7"/>
      <c r="X520" s="7"/>
      <c r="Y520" s="7"/>
    </row>
    <row r="521" spans="1:25" x14ac:dyDescent="0.2">
      <c r="A521" s="459"/>
      <c r="B521" s="459"/>
      <c r="C521" s="459"/>
      <c r="D521" s="459"/>
      <c r="E521" s="459"/>
      <c r="F521" s="7"/>
      <c r="G521" s="7"/>
      <c r="H521" s="7"/>
      <c r="I521" s="7"/>
      <c r="J521" s="7"/>
      <c r="K521" s="7"/>
      <c r="L521" s="7"/>
      <c r="M521" s="7"/>
      <c r="N521" s="7"/>
      <c r="O521" s="7"/>
      <c r="P521" s="7"/>
      <c r="Q521" s="7"/>
      <c r="R521" s="7"/>
      <c r="S521" s="7"/>
      <c r="T521" s="7"/>
      <c r="U521" s="7"/>
      <c r="V521" s="7"/>
      <c r="W521" s="7"/>
      <c r="X521" s="7"/>
      <c r="Y521" s="7"/>
    </row>
    <row r="522" spans="1:25" x14ac:dyDescent="0.2">
      <c r="A522" s="459"/>
      <c r="B522" s="459"/>
      <c r="C522" s="459"/>
      <c r="D522" s="459"/>
      <c r="E522" s="459"/>
      <c r="F522" s="7"/>
      <c r="G522" s="7"/>
      <c r="H522" s="7"/>
      <c r="I522" s="7"/>
      <c r="J522" s="7"/>
      <c r="K522" s="7"/>
      <c r="L522" s="7"/>
      <c r="M522" s="7"/>
      <c r="N522" s="7"/>
      <c r="O522" s="7"/>
      <c r="P522" s="7"/>
      <c r="Q522" s="7"/>
      <c r="R522" s="7"/>
      <c r="S522" s="7"/>
      <c r="T522" s="7"/>
      <c r="U522" s="7"/>
      <c r="V522" s="7"/>
      <c r="W522" s="7"/>
      <c r="X522" s="7"/>
      <c r="Y522" s="7"/>
    </row>
    <row r="523" spans="1:25" x14ac:dyDescent="0.2">
      <c r="A523" s="459"/>
      <c r="B523" s="459"/>
      <c r="C523" s="459"/>
      <c r="D523" s="459"/>
      <c r="E523" s="459"/>
      <c r="F523" s="7"/>
      <c r="G523" s="7"/>
      <c r="H523" s="7"/>
      <c r="I523" s="7"/>
      <c r="J523" s="7"/>
      <c r="K523" s="7"/>
      <c r="L523" s="7"/>
      <c r="M523" s="7"/>
      <c r="N523" s="7"/>
      <c r="O523" s="7"/>
      <c r="P523" s="7"/>
      <c r="Q523" s="7"/>
      <c r="R523" s="7"/>
      <c r="S523" s="7"/>
      <c r="T523" s="7"/>
      <c r="U523" s="7"/>
      <c r="V523" s="7"/>
      <c r="W523" s="7"/>
      <c r="X523" s="7"/>
      <c r="Y523" s="7"/>
    </row>
    <row r="524" spans="1:25" x14ac:dyDescent="0.2">
      <c r="A524" s="459"/>
      <c r="B524" s="459"/>
      <c r="C524" s="459"/>
      <c r="D524" s="459"/>
      <c r="E524" s="459"/>
      <c r="F524" s="7"/>
      <c r="G524" s="7"/>
      <c r="H524" s="7"/>
      <c r="I524" s="7"/>
      <c r="J524" s="7"/>
      <c r="K524" s="7"/>
      <c r="L524" s="7"/>
      <c r="M524" s="7"/>
      <c r="N524" s="7"/>
      <c r="O524" s="7"/>
      <c r="P524" s="7"/>
      <c r="Q524" s="7"/>
      <c r="R524" s="7"/>
      <c r="S524" s="7"/>
      <c r="T524" s="7"/>
      <c r="U524" s="7"/>
      <c r="V524" s="7"/>
      <c r="W524" s="7"/>
      <c r="X524" s="7"/>
      <c r="Y524" s="7"/>
    </row>
    <row r="525" spans="1:25" x14ac:dyDescent="0.2">
      <c r="A525" s="459"/>
      <c r="B525" s="459"/>
      <c r="C525" s="459"/>
      <c r="D525" s="459"/>
      <c r="E525" s="459"/>
      <c r="F525" s="7"/>
      <c r="G525" s="7"/>
      <c r="H525" s="7"/>
      <c r="I525" s="7"/>
      <c r="J525" s="7"/>
      <c r="K525" s="7"/>
      <c r="L525" s="7"/>
      <c r="M525" s="7"/>
      <c r="N525" s="7"/>
      <c r="O525" s="7"/>
      <c r="P525" s="7"/>
      <c r="Q525" s="7"/>
      <c r="R525" s="7"/>
      <c r="S525" s="7"/>
      <c r="T525" s="7"/>
      <c r="U525" s="7"/>
      <c r="V525" s="7"/>
      <c r="W525" s="7"/>
      <c r="X525" s="7"/>
      <c r="Y525" s="7"/>
    </row>
    <row r="526" spans="1:25" x14ac:dyDescent="0.2">
      <c r="A526" s="7"/>
      <c r="B526" s="7"/>
      <c r="C526" s="7"/>
      <c r="D526" s="7"/>
      <c r="E526" s="7"/>
      <c r="F526" s="7"/>
      <c r="G526" s="7"/>
      <c r="H526" s="7"/>
      <c r="I526" s="7"/>
      <c r="J526" s="7"/>
      <c r="K526" s="7"/>
      <c r="L526" s="7"/>
      <c r="M526" s="7"/>
      <c r="N526" s="7"/>
      <c r="O526" s="7"/>
      <c r="P526" s="7"/>
      <c r="Q526" s="7"/>
      <c r="R526" s="7"/>
      <c r="S526" s="7"/>
      <c r="T526" s="7"/>
      <c r="U526" s="7"/>
      <c r="V526" s="7"/>
      <c r="W526" s="7"/>
      <c r="X526" s="7"/>
      <c r="Y526" s="7"/>
    </row>
    <row r="527" spans="1:25" x14ac:dyDescent="0.2">
      <c r="A527" s="7"/>
      <c r="B527" s="7"/>
      <c r="C527" s="7"/>
      <c r="D527" s="7"/>
      <c r="E527" s="7"/>
      <c r="F527" s="7"/>
      <c r="G527" s="7"/>
      <c r="H527" s="7"/>
      <c r="I527" s="7"/>
      <c r="J527" s="7"/>
      <c r="K527" s="7"/>
      <c r="L527" s="7"/>
      <c r="M527" s="7"/>
      <c r="N527" s="7"/>
      <c r="O527" s="7"/>
      <c r="P527" s="7"/>
      <c r="Q527" s="7"/>
      <c r="R527" s="7"/>
      <c r="S527" s="7"/>
      <c r="T527" s="7"/>
      <c r="U527" s="7"/>
      <c r="V527" s="7"/>
      <c r="W527" s="7"/>
      <c r="X527" s="7"/>
      <c r="Y527" s="7"/>
    </row>
    <row r="528" spans="1:25" x14ac:dyDescent="0.2">
      <c r="A528" s="7"/>
      <c r="B528" s="7"/>
      <c r="C528" s="7"/>
      <c r="D528" s="7"/>
      <c r="E528" s="7"/>
      <c r="F528" s="7"/>
      <c r="G528" s="7"/>
      <c r="H528" s="7"/>
      <c r="I528" s="7"/>
      <c r="J528" s="7"/>
      <c r="K528" s="7"/>
      <c r="L528" s="7"/>
      <c r="M528" s="7"/>
      <c r="N528" s="7"/>
      <c r="O528" s="7"/>
      <c r="P528" s="7"/>
      <c r="Q528" s="7"/>
      <c r="R528" s="7"/>
      <c r="S528" s="7"/>
      <c r="T528" s="7"/>
      <c r="U528" s="7"/>
      <c r="V528" s="7"/>
      <c r="W528" s="7"/>
      <c r="X528" s="7"/>
      <c r="Y528" s="7"/>
    </row>
    <row r="529" spans="1:25" x14ac:dyDescent="0.2">
      <c r="A529" s="7"/>
      <c r="B529" s="7"/>
      <c r="C529" s="7"/>
      <c r="D529" s="7"/>
      <c r="E529" s="7"/>
      <c r="F529" s="7"/>
      <c r="G529" s="7"/>
      <c r="H529" s="7"/>
      <c r="I529" s="7"/>
      <c r="J529" s="7"/>
      <c r="K529" s="7"/>
      <c r="L529" s="7"/>
      <c r="M529" s="7"/>
      <c r="N529" s="7"/>
      <c r="O529" s="7"/>
      <c r="P529" s="7"/>
      <c r="Q529" s="7"/>
      <c r="R529" s="7"/>
      <c r="S529" s="7"/>
      <c r="T529" s="7"/>
      <c r="U529" s="7"/>
      <c r="V529" s="7"/>
      <c r="W529" s="7"/>
      <c r="X529" s="7"/>
      <c r="Y529" s="7"/>
    </row>
    <row r="530" spans="1:25" x14ac:dyDescent="0.2">
      <c r="A530" s="7"/>
      <c r="B530" s="7"/>
      <c r="C530" s="7"/>
      <c r="D530" s="7"/>
      <c r="E530" s="7"/>
      <c r="F530" s="7"/>
      <c r="G530" s="7"/>
      <c r="H530" s="7"/>
      <c r="I530" s="7"/>
      <c r="J530" s="7"/>
      <c r="K530" s="7"/>
      <c r="L530" s="7"/>
      <c r="M530" s="7"/>
      <c r="N530" s="7"/>
      <c r="O530" s="7"/>
      <c r="P530" s="7"/>
      <c r="Q530" s="7"/>
      <c r="R530" s="7"/>
      <c r="S530" s="7"/>
      <c r="T530" s="7"/>
      <c r="U530" s="7"/>
      <c r="V530" s="7"/>
      <c r="W530" s="7"/>
      <c r="X530" s="7"/>
      <c r="Y530" s="7"/>
    </row>
    <row r="531" spans="1:25" x14ac:dyDescent="0.2">
      <c r="A531" s="1137"/>
      <c r="B531" s="1137"/>
      <c r="C531" s="1137"/>
      <c r="D531" s="1137"/>
      <c r="E531" s="459"/>
      <c r="F531" s="7"/>
      <c r="G531" s="7"/>
      <c r="H531" s="7"/>
      <c r="I531" s="7"/>
      <c r="J531" s="7"/>
      <c r="K531" s="7"/>
      <c r="L531" s="7"/>
      <c r="M531" s="7"/>
      <c r="N531" s="7"/>
      <c r="O531" s="7"/>
      <c r="P531" s="7"/>
      <c r="Q531" s="7"/>
      <c r="R531" s="7"/>
      <c r="S531" s="7"/>
      <c r="T531" s="7"/>
      <c r="U531" s="7"/>
      <c r="V531" s="7"/>
      <c r="W531" s="7"/>
      <c r="X531" s="7"/>
      <c r="Y531" s="7"/>
    </row>
    <row r="532" spans="1:25" x14ac:dyDescent="0.2">
      <c r="A532" s="459"/>
      <c r="B532" s="459"/>
      <c r="C532" s="459"/>
      <c r="D532" s="459"/>
      <c r="E532" s="459"/>
      <c r="F532" s="7"/>
      <c r="G532" s="7"/>
      <c r="H532" s="7"/>
      <c r="I532" s="7"/>
      <c r="J532" s="7"/>
      <c r="K532" s="7"/>
      <c r="L532" s="7"/>
      <c r="M532" s="7"/>
      <c r="N532" s="7"/>
      <c r="O532" s="7"/>
      <c r="P532" s="7"/>
      <c r="Q532" s="7"/>
      <c r="R532" s="7"/>
      <c r="S532" s="7"/>
      <c r="T532" s="7"/>
      <c r="U532" s="7"/>
      <c r="V532" s="7"/>
      <c r="W532" s="7"/>
      <c r="X532" s="7"/>
      <c r="Y532" s="7"/>
    </row>
    <row r="533" spans="1:25" x14ac:dyDescent="0.2">
      <c r="A533" s="459"/>
      <c r="B533" s="459"/>
      <c r="C533" s="459"/>
      <c r="D533" s="459"/>
      <c r="E533" s="459"/>
      <c r="F533" s="7"/>
      <c r="G533" s="7"/>
      <c r="H533" s="7"/>
      <c r="I533" s="7"/>
      <c r="J533" s="7"/>
      <c r="K533" s="7"/>
      <c r="L533" s="7"/>
      <c r="M533" s="7"/>
      <c r="N533" s="7"/>
      <c r="O533" s="7"/>
      <c r="P533" s="7"/>
      <c r="Q533" s="7"/>
      <c r="R533" s="7"/>
      <c r="S533" s="7"/>
      <c r="T533" s="7"/>
      <c r="U533" s="7"/>
      <c r="V533" s="7"/>
      <c r="W533" s="7"/>
      <c r="X533" s="7"/>
      <c r="Y533" s="7"/>
    </row>
    <row r="534" spans="1:25" x14ac:dyDescent="0.2">
      <c r="A534" s="459"/>
      <c r="B534" s="459"/>
      <c r="C534" s="459"/>
      <c r="D534" s="459"/>
      <c r="E534" s="459"/>
      <c r="F534" s="7"/>
      <c r="G534" s="7"/>
      <c r="H534" s="7"/>
      <c r="I534" s="7"/>
      <c r="J534" s="7"/>
      <c r="K534" s="7"/>
      <c r="L534" s="7"/>
      <c r="M534" s="7"/>
      <c r="N534" s="7"/>
      <c r="O534" s="7"/>
      <c r="P534" s="7"/>
      <c r="Q534" s="7"/>
      <c r="R534" s="7"/>
      <c r="S534" s="7"/>
      <c r="T534" s="7"/>
      <c r="U534" s="7"/>
      <c r="V534" s="7"/>
      <c r="W534" s="7"/>
      <c r="X534" s="7"/>
      <c r="Y534" s="7"/>
    </row>
    <row r="535" spans="1:25" x14ac:dyDescent="0.2">
      <c r="A535" s="459"/>
      <c r="B535" s="459"/>
      <c r="C535" s="459"/>
      <c r="D535" s="459"/>
      <c r="E535" s="459"/>
      <c r="F535" s="7"/>
      <c r="G535" s="7"/>
      <c r="H535" s="7"/>
      <c r="I535" s="7"/>
      <c r="J535" s="7"/>
      <c r="K535" s="7"/>
      <c r="L535" s="7"/>
      <c r="M535" s="7"/>
      <c r="N535" s="7"/>
      <c r="O535" s="7"/>
      <c r="P535" s="7"/>
      <c r="Q535" s="7"/>
      <c r="R535" s="7"/>
      <c r="S535" s="7"/>
      <c r="T535" s="7"/>
      <c r="U535" s="7"/>
      <c r="V535" s="7"/>
      <c r="W535" s="7"/>
      <c r="X535" s="7"/>
      <c r="Y535" s="7"/>
    </row>
    <row r="536" spans="1:25" x14ac:dyDescent="0.2">
      <c r="A536" s="1141"/>
      <c r="B536" s="1141"/>
      <c r="C536" s="459"/>
      <c r="D536" s="459"/>
      <c r="E536" s="459"/>
      <c r="F536" s="7"/>
      <c r="G536" s="7"/>
      <c r="H536" s="7"/>
      <c r="I536" s="7"/>
      <c r="J536" s="7"/>
      <c r="K536" s="7"/>
      <c r="L536" s="7"/>
      <c r="M536" s="7"/>
      <c r="N536" s="7"/>
      <c r="O536" s="7"/>
      <c r="P536" s="7"/>
      <c r="Q536" s="7"/>
      <c r="R536" s="7"/>
      <c r="S536" s="7"/>
      <c r="T536" s="7"/>
      <c r="U536" s="7"/>
      <c r="V536" s="7"/>
      <c r="W536" s="7"/>
      <c r="X536" s="7"/>
      <c r="Y536" s="7"/>
    </row>
    <row r="537" spans="1:25" x14ac:dyDescent="0.2">
      <c r="A537" s="459"/>
      <c r="B537" s="458"/>
      <c r="C537" s="459"/>
      <c r="D537" s="459"/>
      <c r="E537" s="459"/>
      <c r="F537" s="7"/>
      <c r="G537" s="7"/>
      <c r="H537" s="7"/>
      <c r="I537" s="7"/>
      <c r="J537" s="7"/>
      <c r="K537" s="7"/>
      <c r="L537" s="7"/>
      <c r="M537" s="7"/>
      <c r="N537" s="7"/>
      <c r="O537" s="7"/>
      <c r="P537" s="7"/>
      <c r="Q537" s="7"/>
      <c r="R537" s="7"/>
      <c r="S537" s="7"/>
      <c r="T537" s="7"/>
      <c r="U537" s="7"/>
      <c r="V537" s="7"/>
      <c r="W537" s="7"/>
      <c r="X537" s="7"/>
      <c r="Y537" s="7"/>
    </row>
    <row r="538" spans="1:25" x14ac:dyDescent="0.2">
      <c r="A538" s="459"/>
      <c r="B538" s="461"/>
      <c r="C538" s="438"/>
      <c r="D538" s="438"/>
      <c r="E538" s="459"/>
      <c r="F538" s="7"/>
      <c r="G538" s="7"/>
      <c r="H538" s="7"/>
      <c r="I538" s="7"/>
      <c r="J538" s="7"/>
      <c r="K538" s="7"/>
      <c r="L538" s="7"/>
      <c r="M538" s="7"/>
      <c r="N538" s="7"/>
      <c r="O538" s="7"/>
      <c r="P538" s="7"/>
      <c r="Q538" s="7"/>
      <c r="R538" s="7"/>
      <c r="S538" s="7"/>
      <c r="T538" s="7"/>
      <c r="U538" s="7"/>
      <c r="V538" s="7"/>
      <c r="W538" s="7"/>
      <c r="X538" s="7"/>
      <c r="Y538" s="7"/>
    </row>
    <row r="539" spans="1:25" x14ac:dyDescent="0.2">
      <c r="A539" s="459"/>
      <c r="B539" s="438"/>
      <c r="C539" s="438"/>
      <c r="D539" s="438"/>
      <c r="E539" s="459"/>
      <c r="F539" s="7"/>
      <c r="G539" s="7"/>
      <c r="H539" s="7"/>
      <c r="I539" s="7"/>
      <c r="J539" s="7"/>
      <c r="K539" s="7"/>
      <c r="L539" s="7"/>
      <c r="M539" s="7"/>
      <c r="N539" s="7"/>
      <c r="O539" s="7"/>
      <c r="P539" s="7"/>
      <c r="Q539" s="7"/>
      <c r="R539" s="7"/>
      <c r="S539" s="7"/>
      <c r="T539" s="7"/>
      <c r="U539" s="7"/>
      <c r="V539" s="7"/>
      <c r="W539" s="7"/>
      <c r="X539" s="7"/>
      <c r="Y539" s="7"/>
    </row>
    <row r="540" spans="1:25" x14ac:dyDescent="0.2">
      <c r="A540" s="1132"/>
      <c r="B540" s="1142"/>
      <c r="C540" s="1142"/>
      <c r="D540" s="1142"/>
      <c r="E540" s="459"/>
      <c r="F540" s="7"/>
      <c r="G540" s="7"/>
      <c r="H540" s="7"/>
      <c r="I540" s="7"/>
      <c r="J540" s="7"/>
      <c r="K540" s="7"/>
      <c r="L540" s="7"/>
      <c r="M540" s="7"/>
      <c r="N540" s="7"/>
      <c r="O540" s="7"/>
      <c r="P540" s="7"/>
      <c r="Q540" s="7"/>
      <c r="R540" s="7"/>
      <c r="S540" s="7"/>
      <c r="T540" s="7"/>
      <c r="U540" s="7"/>
      <c r="V540" s="7"/>
      <c r="W540" s="7"/>
      <c r="X540" s="7"/>
      <c r="Y540" s="7"/>
    </row>
    <row r="541" spans="1:25" x14ac:dyDescent="0.2">
      <c r="A541" s="1132"/>
      <c r="B541" s="1132"/>
      <c r="C541" s="1132"/>
      <c r="D541" s="1132"/>
      <c r="E541" s="459"/>
      <c r="F541" s="7"/>
      <c r="G541" s="7"/>
      <c r="H541" s="7"/>
      <c r="I541" s="7"/>
      <c r="J541" s="7"/>
      <c r="K541" s="7"/>
      <c r="L541" s="7"/>
      <c r="M541" s="7"/>
      <c r="N541" s="7"/>
      <c r="O541" s="7"/>
      <c r="P541" s="7"/>
      <c r="Q541" s="7"/>
      <c r="R541" s="7"/>
      <c r="S541" s="7"/>
      <c r="T541" s="7"/>
      <c r="U541" s="7"/>
      <c r="V541" s="7"/>
      <c r="W541" s="7"/>
      <c r="X541" s="7"/>
      <c r="Y541" s="7"/>
    </row>
    <row r="542" spans="1:25" x14ac:dyDescent="0.2">
      <c r="A542" s="18"/>
      <c r="B542" s="437"/>
      <c r="C542" s="460"/>
      <c r="D542" s="460"/>
      <c r="E542" s="459"/>
      <c r="F542" s="7"/>
      <c r="G542" s="7"/>
      <c r="H542" s="7"/>
      <c r="I542" s="7"/>
      <c r="J542" s="7"/>
      <c r="K542" s="7"/>
      <c r="L542" s="7"/>
      <c r="M542" s="7"/>
      <c r="N542" s="7"/>
      <c r="O542" s="7"/>
      <c r="P542" s="7"/>
      <c r="Q542" s="7"/>
      <c r="R542" s="7"/>
      <c r="S542" s="7"/>
      <c r="T542" s="7"/>
      <c r="U542" s="7"/>
      <c r="V542" s="7"/>
      <c r="W542" s="7"/>
      <c r="X542" s="7"/>
      <c r="Y542" s="7"/>
    </row>
    <row r="543" spans="1:25" x14ac:dyDescent="0.2">
      <c r="A543" s="459"/>
      <c r="B543" s="437"/>
      <c r="C543" s="460"/>
      <c r="D543" s="460"/>
      <c r="E543" s="459"/>
      <c r="F543" s="7"/>
      <c r="G543" s="7"/>
      <c r="H543" s="7"/>
      <c r="I543" s="7"/>
      <c r="J543" s="7"/>
      <c r="K543" s="7"/>
      <c r="L543" s="7"/>
      <c r="M543" s="7"/>
      <c r="N543" s="7"/>
      <c r="O543" s="7"/>
      <c r="P543" s="7"/>
      <c r="Q543" s="7"/>
      <c r="R543" s="7"/>
      <c r="S543" s="7"/>
      <c r="T543" s="7"/>
      <c r="U543" s="7"/>
      <c r="V543" s="7"/>
      <c r="W543" s="7"/>
      <c r="X543" s="7"/>
      <c r="Y543" s="7"/>
    </row>
    <row r="544" spans="1:25" x14ac:dyDescent="0.2">
      <c r="A544" s="18"/>
      <c r="B544" s="437"/>
      <c r="C544" s="460"/>
      <c r="D544" s="460"/>
      <c r="E544" s="459"/>
      <c r="F544" s="7"/>
      <c r="G544" s="7"/>
      <c r="H544" s="7"/>
      <c r="I544" s="7"/>
      <c r="J544" s="7"/>
      <c r="K544" s="7"/>
      <c r="L544" s="7"/>
      <c r="M544" s="7"/>
      <c r="N544" s="7"/>
      <c r="O544" s="7"/>
      <c r="P544" s="7"/>
      <c r="Q544" s="7"/>
      <c r="R544" s="7"/>
      <c r="S544" s="7"/>
      <c r="T544" s="7"/>
      <c r="U544" s="7"/>
      <c r="V544" s="7"/>
      <c r="W544" s="7"/>
      <c r="X544" s="7"/>
      <c r="Y544" s="7"/>
    </row>
    <row r="545" spans="1:25" x14ac:dyDescent="0.2">
      <c r="A545" s="18"/>
      <c r="B545" s="437"/>
      <c r="C545" s="460"/>
      <c r="D545" s="460"/>
      <c r="E545" s="459"/>
      <c r="F545" s="7"/>
      <c r="G545" s="7"/>
      <c r="H545" s="7"/>
      <c r="I545" s="7"/>
      <c r="J545" s="7"/>
      <c r="K545" s="7"/>
      <c r="L545" s="7"/>
      <c r="M545" s="7"/>
      <c r="N545" s="7"/>
      <c r="O545" s="7"/>
      <c r="P545" s="7"/>
      <c r="Q545" s="7"/>
      <c r="R545" s="7"/>
      <c r="S545" s="7"/>
      <c r="T545" s="7"/>
      <c r="U545" s="7"/>
      <c r="V545" s="7"/>
      <c r="W545" s="7"/>
      <c r="X545" s="7"/>
      <c r="Y545" s="7"/>
    </row>
    <row r="546" spans="1:25" x14ac:dyDescent="0.2">
      <c r="A546" s="459"/>
      <c r="B546" s="437"/>
      <c r="C546" s="460"/>
      <c r="D546" s="460"/>
      <c r="E546" s="459"/>
      <c r="F546" s="7"/>
      <c r="G546" s="7"/>
      <c r="H546" s="7"/>
      <c r="I546" s="7"/>
      <c r="J546" s="7"/>
      <c r="K546" s="7"/>
      <c r="L546" s="7"/>
      <c r="M546" s="7"/>
      <c r="N546" s="7"/>
      <c r="O546" s="7"/>
      <c r="P546" s="7"/>
      <c r="Q546" s="7"/>
      <c r="R546" s="7"/>
      <c r="S546" s="7"/>
      <c r="T546" s="7"/>
      <c r="U546" s="7"/>
      <c r="V546" s="7"/>
      <c r="W546" s="7"/>
      <c r="X546" s="7"/>
      <c r="Y546" s="7"/>
    </row>
    <row r="547" spans="1:25" x14ac:dyDescent="0.2">
      <c r="A547" s="459"/>
      <c r="B547" s="437"/>
      <c r="C547" s="460"/>
      <c r="D547" s="460"/>
      <c r="E547" s="459"/>
      <c r="F547" s="7"/>
      <c r="G547" s="7"/>
      <c r="H547" s="7"/>
      <c r="I547" s="7"/>
      <c r="J547" s="7"/>
      <c r="K547" s="7"/>
      <c r="L547" s="7"/>
      <c r="M547" s="7"/>
      <c r="N547" s="7"/>
      <c r="O547" s="7"/>
      <c r="P547" s="7"/>
      <c r="Q547" s="7"/>
      <c r="R547" s="7"/>
      <c r="S547" s="7"/>
      <c r="T547" s="7"/>
      <c r="U547" s="7"/>
      <c r="V547" s="7"/>
      <c r="W547" s="7"/>
      <c r="X547" s="7"/>
      <c r="Y547" s="7"/>
    </row>
    <row r="548" spans="1:25" x14ac:dyDescent="0.2">
      <c r="A548" s="459"/>
      <c r="B548" s="456"/>
      <c r="C548" s="456"/>
      <c r="D548" s="460"/>
      <c r="E548" s="459"/>
      <c r="F548" s="7"/>
      <c r="G548" s="7"/>
      <c r="H548" s="7"/>
      <c r="I548" s="7"/>
      <c r="J548" s="7"/>
      <c r="K548" s="7"/>
      <c r="L548" s="7"/>
      <c r="M548" s="7"/>
      <c r="N548" s="7"/>
      <c r="O548" s="7"/>
      <c r="P548" s="7"/>
      <c r="Q548" s="7"/>
      <c r="R548" s="7"/>
      <c r="S548" s="7"/>
      <c r="T548" s="7"/>
      <c r="U548" s="7"/>
      <c r="V548" s="7"/>
      <c r="W548" s="7"/>
      <c r="X548" s="7"/>
      <c r="Y548" s="7"/>
    </row>
    <row r="549" spans="1:25" x14ac:dyDescent="0.2">
      <c r="A549" s="1132"/>
      <c r="B549" s="1132"/>
      <c r="C549" s="1132"/>
      <c r="D549" s="20"/>
      <c r="E549" s="459"/>
      <c r="F549" s="7"/>
      <c r="G549" s="7"/>
      <c r="H549" s="7"/>
      <c r="I549" s="7"/>
      <c r="J549" s="7"/>
      <c r="K549" s="7"/>
      <c r="L549" s="7"/>
      <c r="M549" s="7"/>
      <c r="N549" s="7"/>
      <c r="O549" s="7"/>
      <c r="P549" s="7"/>
      <c r="Q549" s="7"/>
      <c r="R549" s="7"/>
      <c r="S549" s="7"/>
      <c r="T549" s="7"/>
      <c r="U549" s="7"/>
      <c r="V549" s="7"/>
      <c r="W549" s="7"/>
      <c r="X549" s="7"/>
      <c r="Y549" s="7"/>
    </row>
    <row r="550" spans="1:25" x14ac:dyDescent="0.2">
      <c r="A550" s="1133"/>
      <c r="B550" s="1133"/>
      <c r="C550" s="1133"/>
      <c r="D550" s="1133"/>
      <c r="E550" s="459"/>
      <c r="F550" s="7"/>
      <c r="G550" s="7"/>
      <c r="H550" s="7"/>
      <c r="I550" s="7"/>
      <c r="J550" s="7"/>
      <c r="K550" s="7"/>
      <c r="L550" s="7"/>
      <c r="M550" s="7"/>
      <c r="N550" s="7"/>
      <c r="O550" s="7"/>
      <c r="P550" s="7"/>
      <c r="Q550" s="7"/>
      <c r="R550" s="7"/>
      <c r="S550" s="7"/>
      <c r="T550" s="7"/>
      <c r="U550" s="7"/>
      <c r="V550" s="7"/>
      <c r="W550" s="7"/>
      <c r="X550" s="7"/>
      <c r="Y550" s="7"/>
    </row>
    <row r="551" spans="1:25" x14ac:dyDescent="0.2">
      <c r="A551" s="456"/>
      <c r="B551" s="457"/>
      <c r="C551" s="457"/>
      <c r="D551" s="20"/>
      <c r="E551" s="459"/>
      <c r="F551" s="7"/>
      <c r="G551" s="7"/>
      <c r="H551" s="7"/>
      <c r="I551" s="7"/>
      <c r="J551" s="7"/>
      <c r="K551" s="7"/>
      <c r="L551" s="7"/>
      <c r="M551" s="7"/>
      <c r="N551" s="7"/>
      <c r="O551" s="7"/>
      <c r="P551" s="7"/>
      <c r="Q551" s="7"/>
      <c r="R551" s="7"/>
      <c r="S551" s="7"/>
      <c r="T551" s="7"/>
      <c r="U551" s="7"/>
      <c r="V551" s="7"/>
      <c r="W551" s="7"/>
      <c r="X551" s="7"/>
      <c r="Y551" s="7"/>
    </row>
    <row r="552" spans="1:25" x14ac:dyDescent="0.2">
      <c r="A552" s="459"/>
      <c r="B552" s="459"/>
      <c r="C552" s="459"/>
      <c r="D552" s="459"/>
      <c r="E552" s="459"/>
      <c r="F552" s="7"/>
      <c r="G552" s="7"/>
      <c r="H552" s="7"/>
      <c r="I552" s="7"/>
      <c r="J552" s="7"/>
      <c r="K552" s="7"/>
      <c r="L552" s="7"/>
      <c r="M552" s="7"/>
      <c r="N552" s="7"/>
      <c r="O552" s="7"/>
      <c r="P552" s="7"/>
      <c r="Q552" s="7"/>
      <c r="R552" s="7"/>
      <c r="S552" s="7"/>
      <c r="T552" s="7"/>
      <c r="U552" s="7"/>
      <c r="V552" s="7"/>
      <c r="W552" s="7"/>
      <c r="X552" s="7"/>
      <c r="Y552" s="7"/>
    </row>
    <row r="553" spans="1:25" x14ac:dyDescent="0.2">
      <c r="A553" s="459"/>
      <c r="B553" s="459"/>
      <c r="C553" s="459"/>
      <c r="D553" s="459"/>
      <c r="E553" s="459"/>
      <c r="F553" s="7"/>
      <c r="G553" s="7"/>
      <c r="H553" s="7"/>
      <c r="I553" s="7"/>
      <c r="J553" s="7"/>
      <c r="K553" s="7"/>
      <c r="L553" s="7"/>
      <c r="M553" s="7"/>
      <c r="N553" s="7"/>
      <c r="O553" s="7"/>
      <c r="P553" s="7"/>
      <c r="Q553" s="7"/>
      <c r="R553" s="7"/>
      <c r="S553" s="7"/>
      <c r="T553" s="7"/>
      <c r="U553" s="7"/>
      <c r="V553" s="7"/>
      <c r="W553" s="7"/>
      <c r="X553" s="7"/>
      <c r="Y553" s="7"/>
    </row>
    <row r="554" spans="1:25" x14ac:dyDescent="0.2">
      <c r="A554" s="456"/>
      <c r="B554" s="458"/>
      <c r="C554" s="458"/>
      <c r="D554" s="458"/>
      <c r="E554" s="459"/>
      <c r="F554" s="7"/>
      <c r="G554" s="7"/>
      <c r="H554" s="7"/>
      <c r="I554" s="7"/>
      <c r="J554" s="7"/>
      <c r="K554" s="7"/>
      <c r="L554" s="7"/>
      <c r="M554" s="7"/>
      <c r="N554" s="7"/>
      <c r="O554" s="7"/>
      <c r="P554" s="7"/>
      <c r="Q554" s="7"/>
      <c r="R554" s="7"/>
      <c r="S554" s="7"/>
      <c r="T554" s="7"/>
      <c r="U554" s="7"/>
      <c r="V554" s="7"/>
      <c r="W554" s="7"/>
      <c r="X554" s="7"/>
      <c r="Y554" s="7"/>
    </row>
    <row r="555" spans="1:25" x14ac:dyDescent="0.2">
      <c r="A555" s="1134"/>
      <c r="B555" s="1135"/>
      <c r="C555" s="1136"/>
      <c r="D555" s="1136"/>
      <c r="E555" s="22"/>
      <c r="F555" s="7"/>
      <c r="G555" s="7"/>
      <c r="H555" s="7"/>
      <c r="I555" s="7"/>
      <c r="J555" s="7"/>
      <c r="K555" s="7"/>
      <c r="L555" s="7"/>
      <c r="M555" s="7"/>
      <c r="N555" s="7"/>
      <c r="O555" s="7"/>
      <c r="P555" s="7"/>
      <c r="Q555" s="7"/>
      <c r="R555" s="7"/>
      <c r="S555" s="7"/>
      <c r="T555" s="7"/>
      <c r="U555" s="7"/>
      <c r="V555" s="7"/>
      <c r="W555" s="7"/>
      <c r="X555" s="7"/>
      <c r="Y555" s="7"/>
    </row>
    <row r="556" spans="1:25" x14ac:dyDescent="0.2">
      <c r="A556" s="1134"/>
      <c r="B556" s="1134"/>
      <c r="C556" s="1134"/>
      <c r="D556" s="1134"/>
      <c r="E556" s="22"/>
      <c r="F556" s="7"/>
      <c r="G556" s="7"/>
      <c r="H556" s="7"/>
      <c r="I556" s="7"/>
      <c r="J556" s="7"/>
      <c r="K556" s="7"/>
      <c r="L556" s="7"/>
      <c r="M556" s="7"/>
      <c r="N556" s="7"/>
      <c r="O556" s="7"/>
      <c r="P556" s="7"/>
      <c r="Q556" s="7"/>
      <c r="R556" s="7"/>
      <c r="S556" s="7"/>
      <c r="T556" s="7"/>
      <c r="U556" s="7"/>
      <c r="V556" s="7"/>
      <c r="W556" s="7"/>
      <c r="X556" s="7"/>
      <c r="Y556" s="7"/>
    </row>
    <row r="557" spans="1:25" x14ac:dyDescent="0.2">
      <c r="A557" s="1132"/>
      <c r="B557" s="1132"/>
      <c r="C557" s="1132"/>
      <c r="D557" s="20"/>
      <c r="E557" s="459"/>
      <c r="F557" s="7"/>
      <c r="G557" s="7"/>
      <c r="H557" s="7"/>
      <c r="I557" s="7"/>
      <c r="J557" s="7"/>
      <c r="K557" s="7"/>
      <c r="L557" s="7"/>
      <c r="M557" s="7"/>
      <c r="N557" s="7"/>
      <c r="O557" s="7"/>
      <c r="P557" s="7"/>
      <c r="Q557" s="7"/>
      <c r="R557" s="7"/>
      <c r="S557" s="7"/>
      <c r="T557" s="7"/>
      <c r="U557" s="7"/>
      <c r="V557" s="7"/>
      <c r="W557" s="7"/>
      <c r="X557" s="7"/>
      <c r="Y557" s="7"/>
    </row>
    <row r="558" spans="1:25" x14ac:dyDescent="0.2">
      <c r="A558" s="1133"/>
      <c r="B558" s="1133"/>
      <c r="C558" s="1133"/>
      <c r="D558" s="1133"/>
      <c r="E558" s="459"/>
      <c r="F558" s="7"/>
      <c r="G558" s="7"/>
      <c r="H558" s="7"/>
      <c r="I558" s="7"/>
      <c r="J558" s="7"/>
      <c r="K558" s="7"/>
      <c r="L558" s="7"/>
      <c r="M558" s="7"/>
      <c r="N558" s="7"/>
      <c r="O558" s="7"/>
      <c r="P558" s="7"/>
      <c r="Q558" s="7"/>
      <c r="R558" s="7"/>
      <c r="S558" s="7"/>
      <c r="T558" s="7"/>
      <c r="U558" s="7"/>
      <c r="V558" s="7"/>
      <c r="W558" s="7"/>
      <c r="X558" s="7"/>
      <c r="Y558" s="7"/>
    </row>
    <row r="559" spans="1:25" x14ac:dyDescent="0.2">
      <c r="A559" s="1132"/>
      <c r="B559" s="1132"/>
      <c r="C559" s="1132"/>
      <c r="D559" s="20"/>
      <c r="E559" s="459"/>
      <c r="F559" s="7"/>
      <c r="G559" s="7"/>
      <c r="H559" s="7"/>
      <c r="I559" s="7"/>
      <c r="J559" s="7"/>
      <c r="K559" s="7"/>
      <c r="L559" s="7"/>
      <c r="M559" s="7"/>
      <c r="N559" s="7"/>
      <c r="O559" s="7"/>
      <c r="P559" s="7"/>
      <c r="Q559" s="7"/>
      <c r="R559" s="7"/>
      <c r="S559" s="7"/>
      <c r="T559" s="7"/>
      <c r="U559" s="7"/>
      <c r="V559" s="7"/>
      <c r="W559" s="7"/>
      <c r="X559" s="7"/>
      <c r="Y559" s="7"/>
    </row>
    <row r="560" spans="1:25" x14ac:dyDescent="0.2">
      <c r="A560" s="459"/>
      <c r="B560" s="459"/>
      <c r="C560" s="459"/>
      <c r="D560" s="459"/>
      <c r="E560" s="459"/>
      <c r="F560" s="7"/>
      <c r="G560" s="7"/>
      <c r="H560" s="7"/>
      <c r="I560" s="7"/>
      <c r="J560" s="7"/>
      <c r="K560" s="7"/>
      <c r="L560" s="7"/>
      <c r="M560" s="7"/>
      <c r="N560" s="7"/>
      <c r="O560" s="7"/>
      <c r="P560" s="7"/>
      <c r="Q560" s="7"/>
      <c r="R560" s="7"/>
      <c r="S560" s="7"/>
      <c r="T560" s="7"/>
      <c r="U560" s="7"/>
      <c r="V560" s="7"/>
      <c r="W560" s="7"/>
      <c r="X560" s="7"/>
      <c r="Y560" s="7"/>
    </row>
    <row r="561" spans="1:25" x14ac:dyDescent="0.2">
      <c r="A561" s="459"/>
      <c r="B561" s="459"/>
      <c r="C561" s="459"/>
      <c r="D561" s="459"/>
      <c r="E561" s="459"/>
      <c r="F561" s="7"/>
      <c r="G561" s="7"/>
      <c r="H561" s="7"/>
      <c r="I561" s="7"/>
      <c r="J561" s="7"/>
      <c r="K561" s="7"/>
      <c r="L561" s="7"/>
      <c r="M561" s="7"/>
      <c r="N561" s="7"/>
      <c r="O561" s="7"/>
      <c r="P561" s="7"/>
      <c r="Q561" s="7"/>
      <c r="R561" s="7"/>
      <c r="S561" s="7"/>
      <c r="T561" s="7"/>
      <c r="U561" s="7"/>
      <c r="V561" s="7"/>
      <c r="W561" s="7"/>
      <c r="X561" s="7"/>
      <c r="Y561" s="7"/>
    </row>
    <row r="562" spans="1:25" x14ac:dyDescent="0.2">
      <c r="A562" s="1132"/>
      <c r="B562" s="1132"/>
      <c r="C562" s="1137"/>
      <c r="D562" s="1137"/>
      <c r="E562" s="459"/>
      <c r="F562" s="7"/>
      <c r="G562" s="7"/>
      <c r="H562" s="7"/>
      <c r="I562" s="7"/>
      <c r="J562" s="7"/>
      <c r="K562" s="7"/>
      <c r="L562" s="7"/>
      <c r="M562" s="7"/>
      <c r="N562" s="7"/>
      <c r="O562" s="7"/>
      <c r="P562" s="7"/>
      <c r="Q562" s="7"/>
      <c r="R562" s="7"/>
      <c r="S562" s="7"/>
      <c r="T562" s="7"/>
      <c r="U562" s="7"/>
      <c r="V562" s="7"/>
      <c r="W562" s="7"/>
      <c r="X562" s="7"/>
      <c r="Y562" s="7"/>
    </row>
    <row r="563" spans="1:25" x14ac:dyDescent="0.2">
      <c r="A563" s="459"/>
      <c r="B563" s="459"/>
      <c r="C563" s="459"/>
      <c r="D563" s="459"/>
      <c r="E563" s="459"/>
      <c r="F563" s="7"/>
      <c r="G563" s="7"/>
      <c r="H563" s="7"/>
      <c r="I563" s="7"/>
      <c r="J563" s="7"/>
      <c r="K563" s="7"/>
      <c r="L563" s="7"/>
      <c r="M563" s="7"/>
      <c r="N563" s="7"/>
      <c r="O563" s="7"/>
      <c r="P563" s="7"/>
      <c r="Q563" s="7"/>
      <c r="R563" s="7"/>
      <c r="S563" s="7"/>
      <c r="T563" s="7"/>
      <c r="U563" s="7"/>
      <c r="V563" s="7"/>
      <c r="W563" s="7"/>
      <c r="X563" s="7"/>
      <c r="Y563" s="7"/>
    </row>
    <row r="564" spans="1:25" x14ac:dyDescent="0.2">
      <c r="A564" s="1138"/>
      <c r="B564" s="1138"/>
      <c r="C564" s="1139"/>
      <c r="D564" s="1139"/>
      <c r="E564" s="459"/>
      <c r="F564" s="7"/>
      <c r="G564" s="7"/>
      <c r="H564" s="7"/>
      <c r="I564" s="7"/>
      <c r="J564" s="7"/>
      <c r="K564" s="7"/>
      <c r="L564" s="7"/>
      <c r="M564" s="7"/>
      <c r="N564" s="7"/>
      <c r="O564" s="7"/>
      <c r="P564" s="7"/>
      <c r="Q564" s="7"/>
      <c r="R564" s="7"/>
      <c r="S564" s="7"/>
      <c r="T564" s="7"/>
      <c r="U564" s="7"/>
      <c r="V564" s="7"/>
      <c r="W564" s="7"/>
      <c r="X564" s="7"/>
      <c r="Y564" s="7"/>
    </row>
    <row r="565" spans="1:25" x14ac:dyDescent="0.2">
      <c r="A565" s="1138"/>
      <c r="B565" s="1138"/>
      <c r="C565" s="1139"/>
      <c r="D565" s="1139"/>
      <c r="E565" s="459"/>
      <c r="F565" s="7"/>
      <c r="G565" s="7"/>
      <c r="H565" s="7"/>
      <c r="I565" s="7"/>
      <c r="J565" s="7"/>
      <c r="K565" s="7"/>
      <c r="L565" s="7"/>
      <c r="M565" s="7"/>
      <c r="N565" s="7"/>
      <c r="O565" s="7"/>
      <c r="P565" s="7"/>
      <c r="Q565" s="7"/>
      <c r="R565" s="7"/>
      <c r="S565" s="7"/>
      <c r="T565" s="7"/>
      <c r="U565" s="7"/>
      <c r="V565" s="7"/>
      <c r="W565" s="7"/>
      <c r="X565" s="7"/>
      <c r="Y565" s="7"/>
    </row>
    <row r="566" spans="1:25" ht="14.25" x14ac:dyDescent="0.2">
      <c r="A566" s="459"/>
      <c r="B566" s="23"/>
      <c r="C566" s="1139"/>
      <c r="D566" s="1139"/>
      <c r="E566" s="459"/>
      <c r="F566" s="7"/>
      <c r="G566" s="7"/>
      <c r="H566" s="7"/>
      <c r="I566" s="7"/>
      <c r="J566" s="7"/>
      <c r="K566" s="7"/>
      <c r="L566" s="7"/>
      <c r="M566" s="7"/>
      <c r="N566" s="7"/>
      <c r="O566" s="7"/>
      <c r="P566" s="7"/>
      <c r="Q566" s="7"/>
      <c r="R566" s="7"/>
      <c r="S566" s="7"/>
      <c r="T566" s="7"/>
      <c r="U566" s="7"/>
      <c r="V566" s="7"/>
      <c r="W566" s="7"/>
      <c r="X566" s="7"/>
      <c r="Y566" s="7"/>
    </row>
    <row r="567" spans="1:25" x14ac:dyDescent="0.2">
      <c r="A567" s="459"/>
      <c r="B567" s="24"/>
      <c r="C567" s="1139"/>
      <c r="D567" s="1139"/>
      <c r="E567" s="459"/>
      <c r="F567" s="7"/>
      <c r="G567" s="7"/>
      <c r="H567" s="7"/>
      <c r="I567" s="7"/>
      <c r="J567" s="7"/>
      <c r="K567" s="7"/>
      <c r="L567" s="7"/>
      <c r="M567" s="7"/>
      <c r="N567" s="7"/>
      <c r="O567" s="7"/>
      <c r="P567" s="7"/>
      <c r="Q567" s="7"/>
      <c r="R567" s="7"/>
      <c r="S567" s="7"/>
      <c r="T567" s="7"/>
      <c r="U567" s="7"/>
      <c r="V567" s="7"/>
      <c r="W567" s="7"/>
      <c r="X567" s="7"/>
      <c r="Y567" s="7"/>
    </row>
    <row r="568" spans="1:25" x14ac:dyDescent="0.2">
      <c r="A568" s="1138"/>
      <c r="B568" s="1138"/>
      <c r="C568" s="1139"/>
      <c r="D568" s="1139"/>
      <c r="E568" s="459"/>
      <c r="F568" s="7"/>
      <c r="G568" s="7"/>
      <c r="H568" s="7"/>
      <c r="I568" s="7"/>
      <c r="J568" s="7"/>
      <c r="K568" s="7"/>
      <c r="L568" s="7"/>
      <c r="M568" s="7"/>
      <c r="N568" s="7"/>
      <c r="O568" s="7"/>
      <c r="P568" s="7"/>
      <c r="Q568" s="7"/>
      <c r="R568" s="7"/>
      <c r="S568" s="7"/>
      <c r="T568" s="7"/>
      <c r="U568" s="7"/>
      <c r="V568" s="7"/>
      <c r="W568" s="7"/>
      <c r="X568" s="7"/>
      <c r="Y568" s="7"/>
    </row>
    <row r="569" spans="1:25" x14ac:dyDescent="0.2">
      <c r="A569" s="1138"/>
      <c r="B569" s="1138"/>
      <c r="C569" s="1139"/>
      <c r="D569" s="1139"/>
      <c r="E569" s="459"/>
      <c r="F569" s="7"/>
      <c r="G569" s="7"/>
      <c r="H569" s="7"/>
      <c r="I569" s="7"/>
      <c r="J569" s="7"/>
      <c r="K569" s="7"/>
      <c r="L569" s="7"/>
      <c r="M569" s="7"/>
      <c r="N569" s="7"/>
      <c r="O569" s="7"/>
      <c r="P569" s="7"/>
      <c r="Q569" s="7"/>
      <c r="R569" s="7"/>
      <c r="S569" s="7"/>
      <c r="T569" s="7"/>
      <c r="U569" s="7"/>
      <c r="V569" s="7"/>
      <c r="W569" s="7"/>
      <c r="X569" s="7"/>
      <c r="Y569" s="7"/>
    </row>
    <row r="570" spans="1:25" x14ac:dyDescent="0.2">
      <c r="A570" s="1138"/>
      <c r="B570" s="1138"/>
      <c r="C570" s="1139"/>
      <c r="D570" s="1139"/>
      <c r="E570" s="459"/>
      <c r="F570" s="7"/>
      <c r="G570" s="7"/>
      <c r="H570" s="7"/>
      <c r="I570" s="7"/>
      <c r="J570" s="7"/>
      <c r="K570" s="7"/>
      <c r="L570" s="7"/>
      <c r="M570" s="7"/>
      <c r="N570" s="7"/>
      <c r="O570" s="7"/>
      <c r="P570" s="7"/>
      <c r="Q570" s="7"/>
      <c r="R570" s="7"/>
      <c r="S570" s="7"/>
      <c r="T570" s="7"/>
      <c r="U570" s="7"/>
      <c r="V570" s="7"/>
      <c r="W570" s="7"/>
      <c r="X570" s="7"/>
      <c r="Y570" s="7"/>
    </row>
    <row r="571" spans="1:25" x14ac:dyDescent="0.2">
      <c r="A571" s="1138"/>
      <c r="B571" s="1138"/>
      <c r="C571" s="1139"/>
      <c r="D571" s="1139"/>
      <c r="E571" s="459"/>
      <c r="F571" s="7"/>
      <c r="G571" s="7"/>
      <c r="H571" s="7"/>
      <c r="I571" s="7"/>
      <c r="J571" s="7"/>
      <c r="K571" s="7"/>
      <c r="L571" s="7"/>
      <c r="M571" s="7"/>
      <c r="N571" s="7"/>
      <c r="O571" s="7"/>
      <c r="P571" s="7"/>
      <c r="Q571" s="7"/>
      <c r="R571" s="7"/>
      <c r="S571" s="7"/>
      <c r="T571" s="7"/>
      <c r="U571" s="7"/>
      <c r="V571" s="7"/>
      <c r="W571" s="7"/>
      <c r="X571" s="7"/>
      <c r="Y571" s="7"/>
    </row>
    <row r="572" spans="1:25" x14ac:dyDescent="0.2">
      <c r="A572" s="1138"/>
      <c r="B572" s="1138"/>
      <c r="C572" s="1139"/>
      <c r="D572" s="1139"/>
      <c r="E572" s="459"/>
      <c r="F572" s="7"/>
      <c r="G572" s="7"/>
      <c r="H572" s="7"/>
      <c r="I572" s="7"/>
      <c r="J572" s="7"/>
      <c r="K572" s="7"/>
      <c r="L572" s="7"/>
      <c r="M572" s="7"/>
      <c r="N572" s="7"/>
      <c r="O572" s="7"/>
      <c r="P572" s="7"/>
      <c r="Q572" s="7"/>
      <c r="R572" s="7"/>
      <c r="S572" s="7"/>
      <c r="T572" s="7"/>
      <c r="U572" s="7"/>
      <c r="V572" s="7"/>
      <c r="W572" s="7"/>
      <c r="X572" s="7"/>
      <c r="Y572" s="7"/>
    </row>
    <row r="573" spans="1:25" x14ac:dyDescent="0.2">
      <c r="A573" s="1138"/>
      <c r="B573" s="1138"/>
      <c r="C573" s="1138"/>
      <c r="D573" s="1138"/>
      <c r="E573" s="459"/>
      <c r="F573" s="7"/>
      <c r="G573" s="7"/>
      <c r="H573" s="7"/>
      <c r="I573" s="7"/>
      <c r="J573" s="7"/>
      <c r="K573" s="7"/>
      <c r="L573" s="7"/>
      <c r="M573" s="7"/>
      <c r="N573" s="7"/>
      <c r="O573" s="7"/>
      <c r="P573" s="7"/>
      <c r="Q573" s="7"/>
      <c r="R573" s="7"/>
      <c r="S573" s="7"/>
      <c r="T573" s="7"/>
      <c r="U573" s="7"/>
      <c r="V573" s="7"/>
      <c r="W573" s="7"/>
      <c r="X573" s="7"/>
      <c r="Y573" s="7"/>
    </row>
    <row r="574" spans="1:25" x14ac:dyDescent="0.2">
      <c r="A574" s="1138"/>
      <c r="B574" s="1138"/>
      <c r="C574" s="1138"/>
      <c r="D574" s="1138"/>
      <c r="E574" s="459"/>
      <c r="F574" s="7"/>
      <c r="G574" s="7"/>
      <c r="H574" s="7"/>
      <c r="I574" s="7"/>
      <c r="J574" s="7"/>
      <c r="K574" s="7"/>
      <c r="L574" s="7"/>
      <c r="M574" s="7"/>
      <c r="N574" s="7"/>
      <c r="O574" s="7"/>
      <c r="P574" s="7"/>
      <c r="Q574" s="7"/>
      <c r="R574" s="7"/>
      <c r="S574" s="7"/>
      <c r="T574" s="7"/>
      <c r="U574" s="7"/>
      <c r="V574" s="7"/>
      <c r="W574" s="7"/>
      <c r="X574" s="7"/>
      <c r="Y574" s="7"/>
    </row>
    <row r="575" spans="1:25" x14ac:dyDescent="0.2">
      <c r="A575" s="1138"/>
      <c r="B575" s="1138"/>
      <c r="C575" s="1138"/>
      <c r="D575" s="1138"/>
      <c r="E575" s="459"/>
      <c r="F575" s="7"/>
      <c r="G575" s="7"/>
      <c r="H575" s="7"/>
      <c r="I575" s="7"/>
      <c r="J575" s="7"/>
      <c r="K575" s="7"/>
      <c r="L575" s="7"/>
      <c r="M575" s="7"/>
      <c r="N575" s="7"/>
      <c r="O575" s="7"/>
      <c r="P575" s="7"/>
      <c r="Q575" s="7"/>
      <c r="R575" s="7"/>
      <c r="S575" s="7"/>
      <c r="T575" s="7"/>
      <c r="U575" s="7"/>
      <c r="V575" s="7"/>
      <c r="W575" s="7"/>
      <c r="X575" s="7"/>
      <c r="Y575" s="7"/>
    </row>
    <row r="576" spans="1:25" x14ac:dyDescent="0.2">
      <c r="A576" s="1138"/>
      <c r="B576" s="1138"/>
      <c r="C576" s="1138"/>
      <c r="D576" s="1138"/>
      <c r="E576" s="459"/>
      <c r="F576" s="7"/>
      <c r="G576" s="7"/>
      <c r="H576" s="7"/>
      <c r="I576" s="7"/>
      <c r="J576" s="7"/>
      <c r="K576" s="7"/>
      <c r="L576" s="7"/>
      <c r="M576" s="7"/>
      <c r="N576" s="7"/>
      <c r="O576" s="7"/>
      <c r="P576" s="7"/>
      <c r="Q576" s="7"/>
      <c r="R576" s="7"/>
      <c r="S576" s="7"/>
      <c r="T576" s="7"/>
      <c r="U576" s="7"/>
      <c r="V576" s="7"/>
      <c r="W576" s="7"/>
      <c r="X576" s="7"/>
      <c r="Y576" s="7"/>
    </row>
    <row r="577" spans="1:25" x14ac:dyDescent="0.2">
      <c r="A577" s="1138"/>
      <c r="B577" s="1138"/>
      <c r="C577" s="1138"/>
      <c r="D577" s="1138"/>
      <c r="E577" s="459"/>
      <c r="F577" s="7"/>
      <c r="G577" s="7"/>
      <c r="H577" s="7"/>
      <c r="I577" s="7"/>
      <c r="J577" s="7"/>
      <c r="K577" s="7"/>
      <c r="L577" s="7"/>
      <c r="M577" s="7"/>
      <c r="N577" s="7"/>
      <c r="O577" s="7"/>
      <c r="P577" s="7"/>
      <c r="Q577" s="7"/>
      <c r="R577" s="7"/>
      <c r="S577" s="7"/>
      <c r="T577" s="7"/>
      <c r="U577" s="7"/>
      <c r="V577" s="7"/>
      <c r="W577" s="7"/>
      <c r="X577" s="7"/>
      <c r="Y577" s="7"/>
    </row>
    <row r="578" spans="1:25" x14ac:dyDescent="0.2">
      <c r="A578" s="456"/>
      <c r="B578" s="456"/>
      <c r="C578" s="677"/>
      <c r="D578" s="677"/>
      <c r="E578" s="459"/>
      <c r="F578" s="7"/>
      <c r="G578" s="7"/>
      <c r="H578" s="7"/>
      <c r="I578" s="7"/>
      <c r="J578" s="7"/>
      <c r="K578" s="7"/>
      <c r="L578" s="7"/>
      <c r="M578" s="7"/>
      <c r="N578" s="7"/>
      <c r="O578" s="7"/>
      <c r="P578" s="7"/>
      <c r="Q578" s="7"/>
      <c r="R578" s="7"/>
      <c r="S578" s="7"/>
      <c r="T578" s="7"/>
      <c r="U578" s="7"/>
      <c r="V578" s="7"/>
      <c r="W578" s="7"/>
      <c r="X578" s="7"/>
      <c r="Y578" s="7"/>
    </row>
    <row r="579" spans="1:25" x14ac:dyDescent="0.2">
      <c r="A579" s="1132"/>
      <c r="B579" s="1132"/>
      <c r="C579" s="1139"/>
      <c r="D579" s="1139"/>
      <c r="E579" s="459"/>
      <c r="F579" s="7"/>
      <c r="G579" s="7"/>
      <c r="H579" s="7"/>
      <c r="I579" s="7"/>
      <c r="J579" s="7"/>
      <c r="K579" s="7"/>
      <c r="L579" s="7"/>
      <c r="M579" s="7"/>
      <c r="N579" s="7"/>
      <c r="O579" s="7"/>
      <c r="P579" s="7"/>
      <c r="Q579" s="7"/>
      <c r="R579" s="7"/>
      <c r="S579" s="7"/>
      <c r="T579" s="7"/>
      <c r="U579" s="7"/>
      <c r="V579" s="7"/>
      <c r="W579" s="7"/>
      <c r="X579" s="7"/>
      <c r="Y579" s="7"/>
    </row>
    <row r="580" spans="1:25" x14ac:dyDescent="0.2">
      <c r="A580" s="459"/>
      <c r="B580" s="459"/>
      <c r="C580" s="437"/>
      <c r="D580" s="437"/>
      <c r="E580" s="459"/>
      <c r="F580" s="7"/>
      <c r="G580" s="7"/>
      <c r="H580" s="7"/>
      <c r="I580" s="7"/>
      <c r="J580" s="7"/>
      <c r="K580" s="7"/>
      <c r="L580" s="7"/>
      <c r="M580" s="7"/>
      <c r="N580" s="7"/>
      <c r="O580" s="7"/>
      <c r="P580" s="7"/>
      <c r="Q580" s="7"/>
      <c r="R580" s="7"/>
      <c r="S580" s="7"/>
      <c r="T580" s="7"/>
      <c r="U580" s="7"/>
      <c r="V580" s="7"/>
      <c r="W580" s="7"/>
      <c r="X580" s="7"/>
      <c r="Y580" s="7"/>
    </row>
    <row r="581" spans="1:25" x14ac:dyDescent="0.2">
      <c r="A581" s="1140"/>
      <c r="B581" s="1140"/>
      <c r="C581" s="1137"/>
      <c r="D581" s="1137"/>
      <c r="E581" s="459"/>
      <c r="F581" s="7"/>
      <c r="G581" s="7"/>
      <c r="H581" s="7"/>
      <c r="I581" s="7"/>
      <c r="J581" s="7"/>
      <c r="K581" s="7"/>
      <c r="L581" s="7"/>
      <c r="M581" s="7"/>
      <c r="N581" s="7"/>
      <c r="O581" s="7"/>
      <c r="P581" s="7"/>
      <c r="Q581" s="7"/>
      <c r="R581" s="7"/>
      <c r="S581" s="7"/>
      <c r="T581" s="7"/>
      <c r="U581" s="7"/>
      <c r="V581" s="7"/>
      <c r="W581" s="7"/>
      <c r="X581" s="7"/>
      <c r="Y581" s="7"/>
    </row>
    <row r="582" spans="1:25" x14ac:dyDescent="0.2">
      <c r="A582" s="459"/>
      <c r="B582" s="459"/>
      <c r="C582" s="437"/>
      <c r="D582" s="437"/>
      <c r="E582" s="459"/>
      <c r="F582" s="7"/>
      <c r="G582" s="7"/>
      <c r="H582" s="7"/>
      <c r="I582" s="7"/>
      <c r="J582" s="7"/>
      <c r="K582" s="7"/>
      <c r="L582" s="7"/>
      <c r="M582" s="7"/>
      <c r="N582" s="7"/>
      <c r="O582" s="7"/>
      <c r="P582" s="7"/>
      <c r="Q582" s="7"/>
      <c r="R582" s="7"/>
      <c r="S582" s="7"/>
      <c r="T582" s="7"/>
      <c r="U582" s="7"/>
      <c r="V582" s="7"/>
      <c r="W582" s="7"/>
      <c r="X582" s="7"/>
      <c r="Y582" s="7"/>
    </row>
    <row r="583" spans="1:25" x14ac:dyDescent="0.2">
      <c r="A583" s="1132"/>
      <c r="B583" s="1132"/>
      <c r="C583" s="1139"/>
      <c r="D583" s="1139"/>
      <c r="E583" s="459"/>
      <c r="F583" s="7"/>
      <c r="G583" s="7"/>
      <c r="H583" s="7"/>
      <c r="I583" s="7"/>
      <c r="J583" s="7"/>
      <c r="K583" s="7"/>
      <c r="L583" s="7"/>
      <c r="M583" s="7"/>
      <c r="N583" s="7"/>
      <c r="O583" s="7"/>
      <c r="P583" s="7"/>
      <c r="Q583" s="7"/>
      <c r="R583" s="7"/>
      <c r="S583" s="7"/>
      <c r="T583" s="7"/>
      <c r="U583" s="7"/>
      <c r="V583" s="7"/>
      <c r="W583" s="7"/>
      <c r="X583" s="7"/>
      <c r="Y583" s="7"/>
    </row>
    <row r="584" spans="1:25" x14ac:dyDescent="0.2">
      <c r="A584" s="456"/>
      <c r="B584" s="459"/>
      <c r="C584" s="25"/>
      <c r="D584" s="25"/>
      <c r="E584" s="459"/>
      <c r="F584" s="7"/>
      <c r="G584" s="7"/>
      <c r="H584" s="7"/>
      <c r="I584" s="7"/>
      <c r="J584" s="7"/>
      <c r="K584" s="7"/>
      <c r="L584" s="7"/>
      <c r="M584" s="7"/>
      <c r="N584" s="7"/>
      <c r="O584" s="7"/>
      <c r="P584" s="7"/>
      <c r="Q584" s="7"/>
      <c r="R584" s="7"/>
      <c r="S584" s="7"/>
      <c r="T584" s="7"/>
      <c r="U584" s="7"/>
      <c r="V584" s="7"/>
      <c r="W584" s="7"/>
      <c r="X584" s="7"/>
      <c r="Y584" s="7"/>
    </row>
    <row r="585" spans="1:25" x14ac:dyDescent="0.2">
      <c r="A585" s="1141"/>
      <c r="B585" s="1141"/>
      <c r="C585" s="1139"/>
      <c r="D585" s="1139"/>
      <c r="E585" s="459"/>
      <c r="F585" s="7"/>
      <c r="G585" s="7"/>
      <c r="H585" s="7"/>
      <c r="I585" s="7"/>
      <c r="J585" s="7"/>
      <c r="K585" s="7"/>
      <c r="L585" s="7"/>
      <c r="M585" s="7"/>
      <c r="N585" s="7"/>
      <c r="O585" s="7"/>
      <c r="P585" s="7"/>
      <c r="Q585" s="7"/>
      <c r="R585" s="7"/>
      <c r="S585" s="7"/>
      <c r="T585" s="7"/>
      <c r="U585" s="7"/>
      <c r="V585" s="7"/>
      <c r="W585" s="7"/>
      <c r="X585" s="7"/>
      <c r="Y585" s="7"/>
    </row>
    <row r="586" spans="1:25" x14ac:dyDescent="0.2">
      <c r="A586" s="459"/>
      <c r="B586" s="25"/>
      <c r="C586" s="459"/>
      <c r="D586" s="25"/>
      <c r="E586" s="25"/>
      <c r="F586" s="7"/>
      <c r="G586" s="7"/>
      <c r="H586" s="7"/>
      <c r="I586" s="7"/>
      <c r="J586" s="7"/>
      <c r="K586" s="7"/>
      <c r="L586" s="7"/>
      <c r="M586" s="7"/>
      <c r="N586" s="7"/>
      <c r="O586" s="7"/>
      <c r="P586" s="7"/>
      <c r="Q586" s="7"/>
      <c r="R586" s="7"/>
      <c r="S586" s="7"/>
      <c r="T586" s="7"/>
      <c r="U586" s="7"/>
      <c r="V586" s="7"/>
      <c r="W586" s="7"/>
      <c r="X586" s="7"/>
      <c r="Y586" s="7"/>
    </row>
    <row r="587" spans="1:25" x14ac:dyDescent="0.2">
      <c r="A587" s="1132"/>
      <c r="B587" s="1132"/>
      <c r="C587" s="1137"/>
      <c r="D587" s="1137"/>
      <c r="E587" s="459"/>
      <c r="F587" s="7"/>
      <c r="G587" s="7"/>
      <c r="H587" s="7"/>
      <c r="I587" s="7"/>
      <c r="J587" s="7"/>
      <c r="K587" s="7"/>
      <c r="L587" s="7"/>
      <c r="M587" s="7"/>
      <c r="N587" s="7"/>
      <c r="O587" s="7"/>
      <c r="P587" s="7"/>
      <c r="Q587" s="7"/>
      <c r="R587" s="7"/>
      <c r="S587" s="7"/>
      <c r="T587" s="7"/>
      <c r="U587" s="7"/>
      <c r="V587" s="7"/>
      <c r="W587" s="7"/>
      <c r="X587" s="7"/>
      <c r="Y587" s="7"/>
    </row>
    <row r="588" spans="1:25" x14ac:dyDescent="0.2">
      <c r="A588" s="459"/>
      <c r="B588" s="459"/>
      <c r="C588" s="459"/>
      <c r="D588" s="459"/>
      <c r="E588" s="459"/>
      <c r="F588" s="7"/>
      <c r="G588" s="7"/>
      <c r="H588" s="7"/>
      <c r="I588" s="7"/>
      <c r="J588" s="7"/>
      <c r="K588" s="7"/>
      <c r="L588" s="7"/>
      <c r="M588" s="7"/>
      <c r="N588" s="7"/>
      <c r="O588" s="7"/>
      <c r="P588" s="7"/>
      <c r="Q588" s="7"/>
      <c r="R588" s="7"/>
      <c r="S588" s="7"/>
      <c r="T588" s="7"/>
      <c r="U588" s="7"/>
      <c r="V588" s="7"/>
      <c r="W588" s="7"/>
      <c r="X588" s="7"/>
      <c r="Y588" s="7"/>
    </row>
    <row r="589" spans="1:25" x14ac:dyDescent="0.2">
      <c r="A589" s="1138"/>
      <c r="B589" s="1138"/>
      <c r="C589" s="1139"/>
      <c r="D589" s="1139"/>
      <c r="E589" s="459"/>
      <c r="F589" s="7"/>
      <c r="G589" s="7"/>
      <c r="H589" s="7"/>
      <c r="I589" s="7"/>
      <c r="J589" s="7"/>
      <c r="K589" s="7"/>
      <c r="L589" s="7"/>
      <c r="M589" s="7"/>
      <c r="N589" s="7"/>
      <c r="O589" s="7"/>
      <c r="P589" s="7"/>
      <c r="Q589" s="7"/>
      <c r="R589" s="7"/>
      <c r="S589" s="7"/>
      <c r="T589" s="7"/>
      <c r="U589" s="7"/>
      <c r="V589" s="7"/>
      <c r="W589" s="7"/>
      <c r="X589" s="7"/>
      <c r="Y589" s="7"/>
    </row>
    <row r="590" spans="1:25" x14ac:dyDescent="0.2">
      <c r="A590" s="1138"/>
      <c r="B590" s="1138"/>
      <c r="C590" s="1139"/>
      <c r="D590" s="1139"/>
      <c r="E590" s="459"/>
      <c r="F590" s="7"/>
      <c r="G590" s="7"/>
      <c r="H590" s="7"/>
      <c r="I590" s="7"/>
      <c r="J590" s="7"/>
      <c r="K590" s="7"/>
      <c r="L590" s="7"/>
      <c r="M590" s="7"/>
      <c r="N590" s="7"/>
      <c r="O590" s="7"/>
      <c r="P590" s="7"/>
      <c r="Q590" s="7"/>
      <c r="R590" s="7"/>
      <c r="S590" s="7"/>
      <c r="T590" s="7"/>
      <c r="U590" s="7"/>
      <c r="V590" s="7"/>
      <c r="W590" s="7"/>
      <c r="X590" s="7"/>
      <c r="Y590" s="7"/>
    </row>
    <row r="591" spans="1:25" x14ac:dyDescent="0.2">
      <c r="A591" s="456"/>
      <c r="B591" s="459"/>
      <c r="C591" s="460"/>
      <c r="D591" s="460"/>
      <c r="E591" s="459"/>
      <c r="F591" s="7"/>
      <c r="G591" s="7"/>
      <c r="H591" s="7"/>
      <c r="I591" s="7"/>
      <c r="J591" s="7"/>
      <c r="K591" s="7"/>
      <c r="L591" s="7"/>
      <c r="M591" s="7"/>
      <c r="N591" s="7"/>
      <c r="O591" s="7"/>
      <c r="P591" s="7"/>
      <c r="Q591" s="7"/>
      <c r="R591" s="7"/>
      <c r="S591" s="7"/>
      <c r="T591" s="7"/>
      <c r="U591" s="7"/>
      <c r="V591" s="7"/>
      <c r="W591" s="7"/>
      <c r="X591" s="7"/>
      <c r="Y591" s="7"/>
    </row>
    <row r="592" spans="1:25" x14ac:dyDescent="0.2">
      <c r="A592" s="456"/>
      <c r="B592" s="459"/>
      <c r="C592" s="1139"/>
      <c r="D592" s="1139"/>
      <c r="E592" s="459"/>
      <c r="F592" s="7"/>
      <c r="G592" s="7"/>
      <c r="H592" s="7"/>
      <c r="I592" s="7"/>
      <c r="J592" s="7"/>
      <c r="K592" s="7"/>
      <c r="L592" s="7"/>
      <c r="M592" s="7"/>
      <c r="N592" s="7"/>
      <c r="O592" s="7"/>
      <c r="P592" s="7"/>
      <c r="Q592" s="7"/>
      <c r="R592" s="7"/>
      <c r="S592" s="7"/>
      <c r="T592" s="7"/>
      <c r="U592" s="7"/>
      <c r="V592" s="7"/>
      <c r="W592" s="7"/>
      <c r="X592" s="7"/>
      <c r="Y592" s="7"/>
    </row>
    <row r="593" spans="1:25" x14ac:dyDescent="0.2">
      <c r="A593" s="459"/>
      <c r="B593" s="459"/>
      <c r="C593" s="459"/>
      <c r="D593" s="459"/>
      <c r="E593" s="459"/>
      <c r="F593" s="7"/>
      <c r="G593" s="7"/>
      <c r="H593" s="7"/>
      <c r="I593" s="7"/>
      <c r="J593" s="7"/>
      <c r="K593" s="7"/>
      <c r="L593" s="7"/>
      <c r="M593" s="7"/>
      <c r="N593" s="7"/>
      <c r="O593" s="7"/>
      <c r="P593" s="7"/>
      <c r="Q593" s="7"/>
      <c r="R593" s="7"/>
      <c r="S593" s="7"/>
      <c r="T593" s="7"/>
      <c r="U593" s="7"/>
      <c r="V593" s="7"/>
      <c r="W593" s="7"/>
      <c r="X593" s="7"/>
      <c r="Y593" s="7"/>
    </row>
    <row r="594" spans="1:25" x14ac:dyDescent="0.2">
      <c r="A594" s="456"/>
      <c r="B594" s="457"/>
      <c r="C594" s="1139"/>
      <c r="D594" s="1139"/>
      <c r="E594" s="459"/>
      <c r="F594" s="7"/>
      <c r="G594" s="7"/>
      <c r="H594" s="7"/>
      <c r="I594" s="7"/>
      <c r="J594" s="7"/>
      <c r="K594" s="7"/>
      <c r="L594" s="7"/>
      <c r="M594" s="7"/>
      <c r="N594" s="7"/>
      <c r="O594" s="7"/>
      <c r="P594" s="7"/>
      <c r="Q594" s="7"/>
      <c r="R594" s="7"/>
      <c r="S594" s="7"/>
      <c r="T594" s="7"/>
      <c r="U594" s="7"/>
      <c r="V594" s="7"/>
      <c r="W594" s="7"/>
      <c r="X594" s="7"/>
      <c r="Y594" s="7"/>
    </row>
    <row r="595" spans="1:25" x14ac:dyDescent="0.2">
      <c r="A595" s="459"/>
      <c r="B595" s="459"/>
      <c r="C595" s="459"/>
      <c r="D595" s="459"/>
      <c r="E595" s="459"/>
      <c r="F595" s="7"/>
      <c r="G595" s="7"/>
      <c r="H595" s="7"/>
      <c r="I595" s="7"/>
      <c r="J595" s="7"/>
      <c r="K595" s="7"/>
      <c r="L595" s="7"/>
      <c r="M595" s="7"/>
      <c r="N595" s="7"/>
      <c r="O595" s="7"/>
      <c r="P595" s="7"/>
      <c r="Q595" s="7"/>
      <c r="R595" s="7"/>
      <c r="S595" s="7"/>
      <c r="T595" s="7"/>
      <c r="U595" s="7"/>
      <c r="V595" s="7"/>
      <c r="W595" s="7"/>
      <c r="X595" s="7"/>
      <c r="Y595" s="7"/>
    </row>
    <row r="596" spans="1:25" x14ac:dyDescent="0.2">
      <c r="A596" s="3"/>
      <c r="B596" s="677"/>
      <c r="C596" s="677"/>
      <c r="D596" s="437"/>
      <c r="E596" s="437"/>
      <c r="F596" s="7"/>
      <c r="G596" s="7"/>
      <c r="H596" s="7"/>
      <c r="I596" s="7"/>
      <c r="J596" s="7"/>
      <c r="K596" s="7"/>
      <c r="L596" s="7"/>
      <c r="M596" s="7"/>
      <c r="N596" s="7"/>
      <c r="O596" s="7"/>
      <c r="P596" s="7"/>
      <c r="Q596" s="7"/>
      <c r="R596" s="7"/>
      <c r="S596" s="7"/>
      <c r="T596" s="7"/>
      <c r="U596" s="7"/>
      <c r="V596" s="7"/>
      <c r="W596" s="7"/>
      <c r="X596" s="7"/>
      <c r="Y596" s="7"/>
    </row>
    <row r="597" spans="1:25" x14ac:dyDescent="0.2">
      <c r="A597" s="3"/>
      <c r="B597" s="1139"/>
      <c r="C597" s="1139"/>
      <c r="D597" s="26"/>
      <c r="E597" s="460"/>
      <c r="F597" s="7"/>
      <c r="G597" s="7"/>
      <c r="H597" s="7"/>
      <c r="I597" s="7"/>
      <c r="J597" s="7"/>
      <c r="K597" s="7"/>
      <c r="L597" s="7"/>
      <c r="M597" s="7"/>
      <c r="N597" s="7"/>
      <c r="O597" s="7"/>
      <c r="P597" s="7"/>
      <c r="Q597" s="7"/>
      <c r="R597" s="7"/>
      <c r="S597" s="7"/>
      <c r="T597" s="7"/>
      <c r="U597" s="7"/>
      <c r="V597" s="7"/>
      <c r="W597" s="7"/>
      <c r="X597" s="7"/>
      <c r="Y597" s="7"/>
    </row>
    <row r="598" spans="1:25" x14ac:dyDescent="0.2">
      <c r="A598" s="3"/>
      <c r="B598" s="1139"/>
      <c r="C598" s="1139"/>
      <c r="D598" s="26"/>
      <c r="E598" s="460"/>
      <c r="F598" s="7"/>
      <c r="G598" s="7"/>
      <c r="H598" s="7"/>
      <c r="I598" s="7"/>
      <c r="J598" s="7"/>
      <c r="K598" s="7"/>
      <c r="L598" s="7"/>
      <c r="M598" s="7"/>
      <c r="N598" s="7"/>
      <c r="O598" s="7"/>
      <c r="P598" s="7"/>
      <c r="Q598" s="7"/>
      <c r="R598" s="7"/>
      <c r="S598" s="7"/>
      <c r="T598" s="7"/>
      <c r="U598" s="7"/>
      <c r="V598" s="7"/>
      <c r="W598" s="7"/>
      <c r="X598" s="7"/>
      <c r="Y598" s="7"/>
    </row>
    <row r="599" spans="1:25" x14ac:dyDescent="0.2">
      <c r="A599" s="3"/>
      <c r="B599" s="1139"/>
      <c r="C599" s="1139"/>
      <c r="D599" s="26"/>
      <c r="E599" s="460"/>
      <c r="F599" s="7"/>
      <c r="G599" s="7"/>
      <c r="H599" s="7"/>
      <c r="I599" s="7"/>
      <c r="J599" s="7"/>
      <c r="K599" s="7"/>
      <c r="L599" s="7"/>
      <c r="M599" s="7"/>
      <c r="N599" s="7"/>
      <c r="O599" s="7"/>
      <c r="P599" s="7"/>
      <c r="Q599" s="7"/>
      <c r="R599" s="7"/>
      <c r="S599" s="7"/>
      <c r="T599" s="7"/>
      <c r="U599" s="7"/>
      <c r="V599" s="7"/>
      <c r="W599" s="7"/>
      <c r="X599" s="7"/>
      <c r="Y599" s="7"/>
    </row>
    <row r="600" spans="1:25" x14ac:dyDescent="0.2">
      <c r="A600" s="3"/>
      <c r="B600" s="677"/>
      <c r="C600" s="677"/>
      <c r="D600" s="460"/>
      <c r="E600" s="460"/>
      <c r="F600" s="7"/>
      <c r="G600" s="7"/>
      <c r="H600" s="7"/>
      <c r="I600" s="7"/>
      <c r="J600" s="7"/>
      <c r="K600" s="7"/>
      <c r="L600" s="7"/>
      <c r="M600" s="7"/>
      <c r="N600" s="7"/>
      <c r="O600" s="7"/>
      <c r="P600" s="7"/>
      <c r="Q600" s="7"/>
      <c r="R600" s="7"/>
      <c r="S600" s="7"/>
      <c r="T600" s="7"/>
      <c r="U600" s="7"/>
      <c r="V600" s="7"/>
      <c r="W600" s="7"/>
      <c r="X600" s="7"/>
      <c r="Y600" s="7"/>
    </row>
    <row r="601" spans="1:25" x14ac:dyDescent="0.2">
      <c r="A601" s="3"/>
      <c r="B601" s="1139"/>
      <c r="C601" s="1139"/>
      <c r="D601" s="459"/>
      <c r="E601" s="459"/>
      <c r="F601" s="7"/>
      <c r="G601" s="7"/>
      <c r="H601" s="7"/>
      <c r="I601" s="7"/>
      <c r="J601" s="7"/>
      <c r="K601" s="7"/>
      <c r="L601" s="7"/>
      <c r="M601" s="7"/>
      <c r="N601" s="7"/>
      <c r="O601" s="7"/>
      <c r="P601" s="7"/>
      <c r="Q601" s="7"/>
      <c r="R601" s="7"/>
      <c r="S601" s="7"/>
      <c r="T601" s="7"/>
      <c r="U601" s="7"/>
      <c r="V601" s="7"/>
      <c r="W601" s="7"/>
      <c r="X601" s="7"/>
      <c r="Y601" s="7"/>
    </row>
    <row r="602" spans="1:25" x14ac:dyDescent="0.2">
      <c r="A602" s="459"/>
      <c r="B602" s="459"/>
      <c r="C602" s="459"/>
      <c r="D602" s="27"/>
      <c r="E602" s="27"/>
      <c r="F602" s="7"/>
      <c r="G602" s="7"/>
      <c r="H602" s="7"/>
      <c r="I602" s="7"/>
      <c r="J602" s="7"/>
      <c r="K602" s="7"/>
      <c r="L602" s="7"/>
      <c r="M602" s="7"/>
      <c r="N602" s="7"/>
      <c r="O602" s="7"/>
      <c r="P602" s="7"/>
      <c r="Q602" s="7"/>
      <c r="R602" s="7"/>
      <c r="S602" s="7"/>
      <c r="T602" s="7"/>
      <c r="U602" s="7"/>
      <c r="V602" s="7"/>
      <c r="W602" s="7"/>
      <c r="X602" s="7"/>
      <c r="Y602" s="7"/>
    </row>
    <row r="603" spans="1:25" x14ac:dyDescent="0.2">
      <c r="A603" s="1138"/>
      <c r="B603" s="1138"/>
      <c r="C603" s="1138"/>
      <c r="D603" s="26"/>
      <c r="E603" s="460"/>
      <c r="F603" s="7"/>
      <c r="G603" s="7"/>
      <c r="H603" s="7"/>
      <c r="I603" s="7"/>
      <c r="J603" s="7"/>
      <c r="K603" s="7"/>
      <c r="L603" s="7"/>
      <c r="M603" s="7"/>
      <c r="N603" s="7"/>
      <c r="O603" s="7"/>
      <c r="P603" s="7"/>
      <c r="Q603" s="7"/>
      <c r="R603" s="7"/>
      <c r="S603" s="7"/>
      <c r="T603" s="7"/>
      <c r="U603" s="7"/>
      <c r="V603" s="7"/>
      <c r="W603" s="7"/>
      <c r="X603" s="7"/>
      <c r="Y603" s="7"/>
    </row>
    <row r="604" spans="1:25" x14ac:dyDescent="0.2">
      <c r="A604" s="459"/>
      <c r="B604" s="459"/>
      <c r="C604" s="459"/>
      <c r="D604" s="459"/>
      <c r="E604" s="459"/>
      <c r="F604" s="7"/>
      <c r="G604" s="7"/>
      <c r="H604" s="7"/>
      <c r="I604" s="7"/>
      <c r="J604" s="7"/>
      <c r="K604" s="7"/>
      <c r="L604" s="7"/>
      <c r="M604" s="7"/>
      <c r="N604" s="7"/>
      <c r="O604" s="7"/>
      <c r="P604" s="7"/>
      <c r="Q604" s="7"/>
      <c r="R604" s="7"/>
      <c r="S604" s="7"/>
      <c r="T604" s="7"/>
      <c r="U604" s="7"/>
      <c r="V604" s="7"/>
      <c r="W604" s="7"/>
      <c r="X604" s="7"/>
      <c r="Y604" s="7"/>
    </row>
    <row r="605" spans="1:25" x14ac:dyDescent="0.2">
      <c r="A605" s="459"/>
      <c r="B605" s="1139"/>
      <c r="C605" s="1139"/>
      <c r="D605" s="459"/>
      <c r="E605" s="459"/>
      <c r="F605" s="7"/>
      <c r="G605" s="7"/>
      <c r="H605" s="7"/>
      <c r="I605" s="7"/>
      <c r="J605" s="7"/>
      <c r="K605" s="7"/>
      <c r="L605" s="7"/>
      <c r="M605" s="7"/>
      <c r="N605" s="7"/>
      <c r="O605" s="7"/>
      <c r="P605" s="7"/>
      <c r="Q605" s="7"/>
      <c r="R605" s="7"/>
      <c r="S605" s="7"/>
      <c r="T605" s="7"/>
      <c r="U605" s="7"/>
      <c r="V605" s="7"/>
      <c r="W605" s="7"/>
      <c r="X605" s="7"/>
      <c r="Y605" s="7"/>
    </row>
    <row r="606" spans="1:25" x14ac:dyDescent="0.2">
      <c r="A606" s="459"/>
      <c r="B606" s="459"/>
      <c r="C606" s="459"/>
      <c r="D606" s="459"/>
      <c r="E606" s="459"/>
      <c r="F606" s="7"/>
      <c r="G606" s="7"/>
      <c r="H606" s="7"/>
      <c r="I606" s="7"/>
      <c r="J606" s="7"/>
      <c r="K606" s="7"/>
      <c r="L606" s="7"/>
      <c r="M606" s="7"/>
      <c r="N606" s="7"/>
      <c r="O606" s="7"/>
      <c r="P606" s="7"/>
      <c r="Q606" s="7"/>
      <c r="R606" s="7"/>
      <c r="S606" s="7"/>
      <c r="T606" s="7"/>
      <c r="U606" s="7"/>
      <c r="V606" s="7"/>
      <c r="W606" s="7"/>
      <c r="X606" s="7"/>
      <c r="Y606" s="7"/>
    </row>
    <row r="607" spans="1:25" x14ac:dyDescent="0.2">
      <c r="A607" s="1138"/>
      <c r="B607" s="1138"/>
      <c r="C607" s="1138"/>
      <c r="D607" s="437"/>
      <c r="E607" s="460"/>
      <c r="F607" s="7"/>
      <c r="G607" s="7"/>
      <c r="H607" s="7"/>
      <c r="I607" s="7"/>
      <c r="J607" s="7"/>
      <c r="K607" s="7"/>
      <c r="L607" s="7"/>
      <c r="M607" s="7"/>
      <c r="N607" s="7"/>
      <c r="O607" s="7"/>
      <c r="P607" s="7"/>
      <c r="Q607" s="7"/>
      <c r="R607" s="7"/>
      <c r="S607" s="7"/>
      <c r="T607" s="7"/>
      <c r="U607" s="7"/>
      <c r="V607" s="7"/>
      <c r="W607" s="7"/>
      <c r="X607" s="7"/>
      <c r="Y607" s="7"/>
    </row>
    <row r="608" spans="1:25" x14ac:dyDescent="0.2">
      <c r="A608" s="459"/>
      <c r="B608" s="459"/>
      <c r="C608" s="459"/>
      <c r="D608" s="459"/>
      <c r="E608" s="459"/>
      <c r="F608" s="7"/>
      <c r="G608" s="7"/>
      <c r="H608" s="7"/>
      <c r="I608" s="7"/>
      <c r="J608" s="7"/>
      <c r="K608" s="7"/>
      <c r="L608" s="7"/>
      <c r="M608" s="7"/>
      <c r="N608" s="7"/>
      <c r="O608" s="7"/>
      <c r="P608" s="7"/>
      <c r="Q608" s="7"/>
      <c r="R608" s="7"/>
      <c r="S608" s="7"/>
      <c r="T608" s="7"/>
      <c r="U608" s="7"/>
      <c r="V608" s="7"/>
      <c r="W608" s="7"/>
      <c r="X608" s="7"/>
      <c r="Y608" s="7"/>
    </row>
    <row r="609" spans="1:25" x14ac:dyDescent="0.2">
      <c r="A609" s="1132"/>
      <c r="B609" s="1132"/>
      <c r="C609" s="1132"/>
      <c r="D609" s="437"/>
      <c r="E609" s="20"/>
      <c r="F609" s="7"/>
      <c r="G609" s="7"/>
      <c r="H609" s="7"/>
      <c r="I609" s="7"/>
      <c r="J609" s="7"/>
      <c r="K609" s="7"/>
      <c r="L609" s="7"/>
      <c r="M609" s="7"/>
      <c r="N609" s="7"/>
      <c r="O609" s="7"/>
      <c r="P609" s="7"/>
      <c r="Q609" s="7"/>
      <c r="R609" s="7"/>
      <c r="S609" s="7"/>
      <c r="T609" s="7"/>
      <c r="U609" s="7"/>
      <c r="V609" s="7"/>
      <c r="W609" s="7"/>
      <c r="X609" s="7"/>
      <c r="Y609" s="7"/>
    </row>
    <row r="610" spans="1:25" x14ac:dyDescent="0.2">
      <c r="A610" s="459"/>
      <c r="B610" s="459"/>
      <c r="C610" s="459"/>
      <c r="D610" s="459"/>
      <c r="E610" s="459"/>
      <c r="F610" s="7"/>
      <c r="G610" s="7"/>
      <c r="H610" s="7"/>
      <c r="I610" s="7"/>
      <c r="J610" s="7"/>
      <c r="K610" s="7"/>
      <c r="L610" s="7"/>
      <c r="M610" s="7"/>
      <c r="N610" s="7"/>
      <c r="O610" s="7"/>
      <c r="P610" s="7"/>
      <c r="Q610" s="7"/>
      <c r="R610" s="7"/>
      <c r="S610" s="7"/>
      <c r="T610" s="7"/>
      <c r="U610" s="7"/>
      <c r="V610" s="7"/>
      <c r="W610" s="7"/>
      <c r="X610" s="7"/>
      <c r="Y610" s="7"/>
    </row>
    <row r="611" spans="1:25" x14ac:dyDescent="0.2">
      <c r="A611" s="459"/>
      <c r="B611" s="459"/>
      <c r="C611" s="459"/>
      <c r="D611" s="459"/>
      <c r="E611" s="459"/>
      <c r="F611" s="7"/>
      <c r="G611" s="7"/>
      <c r="H611" s="7"/>
      <c r="I611" s="7"/>
      <c r="J611" s="7"/>
      <c r="K611" s="7"/>
      <c r="L611" s="7"/>
      <c r="M611" s="7"/>
      <c r="N611" s="7"/>
      <c r="O611" s="7"/>
      <c r="P611" s="7"/>
      <c r="Q611" s="7"/>
      <c r="R611" s="7"/>
      <c r="S611" s="7"/>
      <c r="T611" s="7"/>
      <c r="U611" s="7"/>
      <c r="V611" s="7"/>
      <c r="W611" s="7"/>
      <c r="X611" s="7"/>
      <c r="Y611" s="7"/>
    </row>
    <row r="612" spans="1:25" x14ac:dyDescent="0.2">
      <c r="A612" s="459"/>
      <c r="B612" s="459"/>
      <c r="C612" s="459"/>
      <c r="D612" s="459"/>
      <c r="E612" s="459"/>
      <c r="F612" s="7"/>
      <c r="G612" s="7"/>
      <c r="H612" s="7"/>
      <c r="I612" s="7"/>
      <c r="J612" s="7"/>
      <c r="K612" s="7"/>
      <c r="L612" s="7"/>
      <c r="M612" s="7"/>
      <c r="N612" s="7"/>
      <c r="O612" s="7"/>
      <c r="P612" s="7"/>
      <c r="Q612" s="7"/>
      <c r="R612" s="7"/>
      <c r="S612" s="7"/>
      <c r="T612" s="7"/>
      <c r="U612" s="7"/>
      <c r="V612" s="7"/>
      <c r="W612" s="7"/>
      <c r="X612" s="7"/>
      <c r="Y612" s="7"/>
    </row>
    <row r="613" spans="1:25" x14ac:dyDescent="0.2">
      <c r="A613" s="459"/>
      <c r="B613" s="459"/>
      <c r="C613" s="459"/>
      <c r="D613" s="459"/>
      <c r="E613" s="459"/>
      <c r="F613" s="7"/>
      <c r="G613" s="7"/>
      <c r="H613" s="7"/>
      <c r="I613" s="7"/>
      <c r="J613" s="7"/>
      <c r="K613" s="7"/>
      <c r="L613" s="7"/>
      <c r="M613" s="7"/>
      <c r="N613" s="7"/>
      <c r="O613" s="7"/>
      <c r="P613" s="7"/>
      <c r="Q613" s="7"/>
      <c r="R613" s="7"/>
      <c r="S613" s="7"/>
      <c r="T613" s="7"/>
      <c r="U613" s="7"/>
      <c r="V613" s="7"/>
      <c r="W613" s="7"/>
      <c r="X613" s="7"/>
      <c r="Y613" s="7"/>
    </row>
    <row r="614" spans="1:25" x14ac:dyDescent="0.2">
      <c r="A614" s="459"/>
      <c r="B614" s="459"/>
      <c r="C614" s="459"/>
      <c r="D614" s="459"/>
      <c r="E614" s="459"/>
      <c r="F614" s="7"/>
      <c r="G614" s="7"/>
      <c r="H614" s="7"/>
      <c r="I614" s="7"/>
      <c r="J614" s="7"/>
      <c r="K614" s="7"/>
      <c r="L614" s="7"/>
      <c r="M614" s="7"/>
      <c r="N614" s="7"/>
      <c r="O614" s="7"/>
      <c r="P614" s="7"/>
      <c r="Q614" s="7"/>
      <c r="R614" s="7"/>
      <c r="S614" s="7"/>
      <c r="T614" s="7"/>
      <c r="U614" s="7"/>
      <c r="V614" s="7"/>
      <c r="W614" s="7"/>
      <c r="X614" s="7"/>
      <c r="Y614" s="7"/>
    </row>
    <row r="615" spans="1:25" x14ac:dyDescent="0.2">
      <c r="A615" s="459"/>
      <c r="B615" s="459"/>
      <c r="C615" s="459"/>
      <c r="D615" s="459"/>
      <c r="E615" s="459"/>
      <c r="F615" s="7"/>
      <c r="G615" s="7"/>
      <c r="H615" s="7"/>
      <c r="I615" s="7"/>
      <c r="J615" s="7"/>
      <c r="K615" s="7"/>
      <c r="L615" s="7"/>
      <c r="M615" s="7"/>
      <c r="N615" s="7"/>
      <c r="O615" s="7"/>
      <c r="P615" s="7"/>
      <c r="Q615" s="7"/>
      <c r="R615" s="7"/>
      <c r="S615" s="7"/>
      <c r="T615" s="7"/>
      <c r="U615" s="7"/>
      <c r="V615" s="7"/>
      <c r="W615" s="7"/>
      <c r="X615" s="7"/>
      <c r="Y615" s="7"/>
    </row>
    <row r="616" spans="1:25" x14ac:dyDescent="0.2">
      <c r="A616" s="7"/>
      <c r="B616" s="7"/>
      <c r="C616" s="7"/>
      <c r="D616" s="7"/>
      <c r="E616" s="7"/>
      <c r="F616" s="7"/>
      <c r="G616" s="7"/>
      <c r="H616" s="7"/>
      <c r="I616" s="7"/>
      <c r="J616" s="7"/>
      <c r="K616" s="7"/>
      <c r="L616" s="7"/>
      <c r="M616" s="7"/>
      <c r="N616" s="7"/>
      <c r="O616" s="7"/>
      <c r="P616" s="7"/>
      <c r="Q616" s="7"/>
      <c r="R616" s="7"/>
      <c r="S616" s="7"/>
      <c r="T616" s="7"/>
      <c r="U616" s="7"/>
      <c r="V616" s="7"/>
      <c r="W616" s="7"/>
      <c r="X616" s="7"/>
      <c r="Y616" s="7"/>
    </row>
    <row r="617" spans="1:25" x14ac:dyDescent="0.2">
      <c r="A617" s="7"/>
      <c r="B617" s="7"/>
      <c r="C617" s="7"/>
      <c r="D617" s="7"/>
      <c r="E617" s="7"/>
      <c r="F617" s="7"/>
      <c r="G617" s="7"/>
      <c r="H617" s="7"/>
      <c r="I617" s="7"/>
      <c r="J617" s="7"/>
      <c r="K617" s="7"/>
      <c r="L617" s="7"/>
      <c r="M617" s="7"/>
      <c r="N617" s="7"/>
      <c r="O617" s="7"/>
      <c r="P617" s="7"/>
      <c r="Q617" s="7"/>
      <c r="R617" s="7"/>
      <c r="S617" s="7"/>
      <c r="T617" s="7"/>
      <c r="U617" s="7"/>
      <c r="V617" s="7"/>
      <c r="W617" s="7"/>
      <c r="X617" s="7"/>
      <c r="Y617" s="7"/>
    </row>
    <row r="618" spans="1:25" x14ac:dyDescent="0.2">
      <c r="A618" s="7"/>
      <c r="B618" s="7"/>
      <c r="C618" s="7"/>
      <c r="D618" s="7"/>
      <c r="E618" s="7"/>
      <c r="F618" s="7"/>
      <c r="G618" s="7"/>
      <c r="H618" s="7"/>
      <c r="I618" s="7"/>
      <c r="J618" s="7"/>
      <c r="K618" s="7"/>
      <c r="L618" s="7"/>
      <c r="M618" s="7"/>
      <c r="N618" s="7"/>
      <c r="O618" s="7"/>
      <c r="P618" s="7"/>
      <c r="Q618" s="7"/>
      <c r="R618" s="7"/>
      <c r="S618" s="7"/>
      <c r="T618" s="7"/>
      <c r="U618" s="7"/>
      <c r="V618" s="7"/>
      <c r="W618" s="7"/>
      <c r="X618" s="7"/>
      <c r="Y618" s="7"/>
    </row>
    <row r="619" spans="1:25" x14ac:dyDescent="0.2">
      <c r="A619" s="7"/>
      <c r="B619" s="7"/>
      <c r="C619" s="7"/>
      <c r="D619" s="7"/>
      <c r="E619" s="7"/>
      <c r="F619" s="7"/>
      <c r="G619" s="7"/>
      <c r="H619" s="7"/>
      <c r="I619" s="7"/>
      <c r="J619" s="7"/>
      <c r="K619" s="7"/>
      <c r="L619" s="7"/>
      <c r="M619" s="7"/>
      <c r="N619" s="7"/>
      <c r="O619" s="7"/>
      <c r="P619" s="7"/>
      <c r="Q619" s="7"/>
      <c r="R619" s="7"/>
      <c r="S619" s="7"/>
      <c r="T619" s="7"/>
      <c r="U619" s="7"/>
      <c r="V619" s="7"/>
      <c r="W619" s="7"/>
      <c r="X619" s="7"/>
      <c r="Y619" s="7"/>
    </row>
    <row r="620" spans="1:25" x14ac:dyDescent="0.2">
      <c r="A620" s="7"/>
      <c r="B620" s="7"/>
      <c r="C620" s="7"/>
      <c r="D620" s="7"/>
      <c r="E620" s="7"/>
      <c r="F620" s="7"/>
      <c r="G620" s="7"/>
      <c r="H620" s="7"/>
      <c r="I620" s="7"/>
      <c r="J620" s="7"/>
      <c r="K620" s="7"/>
      <c r="L620" s="7"/>
      <c r="M620" s="7"/>
      <c r="N620" s="7"/>
      <c r="O620" s="7"/>
      <c r="P620" s="7"/>
      <c r="Q620" s="7"/>
      <c r="R620" s="7"/>
      <c r="S620" s="7"/>
      <c r="T620" s="7"/>
      <c r="U620" s="7"/>
      <c r="V620" s="7"/>
      <c r="W620" s="7"/>
      <c r="X620" s="7"/>
      <c r="Y620" s="7"/>
    </row>
    <row r="621" spans="1:25" x14ac:dyDescent="0.2">
      <c r="A621" s="1137"/>
      <c r="B621" s="1137"/>
      <c r="C621" s="1137"/>
      <c r="D621" s="1137"/>
      <c r="E621" s="459"/>
      <c r="F621" s="7"/>
      <c r="G621" s="7"/>
      <c r="H621" s="7"/>
      <c r="I621" s="7"/>
      <c r="J621" s="7"/>
      <c r="K621" s="7"/>
      <c r="L621" s="7"/>
      <c r="M621" s="7"/>
      <c r="N621" s="7"/>
      <c r="O621" s="7"/>
      <c r="P621" s="7"/>
      <c r="Q621" s="7"/>
      <c r="R621" s="7"/>
      <c r="S621" s="7"/>
      <c r="T621" s="7"/>
      <c r="U621" s="7"/>
      <c r="V621" s="7"/>
      <c r="W621" s="7"/>
      <c r="X621" s="7"/>
      <c r="Y621" s="7"/>
    </row>
    <row r="622" spans="1:25" x14ac:dyDescent="0.2">
      <c r="A622" s="459"/>
      <c r="B622" s="459"/>
      <c r="C622" s="459"/>
      <c r="D622" s="459"/>
      <c r="E622" s="459"/>
      <c r="F622" s="7"/>
      <c r="G622" s="7"/>
      <c r="H622" s="7"/>
      <c r="I622" s="7"/>
      <c r="J622" s="7"/>
      <c r="K622" s="7"/>
      <c r="L622" s="7"/>
      <c r="M622" s="7"/>
      <c r="N622" s="7"/>
      <c r="O622" s="7"/>
      <c r="P622" s="7"/>
      <c r="Q622" s="7"/>
      <c r="R622" s="7"/>
      <c r="S622" s="7"/>
      <c r="T622" s="7"/>
      <c r="U622" s="7"/>
      <c r="V622" s="7"/>
      <c r="W622" s="7"/>
      <c r="X622" s="7"/>
      <c r="Y622" s="7"/>
    </row>
    <row r="623" spans="1:25" x14ac:dyDescent="0.2">
      <c r="A623" s="459"/>
      <c r="B623" s="459"/>
      <c r="C623" s="459"/>
      <c r="D623" s="459"/>
      <c r="E623" s="459"/>
      <c r="F623" s="7"/>
      <c r="G623" s="7"/>
      <c r="H623" s="7"/>
      <c r="I623" s="7"/>
      <c r="J623" s="7"/>
      <c r="K623" s="7"/>
      <c r="L623" s="7"/>
      <c r="M623" s="7"/>
      <c r="N623" s="7"/>
      <c r="O623" s="7"/>
      <c r="P623" s="7"/>
      <c r="Q623" s="7"/>
      <c r="R623" s="7"/>
      <c r="S623" s="7"/>
      <c r="T623" s="7"/>
      <c r="U623" s="7"/>
      <c r="V623" s="7"/>
      <c r="W623" s="7"/>
      <c r="X623" s="7"/>
      <c r="Y623" s="7"/>
    </row>
    <row r="624" spans="1:25" x14ac:dyDescent="0.2">
      <c r="A624" s="459"/>
      <c r="B624" s="459"/>
      <c r="C624" s="459"/>
      <c r="D624" s="459"/>
      <c r="E624" s="459"/>
      <c r="F624" s="7"/>
      <c r="G624" s="7"/>
      <c r="H624" s="7"/>
      <c r="I624" s="7"/>
      <c r="J624" s="7"/>
      <c r="K624" s="7"/>
      <c r="L624" s="7"/>
      <c r="M624" s="7"/>
      <c r="N624" s="7"/>
      <c r="O624" s="7"/>
      <c r="P624" s="7"/>
      <c r="Q624" s="7"/>
      <c r="R624" s="7"/>
      <c r="S624" s="7"/>
      <c r="T624" s="7"/>
      <c r="U624" s="7"/>
      <c r="V624" s="7"/>
      <c r="W624" s="7"/>
      <c r="X624" s="7"/>
      <c r="Y624" s="7"/>
    </row>
    <row r="625" spans="1:25" x14ac:dyDescent="0.2">
      <c r="A625" s="459"/>
      <c r="B625" s="459"/>
      <c r="C625" s="459"/>
      <c r="D625" s="459"/>
      <c r="E625" s="459"/>
      <c r="F625" s="7"/>
      <c r="G625" s="7"/>
      <c r="H625" s="7"/>
      <c r="I625" s="7"/>
      <c r="J625" s="7"/>
      <c r="K625" s="7"/>
      <c r="L625" s="7"/>
      <c r="M625" s="7"/>
      <c r="N625" s="7"/>
      <c r="O625" s="7"/>
      <c r="P625" s="7"/>
      <c r="Q625" s="7"/>
      <c r="R625" s="7"/>
      <c r="S625" s="7"/>
      <c r="T625" s="7"/>
      <c r="U625" s="7"/>
      <c r="V625" s="7"/>
      <c r="W625" s="7"/>
      <c r="X625" s="7"/>
      <c r="Y625" s="7"/>
    </row>
    <row r="626" spans="1:25" x14ac:dyDescent="0.2">
      <c r="A626" s="1141"/>
      <c r="B626" s="1141"/>
      <c r="C626" s="459"/>
      <c r="D626" s="459"/>
      <c r="E626" s="459"/>
      <c r="F626" s="7"/>
      <c r="G626" s="7"/>
      <c r="H626" s="7"/>
      <c r="I626" s="7"/>
      <c r="J626" s="7"/>
      <c r="K626" s="7"/>
      <c r="L626" s="7"/>
      <c r="M626" s="7"/>
      <c r="N626" s="7"/>
      <c r="O626" s="7"/>
      <c r="P626" s="7"/>
      <c r="Q626" s="7"/>
      <c r="R626" s="7"/>
      <c r="S626" s="7"/>
      <c r="T626" s="7"/>
      <c r="U626" s="7"/>
      <c r="V626" s="7"/>
      <c r="W626" s="7"/>
      <c r="X626" s="7"/>
      <c r="Y626" s="7"/>
    </row>
    <row r="627" spans="1:25" x14ac:dyDescent="0.2">
      <c r="A627" s="459"/>
      <c r="B627" s="458"/>
      <c r="C627" s="459"/>
      <c r="D627" s="459"/>
      <c r="E627" s="459"/>
      <c r="F627" s="7"/>
      <c r="G627" s="7"/>
      <c r="H627" s="7"/>
      <c r="I627" s="7"/>
      <c r="J627" s="7"/>
      <c r="K627" s="7"/>
      <c r="L627" s="7"/>
      <c r="M627" s="7"/>
      <c r="N627" s="7"/>
      <c r="O627" s="7"/>
      <c r="P627" s="7"/>
      <c r="Q627" s="7"/>
      <c r="R627" s="7"/>
      <c r="S627" s="7"/>
      <c r="T627" s="7"/>
      <c r="U627" s="7"/>
      <c r="V627" s="7"/>
      <c r="W627" s="7"/>
      <c r="X627" s="7"/>
      <c r="Y627" s="7"/>
    </row>
    <row r="628" spans="1:25" x14ac:dyDescent="0.2">
      <c r="A628" s="459"/>
      <c r="B628" s="461"/>
      <c r="C628" s="438"/>
      <c r="D628" s="438"/>
      <c r="E628" s="459"/>
      <c r="F628" s="7"/>
      <c r="G628" s="7"/>
      <c r="H628" s="7"/>
      <c r="I628" s="7"/>
      <c r="J628" s="7"/>
      <c r="K628" s="7"/>
      <c r="L628" s="7"/>
      <c r="M628" s="7"/>
      <c r="N628" s="7"/>
      <c r="O628" s="7"/>
      <c r="P628" s="7"/>
      <c r="Q628" s="7"/>
      <c r="R628" s="7"/>
      <c r="S628" s="7"/>
      <c r="T628" s="7"/>
      <c r="U628" s="7"/>
      <c r="V628" s="7"/>
      <c r="W628" s="7"/>
      <c r="X628" s="7"/>
      <c r="Y628" s="7"/>
    </row>
    <row r="629" spans="1:25" x14ac:dyDescent="0.2">
      <c r="A629" s="459"/>
      <c r="B629" s="438"/>
      <c r="C629" s="438"/>
      <c r="D629" s="438"/>
      <c r="E629" s="459"/>
      <c r="F629" s="7"/>
      <c r="G629" s="7"/>
      <c r="H629" s="7"/>
      <c r="I629" s="7"/>
      <c r="J629" s="7"/>
      <c r="K629" s="7"/>
      <c r="L629" s="7"/>
      <c r="M629" s="7"/>
      <c r="N629" s="7"/>
      <c r="O629" s="7"/>
      <c r="P629" s="7"/>
      <c r="Q629" s="7"/>
      <c r="R629" s="7"/>
      <c r="S629" s="7"/>
      <c r="T629" s="7"/>
      <c r="U629" s="7"/>
      <c r="V629" s="7"/>
      <c r="W629" s="7"/>
      <c r="X629" s="7"/>
      <c r="Y629" s="7"/>
    </row>
    <row r="630" spans="1:25" x14ac:dyDescent="0.2">
      <c r="A630" s="1132"/>
      <c r="B630" s="1142"/>
      <c r="C630" s="1142"/>
      <c r="D630" s="1142"/>
      <c r="E630" s="459"/>
      <c r="F630" s="7"/>
      <c r="G630" s="7"/>
      <c r="H630" s="7"/>
      <c r="I630" s="7"/>
      <c r="J630" s="7"/>
      <c r="K630" s="7"/>
      <c r="L630" s="7"/>
      <c r="M630" s="7"/>
      <c r="N630" s="7"/>
      <c r="O630" s="7"/>
      <c r="P630" s="7"/>
      <c r="Q630" s="7"/>
      <c r="R630" s="7"/>
      <c r="S630" s="7"/>
      <c r="T630" s="7"/>
      <c r="U630" s="7"/>
      <c r="V630" s="7"/>
      <c r="W630" s="7"/>
      <c r="X630" s="7"/>
      <c r="Y630" s="7"/>
    </row>
    <row r="631" spans="1:25" x14ac:dyDescent="0.2">
      <c r="A631" s="1132"/>
      <c r="B631" s="1132"/>
      <c r="C631" s="1132"/>
      <c r="D631" s="1132"/>
      <c r="E631" s="459"/>
      <c r="F631" s="7"/>
      <c r="G631" s="7"/>
      <c r="H631" s="7"/>
      <c r="I631" s="7"/>
      <c r="J631" s="7"/>
      <c r="K631" s="7"/>
      <c r="L631" s="7"/>
      <c r="M631" s="7"/>
      <c r="N631" s="7"/>
      <c r="O631" s="7"/>
      <c r="P631" s="7"/>
      <c r="Q631" s="7"/>
      <c r="R631" s="7"/>
      <c r="S631" s="7"/>
      <c r="T631" s="7"/>
      <c r="U631" s="7"/>
      <c r="V631" s="7"/>
      <c r="W631" s="7"/>
      <c r="X631" s="7"/>
      <c r="Y631" s="7"/>
    </row>
    <row r="632" spans="1:25" x14ac:dyDescent="0.2">
      <c r="A632" s="18"/>
      <c r="B632" s="437"/>
      <c r="C632" s="460"/>
      <c r="D632" s="460"/>
      <c r="E632" s="459"/>
      <c r="F632" s="7"/>
      <c r="G632" s="7"/>
      <c r="H632" s="7"/>
      <c r="I632" s="7"/>
      <c r="J632" s="7"/>
      <c r="K632" s="7"/>
      <c r="L632" s="7"/>
      <c r="M632" s="7"/>
      <c r="N632" s="7"/>
      <c r="O632" s="7"/>
      <c r="P632" s="7"/>
      <c r="Q632" s="7"/>
      <c r="R632" s="7"/>
      <c r="S632" s="7"/>
      <c r="T632" s="7"/>
      <c r="U632" s="7"/>
      <c r="V632" s="7"/>
      <c r="W632" s="7"/>
      <c r="X632" s="7"/>
      <c r="Y632" s="7"/>
    </row>
    <row r="633" spans="1:25" x14ac:dyDescent="0.2">
      <c r="A633" s="459"/>
      <c r="B633" s="437"/>
      <c r="C633" s="460"/>
      <c r="D633" s="460"/>
      <c r="E633" s="459"/>
      <c r="F633" s="7"/>
      <c r="G633" s="7"/>
      <c r="H633" s="7"/>
      <c r="I633" s="7"/>
      <c r="J633" s="7"/>
      <c r="K633" s="7"/>
      <c r="L633" s="7"/>
      <c r="M633" s="7"/>
      <c r="N633" s="7"/>
      <c r="O633" s="7"/>
      <c r="P633" s="7"/>
      <c r="Q633" s="7"/>
      <c r="R633" s="7"/>
      <c r="S633" s="7"/>
      <c r="T633" s="7"/>
      <c r="U633" s="7"/>
      <c r="V633" s="7"/>
      <c r="W633" s="7"/>
      <c r="X633" s="7"/>
      <c r="Y633" s="7"/>
    </row>
    <row r="634" spans="1:25" x14ac:dyDescent="0.2">
      <c r="A634" s="18"/>
      <c r="B634" s="437"/>
      <c r="C634" s="460"/>
      <c r="D634" s="460"/>
      <c r="E634" s="459"/>
      <c r="F634" s="7"/>
      <c r="G634" s="7"/>
      <c r="H634" s="7"/>
      <c r="I634" s="7"/>
      <c r="J634" s="7"/>
      <c r="K634" s="7"/>
      <c r="L634" s="7"/>
      <c r="M634" s="7"/>
      <c r="N634" s="7"/>
      <c r="O634" s="7"/>
      <c r="P634" s="7"/>
      <c r="Q634" s="7"/>
      <c r="R634" s="7"/>
      <c r="S634" s="7"/>
      <c r="T634" s="7"/>
      <c r="U634" s="7"/>
      <c r="V634" s="7"/>
      <c r="W634" s="7"/>
      <c r="X634" s="7"/>
      <c r="Y634" s="7"/>
    </row>
    <row r="635" spans="1:25" x14ac:dyDescent="0.2">
      <c r="A635" s="18"/>
      <c r="B635" s="437"/>
      <c r="C635" s="460"/>
      <c r="D635" s="460"/>
      <c r="E635" s="459"/>
      <c r="F635" s="7"/>
      <c r="G635" s="7"/>
      <c r="H635" s="7"/>
      <c r="I635" s="7"/>
      <c r="J635" s="7"/>
      <c r="K635" s="7"/>
      <c r="L635" s="7"/>
      <c r="M635" s="7"/>
      <c r="N635" s="7"/>
      <c r="O635" s="7"/>
      <c r="P635" s="7"/>
      <c r="Q635" s="7"/>
      <c r="R635" s="7"/>
      <c r="S635" s="7"/>
      <c r="T635" s="7"/>
      <c r="U635" s="7"/>
      <c r="V635" s="7"/>
      <c r="W635" s="7"/>
      <c r="X635" s="7"/>
      <c r="Y635" s="7"/>
    </row>
    <row r="636" spans="1:25" x14ac:dyDescent="0.2">
      <c r="A636" s="459"/>
      <c r="B636" s="437"/>
      <c r="C636" s="460"/>
      <c r="D636" s="460"/>
      <c r="E636" s="459"/>
      <c r="F636" s="7"/>
      <c r="G636" s="7"/>
      <c r="H636" s="7"/>
      <c r="I636" s="7"/>
      <c r="J636" s="7"/>
      <c r="K636" s="7"/>
      <c r="L636" s="7"/>
      <c r="M636" s="7"/>
      <c r="N636" s="7"/>
      <c r="O636" s="7"/>
      <c r="P636" s="7"/>
      <c r="Q636" s="7"/>
      <c r="R636" s="7"/>
      <c r="S636" s="7"/>
      <c r="T636" s="7"/>
      <c r="U636" s="7"/>
      <c r="V636" s="7"/>
      <c r="W636" s="7"/>
      <c r="X636" s="7"/>
      <c r="Y636" s="7"/>
    </row>
    <row r="637" spans="1:25" x14ac:dyDescent="0.2">
      <c r="A637" s="459"/>
      <c r="B637" s="437"/>
      <c r="C637" s="460"/>
      <c r="D637" s="460"/>
      <c r="E637" s="459"/>
      <c r="F637" s="7"/>
      <c r="G637" s="7"/>
      <c r="H637" s="7"/>
      <c r="I637" s="7"/>
      <c r="J637" s="7"/>
      <c r="K637" s="7"/>
      <c r="L637" s="7"/>
      <c r="M637" s="7"/>
      <c r="N637" s="7"/>
      <c r="O637" s="7"/>
      <c r="P637" s="7"/>
      <c r="Q637" s="7"/>
      <c r="R637" s="7"/>
      <c r="S637" s="7"/>
      <c r="T637" s="7"/>
      <c r="U637" s="7"/>
      <c r="V637" s="7"/>
      <c r="W637" s="7"/>
      <c r="X637" s="7"/>
      <c r="Y637" s="7"/>
    </row>
    <row r="638" spans="1:25" x14ac:dyDescent="0.2">
      <c r="A638" s="459"/>
      <c r="B638" s="456"/>
      <c r="C638" s="456"/>
      <c r="D638" s="460"/>
      <c r="E638" s="459"/>
      <c r="F638" s="7"/>
      <c r="G638" s="7"/>
      <c r="H638" s="7"/>
      <c r="I638" s="7"/>
      <c r="J638" s="7"/>
      <c r="K638" s="7"/>
      <c r="L638" s="7"/>
      <c r="M638" s="7"/>
      <c r="N638" s="7"/>
      <c r="O638" s="7"/>
      <c r="P638" s="7"/>
      <c r="Q638" s="7"/>
      <c r="R638" s="7"/>
      <c r="S638" s="7"/>
      <c r="T638" s="7"/>
      <c r="U638" s="7"/>
      <c r="V638" s="7"/>
      <c r="W638" s="7"/>
      <c r="X638" s="7"/>
      <c r="Y638" s="7"/>
    </row>
    <row r="639" spans="1:25" x14ac:dyDescent="0.2">
      <c r="A639" s="1132"/>
      <c r="B639" s="1132"/>
      <c r="C639" s="1132"/>
      <c r="D639" s="20"/>
      <c r="E639" s="459"/>
      <c r="F639" s="7"/>
      <c r="G639" s="7"/>
      <c r="H639" s="7"/>
      <c r="I639" s="7"/>
      <c r="J639" s="7"/>
      <c r="K639" s="7"/>
      <c r="L639" s="7"/>
      <c r="M639" s="7"/>
      <c r="N639" s="7"/>
      <c r="O639" s="7"/>
      <c r="P639" s="7"/>
      <c r="Q639" s="7"/>
      <c r="R639" s="7"/>
      <c r="S639" s="7"/>
      <c r="T639" s="7"/>
      <c r="U639" s="7"/>
      <c r="V639" s="7"/>
      <c r="W639" s="7"/>
      <c r="X639" s="7"/>
      <c r="Y639" s="7"/>
    </row>
    <row r="640" spans="1:25" x14ac:dyDescent="0.2">
      <c r="A640" s="1133"/>
      <c r="B640" s="1133"/>
      <c r="C640" s="1133"/>
      <c r="D640" s="1133"/>
      <c r="E640" s="459"/>
      <c r="F640" s="7"/>
      <c r="G640" s="7"/>
      <c r="H640" s="7"/>
      <c r="I640" s="7"/>
      <c r="J640" s="7"/>
      <c r="K640" s="7"/>
      <c r="L640" s="7"/>
      <c r="M640" s="7"/>
      <c r="N640" s="7"/>
      <c r="O640" s="7"/>
      <c r="P640" s="7"/>
      <c r="Q640" s="7"/>
      <c r="R640" s="7"/>
      <c r="S640" s="7"/>
      <c r="T640" s="7"/>
      <c r="U640" s="7"/>
      <c r="V640" s="7"/>
      <c r="W640" s="7"/>
      <c r="X640" s="7"/>
      <c r="Y640" s="7"/>
    </row>
    <row r="641" spans="1:25" x14ac:dyDescent="0.2">
      <c r="A641" s="456"/>
      <c r="B641" s="457"/>
      <c r="C641" s="457"/>
      <c r="D641" s="20"/>
      <c r="E641" s="459"/>
      <c r="F641" s="7"/>
      <c r="G641" s="7"/>
      <c r="H641" s="7"/>
      <c r="I641" s="7"/>
      <c r="J641" s="7"/>
      <c r="K641" s="7"/>
      <c r="L641" s="7"/>
      <c r="M641" s="7"/>
      <c r="N641" s="7"/>
      <c r="O641" s="7"/>
      <c r="P641" s="7"/>
      <c r="Q641" s="7"/>
      <c r="R641" s="7"/>
      <c r="S641" s="7"/>
      <c r="T641" s="7"/>
      <c r="U641" s="7"/>
      <c r="V641" s="7"/>
      <c r="W641" s="7"/>
      <c r="X641" s="7"/>
      <c r="Y641" s="7"/>
    </row>
    <row r="642" spans="1:25" x14ac:dyDescent="0.2">
      <c r="A642" s="459"/>
      <c r="B642" s="459"/>
      <c r="C642" s="459"/>
      <c r="D642" s="459"/>
      <c r="E642" s="459"/>
      <c r="F642" s="7"/>
      <c r="G642" s="7"/>
      <c r="H642" s="7"/>
      <c r="I642" s="7"/>
      <c r="J642" s="7"/>
      <c r="K642" s="7"/>
      <c r="L642" s="7"/>
      <c r="M642" s="7"/>
      <c r="N642" s="7"/>
      <c r="O642" s="7"/>
      <c r="P642" s="7"/>
      <c r="Q642" s="7"/>
      <c r="R642" s="7"/>
      <c r="S642" s="7"/>
      <c r="T642" s="7"/>
      <c r="U642" s="7"/>
      <c r="V642" s="7"/>
      <c r="W642" s="7"/>
      <c r="X642" s="7"/>
      <c r="Y642" s="7"/>
    </row>
    <row r="643" spans="1:25" x14ac:dyDescent="0.2">
      <c r="A643" s="459"/>
      <c r="B643" s="459"/>
      <c r="C643" s="459"/>
      <c r="D643" s="459"/>
      <c r="E643" s="459"/>
      <c r="F643" s="7"/>
      <c r="G643" s="7"/>
      <c r="H643" s="7"/>
      <c r="I643" s="7"/>
      <c r="J643" s="7"/>
      <c r="K643" s="7"/>
      <c r="L643" s="7"/>
      <c r="M643" s="7"/>
      <c r="N643" s="7"/>
      <c r="O643" s="7"/>
      <c r="P643" s="7"/>
      <c r="Q643" s="7"/>
      <c r="R643" s="7"/>
      <c r="S643" s="7"/>
      <c r="T643" s="7"/>
      <c r="U643" s="7"/>
      <c r="V643" s="7"/>
      <c r="W643" s="7"/>
      <c r="X643" s="7"/>
      <c r="Y643" s="7"/>
    </row>
    <row r="644" spans="1:25" x14ac:dyDescent="0.2">
      <c r="A644" s="456"/>
      <c r="B644" s="458"/>
      <c r="C644" s="458"/>
      <c r="D644" s="458"/>
      <c r="E644" s="459"/>
      <c r="F644" s="7"/>
      <c r="G644" s="7"/>
      <c r="H644" s="7"/>
      <c r="I644" s="7"/>
      <c r="J644" s="7"/>
      <c r="K644" s="7"/>
      <c r="L644" s="7"/>
      <c r="M644" s="7"/>
      <c r="N644" s="7"/>
      <c r="O644" s="7"/>
      <c r="P644" s="7"/>
      <c r="Q644" s="7"/>
      <c r="R644" s="7"/>
      <c r="S644" s="7"/>
      <c r="T644" s="7"/>
      <c r="U644" s="7"/>
      <c r="V644" s="7"/>
      <c r="W644" s="7"/>
      <c r="X644" s="7"/>
      <c r="Y644" s="7"/>
    </row>
    <row r="645" spans="1:25" x14ac:dyDescent="0.2">
      <c r="A645" s="1134"/>
      <c r="B645" s="1135"/>
      <c r="C645" s="1136"/>
      <c r="D645" s="1136"/>
      <c r="E645" s="22"/>
      <c r="F645" s="7"/>
      <c r="G645" s="7"/>
      <c r="H645" s="7"/>
      <c r="I645" s="7"/>
      <c r="J645" s="7"/>
      <c r="K645" s="7"/>
      <c r="L645" s="7"/>
      <c r="M645" s="7"/>
      <c r="N645" s="7"/>
      <c r="O645" s="7"/>
      <c r="P645" s="7"/>
      <c r="Q645" s="7"/>
      <c r="R645" s="7"/>
      <c r="S645" s="7"/>
      <c r="T645" s="7"/>
      <c r="U645" s="7"/>
      <c r="V645" s="7"/>
      <c r="W645" s="7"/>
      <c r="X645" s="7"/>
      <c r="Y645" s="7"/>
    </row>
    <row r="646" spans="1:25" x14ac:dyDescent="0.2">
      <c r="A646" s="1134"/>
      <c r="B646" s="1134"/>
      <c r="C646" s="1134"/>
      <c r="D646" s="1134"/>
      <c r="E646" s="22"/>
      <c r="F646" s="7"/>
      <c r="G646" s="7"/>
      <c r="H646" s="7"/>
      <c r="I646" s="7"/>
      <c r="J646" s="7"/>
      <c r="K646" s="7"/>
      <c r="L646" s="7"/>
      <c r="M646" s="7"/>
      <c r="N646" s="7"/>
      <c r="O646" s="7"/>
      <c r="P646" s="7"/>
      <c r="Q646" s="7"/>
      <c r="R646" s="7"/>
      <c r="S646" s="7"/>
      <c r="T646" s="7"/>
      <c r="U646" s="7"/>
      <c r="V646" s="7"/>
      <c r="W646" s="7"/>
      <c r="X646" s="7"/>
      <c r="Y646" s="7"/>
    </row>
    <row r="647" spans="1:25" x14ac:dyDescent="0.2">
      <c r="A647" s="1132"/>
      <c r="B647" s="1132"/>
      <c r="C647" s="1132"/>
      <c r="D647" s="20"/>
      <c r="E647" s="459"/>
      <c r="F647" s="7"/>
      <c r="G647" s="7"/>
      <c r="H647" s="7"/>
      <c r="I647" s="7"/>
      <c r="J647" s="7"/>
      <c r="K647" s="7"/>
      <c r="L647" s="7"/>
      <c r="M647" s="7"/>
      <c r="N647" s="7"/>
      <c r="O647" s="7"/>
      <c r="P647" s="7"/>
      <c r="Q647" s="7"/>
      <c r="R647" s="7"/>
      <c r="S647" s="7"/>
      <c r="T647" s="7"/>
      <c r="U647" s="7"/>
      <c r="V647" s="7"/>
      <c r="W647" s="7"/>
      <c r="X647" s="7"/>
      <c r="Y647" s="7"/>
    </row>
    <row r="648" spans="1:25" x14ac:dyDescent="0.2">
      <c r="A648" s="1133"/>
      <c r="B648" s="1133"/>
      <c r="C648" s="1133"/>
      <c r="D648" s="1133"/>
      <c r="E648" s="459"/>
      <c r="F648" s="7"/>
      <c r="G648" s="7"/>
      <c r="H648" s="7"/>
      <c r="I648" s="7"/>
      <c r="J648" s="7"/>
      <c r="K648" s="7"/>
      <c r="L648" s="7"/>
      <c r="M648" s="7"/>
      <c r="N648" s="7"/>
      <c r="O648" s="7"/>
      <c r="P648" s="7"/>
      <c r="Q648" s="7"/>
      <c r="R648" s="7"/>
      <c r="S648" s="7"/>
      <c r="T648" s="7"/>
      <c r="U648" s="7"/>
      <c r="V648" s="7"/>
      <c r="W648" s="7"/>
      <c r="X648" s="7"/>
      <c r="Y648" s="7"/>
    </row>
    <row r="649" spans="1:25" x14ac:dyDescent="0.2">
      <c r="A649" s="1132"/>
      <c r="B649" s="1132"/>
      <c r="C649" s="1132"/>
      <c r="D649" s="20"/>
      <c r="E649" s="459"/>
      <c r="F649" s="7"/>
      <c r="G649" s="7"/>
      <c r="H649" s="7"/>
      <c r="I649" s="7"/>
      <c r="J649" s="7"/>
      <c r="K649" s="7"/>
      <c r="L649" s="7"/>
      <c r="M649" s="7"/>
      <c r="N649" s="7"/>
      <c r="O649" s="7"/>
      <c r="P649" s="7"/>
      <c r="Q649" s="7"/>
      <c r="R649" s="7"/>
      <c r="S649" s="7"/>
      <c r="T649" s="7"/>
      <c r="U649" s="7"/>
      <c r="V649" s="7"/>
      <c r="W649" s="7"/>
      <c r="X649" s="7"/>
      <c r="Y649" s="7"/>
    </row>
    <row r="650" spans="1:25" x14ac:dyDescent="0.2">
      <c r="A650" s="459"/>
      <c r="B650" s="459"/>
      <c r="C650" s="459"/>
      <c r="D650" s="459"/>
      <c r="E650" s="459"/>
      <c r="F650" s="7"/>
      <c r="G650" s="7"/>
      <c r="H650" s="7"/>
      <c r="I650" s="7"/>
      <c r="J650" s="7"/>
      <c r="K650" s="7"/>
      <c r="L650" s="7"/>
      <c r="M650" s="7"/>
      <c r="N650" s="7"/>
      <c r="O650" s="7"/>
      <c r="P650" s="7"/>
      <c r="Q650" s="7"/>
      <c r="R650" s="7"/>
      <c r="S650" s="7"/>
      <c r="T650" s="7"/>
      <c r="U650" s="7"/>
      <c r="V650" s="7"/>
      <c r="W650" s="7"/>
      <c r="X650" s="7"/>
      <c r="Y650" s="7"/>
    </row>
    <row r="651" spans="1:25" x14ac:dyDescent="0.2">
      <c r="A651" s="459"/>
      <c r="B651" s="459"/>
      <c r="C651" s="459"/>
      <c r="D651" s="459"/>
      <c r="E651" s="459"/>
      <c r="F651" s="7"/>
      <c r="G651" s="7"/>
      <c r="H651" s="7"/>
      <c r="I651" s="7"/>
      <c r="J651" s="7"/>
      <c r="K651" s="7"/>
      <c r="L651" s="7"/>
      <c r="M651" s="7"/>
      <c r="N651" s="7"/>
      <c r="O651" s="7"/>
      <c r="P651" s="7"/>
      <c r="Q651" s="7"/>
      <c r="R651" s="7"/>
      <c r="S651" s="7"/>
      <c r="T651" s="7"/>
      <c r="U651" s="7"/>
      <c r="V651" s="7"/>
      <c r="W651" s="7"/>
      <c r="X651" s="7"/>
      <c r="Y651" s="7"/>
    </row>
    <row r="652" spans="1:25" x14ac:dyDescent="0.2">
      <c r="A652" s="1132"/>
      <c r="B652" s="1132"/>
      <c r="C652" s="1137"/>
      <c r="D652" s="1137"/>
      <c r="E652" s="459"/>
      <c r="F652" s="7"/>
      <c r="G652" s="7"/>
      <c r="H652" s="7"/>
      <c r="I652" s="7"/>
      <c r="J652" s="7"/>
      <c r="K652" s="7"/>
      <c r="L652" s="7"/>
      <c r="M652" s="7"/>
      <c r="N652" s="7"/>
      <c r="O652" s="7"/>
      <c r="P652" s="7"/>
      <c r="Q652" s="7"/>
      <c r="R652" s="7"/>
      <c r="S652" s="7"/>
      <c r="T652" s="7"/>
      <c r="U652" s="7"/>
      <c r="V652" s="7"/>
      <c r="W652" s="7"/>
      <c r="X652" s="7"/>
      <c r="Y652" s="7"/>
    </row>
    <row r="653" spans="1:25" x14ac:dyDescent="0.2">
      <c r="A653" s="459"/>
      <c r="B653" s="459"/>
      <c r="C653" s="459"/>
      <c r="D653" s="459"/>
      <c r="E653" s="459"/>
      <c r="F653" s="7"/>
      <c r="G653" s="7"/>
      <c r="H653" s="7"/>
      <c r="I653" s="7"/>
      <c r="J653" s="7"/>
      <c r="K653" s="7"/>
      <c r="L653" s="7"/>
      <c r="M653" s="7"/>
      <c r="N653" s="7"/>
      <c r="O653" s="7"/>
      <c r="P653" s="7"/>
      <c r="Q653" s="7"/>
      <c r="R653" s="7"/>
      <c r="S653" s="7"/>
      <c r="T653" s="7"/>
      <c r="U653" s="7"/>
      <c r="V653" s="7"/>
      <c r="W653" s="7"/>
      <c r="X653" s="7"/>
      <c r="Y653" s="7"/>
    </row>
    <row r="654" spans="1:25" x14ac:dyDescent="0.2">
      <c r="A654" s="1138"/>
      <c r="B654" s="1138"/>
      <c r="C654" s="1139"/>
      <c r="D654" s="1139"/>
      <c r="E654" s="459"/>
      <c r="F654" s="7"/>
      <c r="G654" s="7"/>
      <c r="H654" s="7"/>
      <c r="I654" s="7"/>
      <c r="J654" s="7"/>
      <c r="K654" s="7"/>
      <c r="L654" s="7"/>
      <c r="M654" s="7"/>
      <c r="N654" s="7"/>
      <c r="O654" s="7"/>
      <c r="P654" s="7"/>
      <c r="Q654" s="7"/>
      <c r="R654" s="7"/>
      <c r="S654" s="7"/>
      <c r="T654" s="7"/>
      <c r="U654" s="7"/>
      <c r="V654" s="7"/>
      <c r="W654" s="7"/>
      <c r="X654" s="7"/>
      <c r="Y654" s="7"/>
    </row>
    <row r="655" spans="1:25" x14ac:dyDescent="0.2">
      <c r="A655" s="1138"/>
      <c r="B655" s="1138"/>
      <c r="C655" s="1139"/>
      <c r="D655" s="1139"/>
      <c r="E655" s="459"/>
      <c r="F655" s="7"/>
      <c r="G655" s="7"/>
      <c r="H655" s="7"/>
      <c r="I655" s="7"/>
      <c r="J655" s="7"/>
      <c r="K655" s="7"/>
      <c r="L655" s="7"/>
      <c r="M655" s="7"/>
      <c r="N655" s="7"/>
      <c r="O655" s="7"/>
      <c r="P655" s="7"/>
      <c r="Q655" s="7"/>
      <c r="R655" s="7"/>
      <c r="S655" s="7"/>
      <c r="T655" s="7"/>
      <c r="U655" s="7"/>
      <c r="V655" s="7"/>
      <c r="W655" s="7"/>
      <c r="X655" s="7"/>
      <c r="Y655" s="7"/>
    </row>
    <row r="656" spans="1:25" ht="14.25" x14ac:dyDescent="0.2">
      <c r="A656" s="459"/>
      <c r="B656" s="23"/>
      <c r="C656" s="1139"/>
      <c r="D656" s="1139"/>
      <c r="E656" s="459"/>
      <c r="F656" s="7"/>
      <c r="G656" s="7"/>
      <c r="H656" s="7"/>
      <c r="I656" s="7"/>
      <c r="J656" s="7"/>
      <c r="K656" s="7"/>
      <c r="L656" s="7"/>
      <c r="M656" s="7"/>
      <c r="N656" s="7"/>
      <c r="O656" s="7"/>
      <c r="P656" s="7"/>
      <c r="Q656" s="7"/>
      <c r="R656" s="7"/>
      <c r="S656" s="7"/>
      <c r="T656" s="7"/>
      <c r="U656" s="7"/>
      <c r="V656" s="7"/>
      <c r="W656" s="7"/>
      <c r="X656" s="7"/>
      <c r="Y656" s="7"/>
    </row>
    <row r="657" spans="1:25" x14ac:dyDescent="0.2">
      <c r="A657" s="459"/>
      <c r="B657" s="24"/>
      <c r="C657" s="1139"/>
      <c r="D657" s="1139"/>
      <c r="E657" s="459"/>
      <c r="F657" s="7"/>
      <c r="G657" s="7"/>
      <c r="H657" s="7"/>
      <c r="I657" s="7"/>
      <c r="J657" s="7"/>
      <c r="K657" s="7"/>
      <c r="L657" s="7"/>
      <c r="M657" s="7"/>
      <c r="N657" s="7"/>
      <c r="O657" s="7"/>
      <c r="P657" s="7"/>
      <c r="Q657" s="7"/>
      <c r="R657" s="7"/>
      <c r="S657" s="7"/>
      <c r="T657" s="7"/>
      <c r="U657" s="7"/>
      <c r="V657" s="7"/>
      <c r="W657" s="7"/>
      <c r="X657" s="7"/>
      <c r="Y657" s="7"/>
    </row>
    <row r="658" spans="1:25" x14ac:dyDescent="0.2">
      <c r="A658" s="1138"/>
      <c r="B658" s="1138"/>
      <c r="C658" s="1139"/>
      <c r="D658" s="1139"/>
      <c r="E658" s="459"/>
      <c r="F658" s="7"/>
      <c r="G658" s="7"/>
      <c r="H658" s="7"/>
      <c r="I658" s="7"/>
      <c r="J658" s="7"/>
      <c r="K658" s="7"/>
      <c r="L658" s="7"/>
      <c r="M658" s="7"/>
      <c r="N658" s="7"/>
      <c r="O658" s="7"/>
      <c r="P658" s="7"/>
      <c r="Q658" s="7"/>
      <c r="R658" s="7"/>
      <c r="S658" s="7"/>
      <c r="T658" s="7"/>
      <c r="U658" s="7"/>
      <c r="V658" s="7"/>
      <c r="W658" s="7"/>
      <c r="X658" s="7"/>
      <c r="Y658" s="7"/>
    </row>
    <row r="659" spans="1:25" x14ac:dyDescent="0.2">
      <c r="A659" s="1138"/>
      <c r="B659" s="1138"/>
      <c r="C659" s="1139"/>
      <c r="D659" s="1139"/>
      <c r="E659" s="459"/>
      <c r="F659" s="7"/>
      <c r="G659" s="7"/>
      <c r="H659" s="7"/>
      <c r="I659" s="7"/>
      <c r="J659" s="7"/>
      <c r="K659" s="7"/>
      <c r="L659" s="7"/>
      <c r="M659" s="7"/>
      <c r="N659" s="7"/>
      <c r="O659" s="7"/>
      <c r="P659" s="7"/>
      <c r="Q659" s="7"/>
      <c r="R659" s="7"/>
      <c r="S659" s="7"/>
      <c r="T659" s="7"/>
      <c r="U659" s="7"/>
      <c r="V659" s="7"/>
      <c r="W659" s="7"/>
      <c r="X659" s="7"/>
      <c r="Y659" s="7"/>
    </row>
    <row r="660" spans="1:25" x14ac:dyDescent="0.2">
      <c r="A660" s="1138"/>
      <c r="B660" s="1138"/>
      <c r="C660" s="1139"/>
      <c r="D660" s="1139"/>
      <c r="E660" s="459"/>
      <c r="F660" s="7"/>
      <c r="G660" s="7"/>
      <c r="H660" s="7"/>
      <c r="I660" s="7"/>
      <c r="J660" s="7"/>
      <c r="K660" s="7"/>
      <c r="L660" s="7"/>
      <c r="M660" s="7"/>
      <c r="N660" s="7"/>
      <c r="O660" s="7"/>
      <c r="P660" s="7"/>
      <c r="Q660" s="7"/>
      <c r="R660" s="7"/>
      <c r="S660" s="7"/>
      <c r="T660" s="7"/>
      <c r="U660" s="7"/>
      <c r="V660" s="7"/>
      <c r="W660" s="7"/>
      <c r="X660" s="7"/>
      <c r="Y660" s="7"/>
    </row>
    <row r="661" spans="1:25" x14ac:dyDescent="0.2">
      <c r="A661" s="1138"/>
      <c r="B661" s="1138"/>
      <c r="C661" s="1139"/>
      <c r="D661" s="1139"/>
      <c r="E661" s="459"/>
      <c r="F661" s="7"/>
      <c r="G661" s="7"/>
      <c r="H661" s="7"/>
      <c r="I661" s="7"/>
      <c r="J661" s="7"/>
      <c r="K661" s="7"/>
      <c r="L661" s="7"/>
      <c r="M661" s="7"/>
      <c r="N661" s="7"/>
      <c r="O661" s="7"/>
      <c r="P661" s="7"/>
      <c r="Q661" s="7"/>
      <c r="R661" s="7"/>
      <c r="S661" s="7"/>
      <c r="T661" s="7"/>
      <c r="U661" s="7"/>
      <c r="V661" s="7"/>
      <c r="W661" s="7"/>
      <c r="X661" s="7"/>
      <c r="Y661" s="7"/>
    </row>
    <row r="662" spans="1:25" x14ac:dyDescent="0.2">
      <c r="A662" s="1138"/>
      <c r="B662" s="1138"/>
      <c r="C662" s="1139"/>
      <c r="D662" s="1139"/>
      <c r="E662" s="459"/>
      <c r="F662" s="7"/>
      <c r="G662" s="7"/>
      <c r="H662" s="7"/>
      <c r="I662" s="7"/>
      <c r="J662" s="7"/>
      <c r="K662" s="7"/>
      <c r="L662" s="7"/>
      <c r="M662" s="7"/>
      <c r="N662" s="7"/>
      <c r="O662" s="7"/>
      <c r="P662" s="7"/>
      <c r="Q662" s="7"/>
      <c r="R662" s="7"/>
      <c r="S662" s="7"/>
      <c r="T662" s="7"/>
      <c r="U662" s="7"/>
      <c r="V662" s="7"/>
      <c r="W662" s="7"/>
      <c r="X662" s="7"/>
      <c r="Y662" s="7"/>
    </row>
    <row r="663" spans="1:25" x14ac:dyDescent="0.2">
      <c r="A663" s="1138"/>
      <c r="B663" s="1138"/>
      <c r="C663" s="1138"/>
      <c r="D663" s="1138"/>
      <c r="E663" s="459"/>
      <c r="F663" s="7"/>
      <c r="G663" s="7"/>
      <c r="H663" s="7"/>
      <c r="I663" s="7"/>
      <c r="J663" s="7"/>
      <c r="K663" s="7"/>
      <c r="L663" s="7"/>
      <c r="M663" s="7"/>
      <c r="N663" s="7"/>
      <c r="O663" s="7"/>
      <c r="P663" s="7"/>
      <c r="Q663" s="7"/>
      <c r="R663" s="7"/>
      <c r="S663" s="7"/>
      <c r="T663" s="7"/>
      <c r="U663" s="7"/>
      <c r="V663" s="7"/>
      <c r="W663" s="7"/>
      <c r="X663" s="7"/>
      <c r="Y663" s="7"/>
    </row>
    <row r="664" spans="1:25" x14ac:dyDescent="0.2">
      <c r="A664" s="1138"/>
      <c r="B664" s="1138"/>
      <c r="C664" s="1138"/>
      <c r="D664" s="1138"/>
      <c r="E664" s="459"/>
      <c r="F664" s="7"/>
      <c r="G664" s="7"/>
      <c r="H664" s="7"/>
      <c r="I664" s="7"/>
      <c r="J664" s="7"/>
      <c r="K664" s="7"/>
      <c r="L664" s="7"/>
      <c r="M664" s="7"/>
      <c r="N664" s="7"/>
      <c r="O664" s="7"/>
      <c r="P664" s="7"/>
      <c r="Q664" s="7"/>
      <c r="R664" s="7"/>
      <c r="S664" s="7"/>
      <c r="T664" s="7"/>
      <c r="U664" s="7"/>
      <c r="V664" s="7"/>
      <c r="W664" s="7"/>
      <c r="X664" s="7"/>
      <c r="Y664" s="7"/>
    </row>
    <row r="665" spans="1:25" x14ac:dyDescent="0.2">
      <c r="A665" s="1138"/>
      <c r="B665" s="1138"/>
      <c r="C665" s="1138"/>
      <c r="D665" s="1138"/>
      <c r="E665" s="459"/>
      <c r="F665" s="7"/>
      <c r="G665" s="7"/>
      <c r="H665" s="7"/>
      <c r="I665" s="7"/>
      <c r="J665" s="7"/>
      <c r="K665" s="7"/>
      <c r="L665" s="7"/>
      <c r="M665" s="7"/>
      <c r="N665" s="7"/>
      <c r="O665" s="7"/>
      <c r="P665" s="7"/>
      <c r="Q665" s="7"/>
      <c r="R665" s="7"/>
      <c r="S665" s="7"/>
      <c r="T665" s="7"/>
      <c r="U665" s="7"/>
      <c r="V665" s="7"/>
      <c r="W665" s="7"/>
      <c r="X665" s="7"/>
      <c r="Y665" s="7"/>
    </row>
    <row r="666" spans="1:25" x14ac:dyDescent="0.2">
      <c r="A666" s="1138"/>
      <c r="B666" s="1138"/>
      <c r="C666" s="1138"/>
      <c r="D666" s="1138"/>
      <c r="E666" s="459"/>
      <c r="F666" s="7"/>
      <c r="G666" s="7"/>
      <c r="H666" s="7"/>
      <c r="I666" s="7"/>
      <c r="J666" s="7"/>
      <c r="K666" s="7"/>
      <c r="L666" s="7"/>
      <c r="M666" s="7"/>
      <c r="N666" s="7"/>
      <c r="O666" s="7"/>
      <c r="P666" s="7"/>
      <c r="Q666" s="7"/>
      <c r="R666" s="7"/>
      <c r="S666" s="7"/>
      <c r="T666" s="7"/>
      <c r="U666" s="7"/>
      <c r="V666" s="7"/>
      <c r="W666" s="7"/>
      <c r="X666" s="7"/>
      <c r="Y666" s="7"/>
    </row>
    <row r="667" spans="1:25" x14ac:dyDescent="0.2">
      <c r="A667" s="1138"/>
      <c r="B667" s="1138"/>
      <c r="C667" s="1138"/>
      <c r="D667" s="1138"/>
      <c r="E667" s="459"/>
      <c r="F667" s="7"/>
      <c r="G667" s="7"/>
      <c r="H667" s="7"/>
      <c r="I667" s="7"/>
      <c r="J667" s="7"/>
      <c r="K667" s="7"/>
      <c r="L667" s="7"/>
      <c r="M667" s="7"/>
      <c r="N667" s="7"/>
      <c r="O667" s="7"/>
      <c r="P667" s="7"/>
      <c r="Q667" s="7"/>
      <c r="R667" s="7"/>
      <c r="S667" s="7"/>
      <c r="T667" s="7"/>
      <c r="U667" s="7"/>
      <c r="V667" s="7"/>
      <c r="W667" s="7"/>
      <c r="X667" s="7"/>
      <c r="Y667" s="7"/>
    </row>
    <row r="668" spans="1:25" x14ac:dyDescent="0.2">
      <c r="A668" s="456"/>
      <c r="B668" s="456"/>
      <c r="C668" s="677"/>
      <c r="D668" s="677"/>
      <c r="E668" s="459"/>
      <c r="F668" s="7"/>
      <c r="G668" s="7"/>
      <c r="H668" s="7"/>
      <c r="I668" s="7"/>
      <c r="J668" s="7"/>
      <c r="K668" s="7"/>
      <c r="L668" s="7"/>
      <c r="M668" s="7"/>
      <c r="N668" s="7"/>
      <c r="O668" s="7"/>
      <c r="P668" s="7"/>
      <c r="Q668" s="7"/>
      <c r="R668" s="7"/>
      <c r="S668" s="7"/>
      <c r="T668" s="7"/>
      <c r="U668" s="7"/>
      <c r="V668" s="7"/>
      <c r="W668" s="7"/>
      <c r="X668" s="7"/>
      <c r="Y668" s="7"/>
    </row>
    <row r="669" spans="1:25" x14ac:dyDescent="0.2">
      <c r="A669" s="1132"/>
      <c r="B669" s="1132"/>
      <c r="C669" s="1139"/>
      <c r="D669" s="1139"/>
      <c r="E669" s="459"/>
      <c r="F669" s="7"/>
      <c r="G669" s="7"/>
      <c r="H669" s="7"/>
      <c r="I669" s="7"/>
      <c r="J669" s="7"/>
      <c r="K669" s="7"/>
      <c r="L669" s="7"/>
      <c r="M669" s="7"/>
      <c r="N669" s="7"/>
      <c r="O669" s="7"/>
      <c r="P669" s="7"/>
      <c r="Q669" s="7"/>
      <c r="R669" s="7"/>
      <c r="S669" s="7"/>
      <c r="T669" s="7"/>
      <c r="U669" s="7"/>
      <c r="V669" s="7"/>
      <c r="W669" s="7"/>
      <c r="X669" s="7"/>
      <c r="Y669" s="7"/>
    </row>
    <row r="670" spans="1:25" x14ac:dyDescent="0.2">
      <c r="A670" s="459"/>
      <c r="B670" s="459"/>
      <c r="C670" s="437"/>
      <c r="D670" s="437"/>
      <c r="E670" s="459"/>
      <c r="F670" s="7"/>
      <c r="G670" s="7"/>
      <c r="H670" s="7"/>
      <c r="I670" s="7"/>
      <c r="J670" s="7"/>
      <c r="K670" s="7"/>
      <c r="L670" s="7"/>
      <c r="M670" s="7"/>
      <c r="N670" s="7"/>
      <c r="O670" s="7"/>
      <c r="P670" s="7"/>
      <c r="Q670" s="7"/>
      <c r="R670" s="7"/>
      <c r="S670" s="7"/>
      <c r="T670" s="7"/>
      <c r="U670" s="7"/>
      <c r="V670" s="7"/>
      <c r="W670" s="7"/>
      <c r="X670" s="7"/>
      <c r="Y670" s="7"/>
    </row>
    <row r="671" spans="1:25" x14ac:dyDescent="0.2">
      <c r="A671" s="1140"/>
      <c r="B671" s="1140"/>
      <c r="C671" s="1137"/>
      <c r="D671" s="1137"/>
      <c r="E671" s="459"/>
      <c r="F671" s="7"/>
      <c r="G671" s="7"/>
      <c r="H671" s="7"/>
      <c r="I671" s="7"/>
      <c r="J671" s="7"/>
      <c r="K671" s="7"/>
      <c r="L671" s="7"/>
      <c r="M671" s="7"/>
      <c r="N671" s="7"/>
      <c r="O671" s="7"/>
      <c r="P671" s="7"/>
      <c r="Q671" s="7"/>
      <c r="R671" s="7"/>
      <c r="S671" s="7"/>
      <c r="T671" s="7"/>
      <c r="U671" s="7"/>
      <c r="V671" s="7"/>
      <c r="W671" s="7"/>
      <c r="X671" s="7"/>
      <c r="Y671" s="7"/>
    </row>
    <row r="672" spans="1:25" x14ac:dyDescent="0.2">
      <c r="A672" s="459"/>
      <c r="B672" s="459"/>
      <c r="C672" s="437"/>
      <c r="D672" s="437"/>
      <c r="E672" s="459"/>
      <c r="F672" s="7"/>
      <c r="G672" s="7"/>
      <c r="H672" s="7"/>
      <c r="I672" s="7"/>
      <c r="J672" s="7"/>
      <c r="K672" s="7"/>
      <c r="L672" s="7"/>
      <c r="M672" s="7"/>
      <c r="N672" s="7"/>
      <c r="O672" s="7"/>
      <c r="P672" s="7"/>
      <c r="Q672" s="7"/>
      <c r="R672" s="7"/>
      <c r="S672" s="7"/>
      <c r="T672" s="7"/>
      <c r="U672" s="7"/>
      <c r="V672" s="7"/>
      <c r="W672" s="7"/>
      <c r="X672" s="7"/>
      <c r="Y672" s="7"/>
    </row>
    <row r="673" spans="1:25" x14ac:dyDescent="0.2">
      <c r="A673" s="1132"/>
      <c r="B673" s="1132"/>
      <c r="C673" s="1139"/>
      <c r="D673" s="1139"/>
      <c r="E673" s="459"/>
      <c r="F673" s="7"/>
      <c r="G673" s="7"/>
      <c r="H673" s="7"/>
      <c r="I673" s="7"/>
      <c r="J673" s="7"/>
      <c r="K673" s="7"/>
      <c r="L673" s="7"/>
      <c r="M673" s="7"/>
      <c r="N673" s="7"/>
      <c r="O673" s="7"/>
      <c r="P673" s="7"/>
      <c r="Q673" s="7"/>
      <c r="R673" s="7"/>
      <c r="S673" s="7"/>
      <c r="T673" s="7"/>
      <c r="U673" s="7"/>
      <c r="V673" s="7"/>
      <c r="W673" s="7"/>
      <c r="X673" s="7"/>
      <c r="Y673" s="7"/>
    </row>
    <row r="674" spans="1:25" x14ac:dyDescent="0.2">
      <c r="A674" s="456"/>
      <c r="B674" s="459"/>
      <c r="C674" s="25"/>
      <c r="D674" s="25"/>
      <c r="E674" s="459"/>
      <c r="F674" s="7"/>
      <c r="G674" s="7"/>
      <c r="H674" s="7"/>
      <c r="I674" s="7"/>
      <c r="J674" s="7"/>
      <c r="K674" s="7"/>
      <c r="L674" s="7"/>
      <c r="M674" s="7"/>
      <c r="N674" s="7"/>
      <c r="O674" s="7"/>
      <c r="P674" s="7"/>
      <c r="Q674" s="7"/>
      <c r="R674" s="7"/>
      <c r="S674" s="7"/>
      <c r="T674" s="7"/>
      <c r="U674" s="7"/>
      <c r="V674" s="7"/>
      <c r="W674" s="7"/>
      <c r="X674" s="7"/>
      <c r="Y674" s="7"/>
    </row>
    <row r="675" spans="1:25" x14ac:dyDescent="0.2">
      <c r="A675" s="1141"/>
      <c r="B675" s="1141"/>
      <c r="C675" s="1139"/>
      <c r="D675" s="1139"/>
      <c r="E675" s="459"/>
      <c r="F675" s="7"/>
      <c r="G675" s="7"/>
      <c r="H675" s="7"/>
      <c r="I675" s="7"/>
      <c r="J675" s="7"/>
      <c r="K675" s="7"/>
      <c r="L675" s="7"/>
      <c r="M675" s="7"/>
      <c r="N675" s="7"/>
      <c r="O675" s="7"/>
      <c r="P675" s="7"/>
      <c r="Q675" s="7"/>
      <c r="R675" s="7"/>
      <c r="S675" s="7"/>
      <c r="T675" s="7"/>
      <c r="U675" s="7"/>
      <c r="V675" s="7"/>
      <c r="W675" s="7"/>
      <c r="X675" s="7"/>
      <c r="Y675" s="7"/>
    </row>
    <row r="676" spans="1:25" x14ac:dyDescent="0.2">
      <c r="A676" s="459"/>
      <c r="B676" s="25"/>
      <c r="C676" s="459"/>
      <c r="D676" s="25"/>
      <c r="E676" s="25"/>
      <c r="F676" s="7"/>
      <c r="G676" s="7"/>
      <c r="H676" s="7"/>
      <c r="I676" s="7"/>
      <c r="J676" s="7"/>
      <c r="K676" s="7"/>
      <c r="L676" s="7"/>
      <c r="M676" s="7"/>
      <c r="N676" s="7"/>
      <c r="O676" s="7"/>
      <c r="P676" s="7"/>
      <c r="Q676" s="7"/>
      <c r="R676" s="7"/>
      <c r="S676" s="7"/>
      <c r="T676" s="7"/>
      <c r="U676" s="7"/>
      <c r="V676" s="7"/>
      <c r="W676" s="7"/>
      <c r="X676" s="7"/>
      <c r="Y676" s="7"/>
    </row>
    <row r="677" spans="1:25" x14ac:dyDescent="0.2">
      <c r="A677" s="1132"/>
      <c r="B677" s="1132"/>
      <c r="C677" s="1137"/>
      <c r="D677" s="1137"/>
      <c r="E677" s="459"/>
      <c r="F677" s="7"/>
      <c r="G677" s="7"/>
      <c r="H677" s="7"/>
      <c r="I677" s="7"/>
      <c r="J677" s="7"/>
      <c r="K677" s="7"/>
      <c r="L677" s="7"/>
      <c r="M677" s="7"/>
      <c r="N677" s="7"/>
      <c r="O677" s="7"/>
      <c r="P677" s="7"/>
      <c r="Q677" s="7"/>
      <c r="R677" s="7"/>
      <c r="S677" s="7"/>
      <c r="T677" s="7"/>
      <c r="U677" s="7"/>
      <c r="V677" s="7"/>
      <c r="W677" s="7"/>
      <c r="X677" s="7"/>
      <c r="Y677" s="7"/>
    </row>
    <row r="678" spans="1:25" x14ac:dyDescent="0.2">
      <c r="A678" s="459"/>
      <c r="B678" s="459"/>
      <c r="C678" s="459"/>
      <c r="D678" s="459"/>
      <c r="E678" s="459"/>
      <c r="F678" s="7"/>
      <c r="G678" s="7"/>
      <c r="H678" s="7"/>
      <c r="I678" s="7"/>
      <c r="J678" s="7"/>
      <c r="K678" s="7"/>
      <c r="L678" s="7"/>
      <c r="M678" s="7"/>
      <c r="N678" s="7"/>
      <c r="O678" s="7"/>
      <c r="P678" s="7"/>
      <c r="Q678" s="7"/>
      <c r="R678" s="7"/>
      <c r="S678" s="7"/>
      <c r="T678" s="7"/>
      <c r="U678" s="7"/>
      <c r="V678" s="7"/>
      <c r="W678" s="7"/>
      <c r="X678" s="7"/>
      <c r="Y678" s="7"/>
    </row>
    <row r="679" spans="1:25" x14ac:dyDescent="0.2">
      <c r="A679" s="1138"/>
      <c r="B679" s="1138"/>
      <c r="C679" s="1139"/>
      <c r="D679" s="1139"/>
      <c r="E679" s="459"/>
      <c r="F679" s="7"/>
      <c r="G679" s="7"/>
      <c r="H679" s="7"/>
      <c r="I679" s="7"/>
      <c r="J679" s="7"/>
      <c r="K679" s="7"/>
      <c r="L679" s="7"/>
      <c r="M679" s="7"/>
      <c r="N679" s="7"/>
      <c r="O679" s="7"/>
      <c r="P679" s="7"/>
      <c r="Q679" s="7"/>
      <c r="R679" s="7"/>
      <c r="S679" s="7"/>
      <c r="T679" s="7"/>
      <c r="U679" s="7"/>
      <c r="V679" s="7"/>
      <c r="W679" s="7"/>
      <c r="X679" s="7"/>
      <c r="Y679" s="7"/>
    </row>
    <row r="680" spans="1:25" x14ac:dyDescent="0.2">
      <c r="A680" s="1138"/>
      <c r="B680" s="1138"/>
      <c r="C680" s="1139"/>
      <c r="D680" s="1139"/>
      <c r="E680" s="459"/>
      <c r="F680" s="7"/>
      <c r="G680" s="7"/>
      <c r="H680" s="7"/>
      <c r="I680" s="7"/>
      <c r="J680" s="7"/>
      <c r="K680" s="7"/>
      <c r="L680" s="7"/>
      <c r="M680" s="7"/>
      <c r="N680" s="7"/>
      <c r="O680" s="7"/>
      <c r="P680" s="7"/>
      <c r="Q680" s="7"/>
      <c r="R680" s="7"/>
      <c r="S680" s="7"/>
      <c r="T680" s="7"/>
      <c r="U680" s="7"/>
      <c r="V680" s="7"/>
      <c r="W680" s="7"/>
      <c r="X680" s="7"/>
      <c r="Y680" s="7"/>
    </row>
    <row r="681" spans="1:25" x14ac:dyDescent="0.2">
      <c r="A681" s="456"/>
      <c r="B681" s="459"/>
      <c r="C681" s="460"/>
      <c r="D681" s="460"/>
      <c r="E681" s="459"/>
      <c r="F681" s="7"/>
      <c r="G681" s="7"/>
      <c r="H681" s="7"/>
      <c r="I681" s="7"/>
      <c r="J681" s="7"/>
      <c r="K681" s="7"/>
      <c r="L681" s="7"/>
      <c r="M681" s="7"/>
      <c r="N681" s="7"/>
      <c r="O681" s="7"/>
      <c r="P681" s="7"/>
      <c r="Q681" s="7"/>
      <c r="R681" s="7"/>
      <c r="S681" s="7"/>
      <c r="T681" s="7"/>
      <c r="U681" s="7"/>
      <c r="V681" s="7"/>
      <c r="W681" s="7"/>
      <c r="X681" s="7"/>
      <c r="Y681" s="7"/>
    </row>
    <row r="682" spans="1:25" x14ac:dyDescent="0.2">
      <c r="A682" s="456"/>
      <c r="B682" s="459"/>
      <c r="C682" s="1139"/>
      <c r="D682" s="1139"/>
      <c r="E682" s="459"/>
      <c r="F682" s="7"/>
      <c r="G682" s="7"/>
      <c r="H682" s="7"/>
      <c r="I682" s="7"/>
      <c r="J682" s="7"/>
      <c r="K682" s="7"/>
      <c r="L682" s="7"/>
      <c r="M682" s="7"/>
      <c r="N682" s="7"/>
      <c r="O682" s="7"/>
      <c r="P682" s="7"/>
      <c r="Q682" s="7"/>
      <c r="R682" s="7"/>
      <c r="S682" s="7"/>
      <c r="T682" s="7"/>
      <c r="U682" s="7"/>
      <c r="V682" s="7"/>
      <c r="W682" s="7"/>
      <c r="X682" s="7"/>
      <c r="Y682" s="7"/>
    </row>
    <row r="683" spans="1:25" x14ac:dyDescent="0.2">
      <c r="A683" s="459"/>
      <c r="B683" s="459"/>
      <c r="C683" s="459"/>
      <c r="D683" s="459"/>
      <c r="E683" s="459"/>
      <c r="F683" s="7"/>
      <c r="G683" s="7"/>
      <c r="H683" s="7"/>
      <c r="I683" s="7"/>
      <c r="J683" s="7"/>
      <c r="K683" s="7"/>
      <c r="L683" s="7"/>
      <c r="M683" s="7"/>
      <c r="N683" s="7"/>
      <c r="O683" s="7"/>
      <c r="P683" s="7"/>
      <c r="Q683" s="7"/>
      <c r="R683" s="7"/>
      <c r="S683" s="7"/>
      <c r="T683" s="7"/>
      <c r="U683" s="7"/>
      <c r="V683" s="7"/>
      <c r="W683" s="7"/>
      <c r="X683" s="7"/>
      <c r="Y683" s="7"/>
    </row>
    <row r="684" spans="1:25" x14ac:dyDescent="0.2">
      <c r="A684" s="456"/>
      <c r="B684" s="457"/>
      <c r="C684" s="1139"/>
      <c r="D684" s="1139"/>
      <c r="E684" s="459"/>
      <c r="F684" s="7"/>
      <c r="G684" s="7"/>
      <c r="H684" s="7"/>
      <c r="I684" s="7"/>
      <c r="J684" s="7"/>
      <c r="K684" s="7"/>
      <c r="L684" s="7"/>
      <c r="M684" s="7"/>
      <c r="N684" s="7"/>
      <c r="O684" s="7"/>
      <c r="P684" s="7"/>
      <c r="Q684" s="7"/>
      <c r="R684" s="7"/>
      <c r="S684" s="7"/>
      <c r="T684" s="7"/>
      <c r="U684" s="7"/>
      <c r="V684" s="7"/>
      <c r="W684" s="7"/>
      <c r="X684" s="7"/>
      <c r="Y684" s="7"/>
    </row>
    <row r="685" spans="1:25" x14ac:dyDescent="0.2">
      <c r="A685" s="459"/>
      <c r="B685" s="459"/>
      <c r="C685" s="459"/>
      <c r="D685" s="459"/>
      <c r="E685" s="459"/>
      <c r="F685" s="7"/>
      <c r="G685" s="7"/>
      <c r="H685" s="7"/>
      <c r="I685" s="7"/>
      <c r="J685" s="7"/>
      <c r="K685" s="7"/>
      <c r="L685" s="7"/>
      <c r="M685" s="7"/>
      <c r="N685" s="7"/>
      <c r="O685" s="7"/>
      <c r="P685" s="7"/>
      <c r="Q685" s="7"/>
      <c r="R685" s="7"/>
      <c r="S685" s="7"/>
      <c r="T685" s="7"/>
      <c r="U685" s="7"/>
      <c r="V685" s="7"/>
      <c r="W685" s="7"/>
      <c r="X685" s="7"/>
      <c r="Y685" s="7"/>
    </row>
    <row r="686" spans="1:25" x14ac:dyDescent="0.2">
      <c r="A686" s="3"/>
      <c r="B686" s="677"/>
      <c r="C686" s="677"/>
      <c r="D686" s="437"/>
      <c r="E686" s="437"/>
      <c r="F686" s="7"/>
      <c r="G686" s="7"/>
      <c r="H686" s="7"/>
      <c r="I686" s="7"/>
      <c r="J686" s="7"/>
      <c r="K686" s="7"/>
      <c r="L686" s="7"/>
      <c r="M686" s="7"/>
      <c r="N686" s="7"/>
      <c r="O686" s="7"/>
      <c r="P686" s="7"/>
      <c r="Q686" s="7"/>
      <c r="R686" s="7"/>
      <c r="S686" s="7"/>
      <c r="T686" s="7"/>
      <c r="U686" s="7"/>
      <c r="V686" s="7"/>
      <c r="W686" s="7"/>
      <c r="X686" s="7"/>
      <c r="Y686" s="7"/>
    </row>
    <row r="687" spans="1:25" x14ac:dyDescent="0.2">
      <c r="A687" s="3"/>
      <c r="B687" s="1139"/>
      <c r="C687" s="1139"/>
      <c r="D687" s="26"/>
      <c r="E687" s="460"/>
      <c r="F687" s="7"/>
      <c r="G687" s="7"/>
      <c r="H687" s="7"/>
      <c r="I687" s="7"/>
      <c r="J687" s="7"/>
      <c r="K687" s="7"/>
      <c r="L687" s="7"/>
      <c r="M687" s="7"/>
      <c r="N687" s="7"/>
      <c r="O687" s="7"/>
      <c r="P687" s="7"/>
      <c r="Q687" s="7"/>
      <c r="R687" s="7"/>
      <c r="S687" s="7"/>
      <c r="T687" s="7"/>
      <c r="U687" s="7"/>
      <c r="V687" s="7"/>
      <c r="W687" s="7"/>
      <c r="X687" s="7"/>
      <c r="Y687" s="7"/>
    </row>
    <row r="688" spans="1:25" x14ac:dyDescent="0.2">
      <c r="A688" s="3"/>
      <c r="B688" s="1139"/>
      <c r="C688" s="1139"/>
      <c r="D688" s="26"/>
      <c r="E688" s="460"/>
      <c r="F688" s="7"/>
      <c r="G688" s="7"/>
      <c r="H688" s="7"/>
      <c r="I688" s="7"/>
      <c r="J688" s="7"/>
      <c r="K688" s="7"/>
      <c r="L688" s="7"/>
      <c r="M688" s="7"/>
      <c r="N688" s="7"/>
      <c r="O688" s="7"/>
      <c r="P688" s="7"/>
      <c r="Q688" s="7"/>
      <c r="R688" s="7"/>
      <c r="S688" s="7"/>
      <c r="T688" s="7"/>
      <c r="U688" s="7"/>
      <c r="V688" s="7"/>
      <c r="W688" s="7"/>
      <c r="X688" s="7"/>
      <c r="Y688" s="7"/>
    </row>
    <row r="689" spans="1:25" x14ac:dyDescent="0.2">
      <c r="A689" s="3"/>
      <c r="B689" s="1139"/>
      <c r="C689" s="1139"/>
      <c r="D689" s="26"/>
      <c r="E689" s="460"/>
      <c r="F689" s="7"/>
      <c r="G689" s="7"/>
      <c r="H689" s="7"/>
      <c r="I689" s="7"/>
      <c r="J689" s="7"/>
      <c r="K689" s="7"/>
      <c r="L689" s="7"/>
      <c r="M689" s="7"/>
      <c r="N689" s="7"/>
      <c r="O689" s="7"/>
      <c r="P689" s="7"/>
      <c r="Q689" s="7"/>
      <c r="R689" s="7"/>
      <c r="S689" s="7"/>
      <c r="T689" s="7"/>
      <c r="U689" s="7"/>
      <c r="V689" s="7"/>
      <c r="W689" s="7"/>
      <c r="X689" s="7"/>
      <c r="Y689" s="7"/>
    </row>
    <row r="690" spans="1:25" x14ac:dyDescent="0.2">
      <c r="A690" s="3"/>
      <c r="B690" s="677"/>
      <c r="C690" s="677"/>
      <c r="D690" s="460"/>
      <c r="E690" s="460"/>
      <c r="F690" s="7"/>
      <c r="G690" s="7"/>
      <c r="H690" s="7"/>
      <c r="I690" s="7"/>
      <c r="J690" s="7"/>
      <c r="K690" s="7"/>
      <c r="L690" s="7"/>
      <c r="M690" s="7"/>
      <c r="N690" s="7"/>
      <c r="O690" s="7"/>
      <c r="P690" s="7"/>
      <c r="Q690" s="7"/>
      <c r="R690" s="7"/>
      <c r="S690" s="7"/>
      <c r="T690" s="7"/>
      <c r="U690" s="7"/>
      <c r="V690" s="7"/>
      <c r="W690" s="7"/>
      <c r="X690" s="7"/>
      <c r="Y690" s="7"/>
    </row>
    <row r="691" spans="1:25" x14ac:dyDescent="0.2">
      <c r="A691" s="3"/>
      <c r="B691" s="1139"/>
      <c r="C691" s="1139"/>
      <c r="D691" s="459"/>
      <c r="E691" s="459"/>
      <c r="F691" s="7"/>
      <c r="G691" s="7"/>
      <c r="H691" s="7"/>
      <c r="I691" s="7"/>
      <c r="J691" s="7"/>
      <c r="K691" s="7"/>
      <c r="L691" s="7"/>
      <c r="M691" s="7"/>
      <c r="N691" s="7"/>
      <c r="O691" s="7"/>
      <c r="P691" s="7"/>
      <c r="Q691" s="7"/>
      <c r="R691" s="7"/>
      <c r="S691" s="7"/>
      <c r="T691" s="7"/>
      <c r="U691" s="7"/>
      <c r="V691" s="7"/>
      <c r="W691" s="7"/>
      <c r="X691" s="7"/>
      <c r="Y691" s="7"/>
    </row>
    <row r="692" spans="1:25" x14ac:dyDescent="0.2">
      <c r="A692" s="459"/>
      <c r="B692" s="459"/>
      <c r="C692" s="459"/>
      <c r="D692" s="27"/>
      <c r="E692" s="27"/>
      <c r="F692" s="7"/>
      <c r="G692" s="7"/>
      <c r="H692" s="7"/>
      <c r="I692" s="7"/>
      <c r="J692" s="7"/>
      <c r="K692" s="7"/>
      <c r="L692" s="7"/>
      <c r="M692" s="7"/>
      <c r="N692" s="7"/>
      <c r="O692" s="7"/>
      <c r="P692" s="7"/>
      <c r="Q692" s="7"/>
      <c r="R692" s="7"/>
      <c r="S692" s="7"/>
      <c r="T692" s="7"/>
      <c r="U692" s="7"/>
      <c r="V692" s="7"/>
      <c r="W692" s="7"/>
      <c r="X692" s="7"/>
      <c r="Y692" s="7"/>
    </row>
    <row r="693" spans="1:25" x14ac:dyDescent="0.2">
      <c r="A693" s="1138"/>
      <c r="B693" s="1138"/>
      <c r="C693" s="1138"/>
      <c r="D693" s="26"/>
      <c r="E693" s="460"/>
      <c r="F693" s="7"/>
      <c r="G693" s="7"/>
      <c r="H693" s="7"/>
      <c r="I693" s="7"/>
      <c r="J693" s="7"/>
      <c r="K693" s="7"/>
      <c r="L693" s="7"/>
      <c r="M693" s="7"/>
      <c r="N693" s="7"/>
      <c r="O693" s="7"/>
      <c r="P693" s="7"/>
      <c r="Q693" s="7"/>
      <c r="R693" s="7"/>
      <c r="S693" s="7"/>
      <c r="T693" s="7"/>
      <c r="U693" s="7"/>
      <c r="V693" s="7"/>
      <c r="W693" s="7"/>
      <c r="X693" s="7"/>
      <c r="Y693" s="7"/>
    </row>
    <row r="694" spans="1:25" x14ac:dyDescent="0.2">
      <c r="A694" s="459"/>
      <c r="B694" s="459"/>
      <c r="C694" s="459"/>
      <c r="D694" s="459"/>
      <c r="E694" s="459"/>
      <c r="F694" s="7"/>
      <c r="G694" s="7"/>
      <c r="H694" s="7"/>
      <c r="I694" s="7"/>
      <c r="J694" s="7"/>
      <c r="K694" s="7"/>
      <c r="L694" s="7"/>
      <c r="M694" s="7"/>
      <c r="N694" s="7"/>
      <c r="O694" s="7"/>
      <c r="P694" s="7"/>
      <c r="Q694" s="7"/>
      <c r="R694" s="7"/>
      <c r="S694" s="7"/>
      <c r="T694" s="7"/>
      <c r="U694" s="7"/>
      <c r="V694" s="7"/>
      <c r="W694" s="7"/>
      <c r="X694" s="7"/>
      <c r="Y694" s="7"/>
    </row>
    <row r="695" spans="1:25" x14ac:dyDescent="0.2">
      <c r="A695" s="459"/>
      <c r="B695" s="1139"/>
      <c r="C695" s="1139"/>
      <c r="D695" s="459"/>
      <c r="E695" s="459"/>
      <c r="F695" s="7"/>
      <c r="G695" s="7"/>
      <c r="H695" s="7"/>
      <c r="I695" s="7"/>
      <c r="J695" s="7"/>
      <c r="K695" s="7"/>
      <c r="L695" s="7"/>
      <c r="M695" s="7"/>
      <c r="N695" s="7"/>
      <c r="O695" s="7"/>
      <c r="P695" s="7"/>
      <c r="Q695" s="7"/>
      <c r="R695" s="7"/>
      <c r="S695" s="7"/>
      <c r="T695" s="7"/>
      <c r="U695" s="7"/>
      <c r="V695" s="7"/>
      <c r="W695" s="7"/>
      <c r="X695" s="7"/>
      <c r="Y695" s="7"/>
    </row>
    <row r="696" spans="1:25" x14ac:dyDescent="0.2">
      <c r="A696" s="459"/>
      <c r="B696" s="459"/>
      <c r="C696" s="459"/>
      <c r="D696" s="459"/>
      <c r="E696" s="459"/>
      <c r="F696" s="7"/>
      <c r="G696" s="7"/>
      <c r="H696" s="7"/>
      <c r="I696" s="7"/>
      <c r="J696" s="7"/>
      <c r="K696" s="7"/>
      <c r="L696" s="7"/>
      <c r="M696" s="7"/>
      <c r="N696" s="7"/>
      <c r="O696" s="7"/>
      <c r="P696" s="7"/>
      <c r="Q696" s="7"/>
      <c r="R696" s="7"/>
      <c r="S696" s="7"/>
      <c r="T696" s="7"/>
      <c r="U696" s="7"/>
      <c r="V696" s="7"/>
      <c r="W696" s="7"/>
      <c r="X696" s="7"/>
      <c r="Y696" s="7"/>
    </row>
    <row r="697" spans="1:25" x14ac:dyDescent="0.2">
      <c r="A697" s="1138"/>
      <c r="B697" s="1138"/>
      <c r="C697" s="1138"/>
      <c r="D697" s="437"/>
      <c r="E697" s="460"/>
      <c r="F697" s="7"/>
      <c r="G697" s="7"/>
      <c r="H697" s="7"/>
      <c r="I697" s="7"/>
      <c r="J697" s="7"/>
      <c r="K697" s="7"/>
      <c r="L697" s="7"/>
      <c r="M697" s="7"/>
      <c r="N697" s="7"/>
      <c r="O697" s="7"/>
      <c r="P697" s="7"/>
      <c r="Q697" s="7"/>
      <c r="R697" s="7"/>
      <c r="S697" s="7"/>
      <c r="T697" s="7"/>
      <c r="U697" s="7"/>
      <c r="V697" s="7"/>
      <c r="W697" s="7"/>
      <c r="X697" s="7"/>
      <c r="Y697" s="7"/>
    </row>
    <row r="698" spans="1:25" x14ac:dyDescent="0.2">
      <c r="A698" s="459"/>
      <c r="B698" s="459"/>
      <c r="C698" s="459"/>
      <c r="D698" s="459"/>
      <c r="E698" s="459"/>
      <c r="F698" s="7"/>
      <c r="G698" s="7"/>
      <c r="H698" s="7"/>
      <c r="I698" s="7"/>
      <c r="J698" s="7"/>
      <c r="K698" s="7"/>
      <c r="L698" s="7"/>
      <c r="M698" s="7"/>
      <c r="N698" s="7"/>
      <c r="O698" s="7"/>
      <c r="P698" s="7"/>
      <c r="Q698" s="7"/>
      <c r="R698" s="7"/>
      <c r="S698" s="7"/>
      <c r="T698" s="7"/>
      <c r="U698" s="7"/>
      <c r="V698" s="7"/>
      <c r="W698" s="7"/>
      <c r="X698" s="7"/>
      <c r="Y698" s="7"/>
    </row>
    <row r="699" spans="1:25" x14ac:dyDescent="0.2">
      <c r="A699" s="1132"/>
      <c r="B699" s="1132"/>
      <c r="C699" s="1132"/>
      <c r="D699" s="437"/>
      <c r="E699" s="20"/>
      <c r="F699" s="7"/>
      <c r="G699" s="7"/>
      <c r="H699" s="7"/>
      <c r="I699" s="7"/>
      <c r="J699" s="7"/>
      <c r="K699" s="7"/>
      <c r="L699" s="7"/>
      <c r="M699" s="7"/>
      <c r="N699" s="7"/>
      <c r="O699" s="7"/>
      <c r="P699" s="7"/>
      <c r="Q699" s="7"/>
      <c r="R699" s="7"/>
      <c r="S699" s="7"/>
      <c r="T699" s="7"/>
      <c r="U699" s="7"/>
      <c r="V699" s="7"/>
      <c r="W699" s="7"/>
      <c r="X699" s="7"/>
      <c r="Y699" s="7"/>
    </row>
    <row r="700" spans="1:25" x14ac:dyDescent="0.2">
      <c r="A700" s="459"/>
      <c r="B700" s="459"/>
      <c r="C700" s="459"/>
      <c r="D700" s="459"/>
      <c r="E700" s="459"/>
      <c r="F700" s="7"/>
      <c r="G700" s="7"/>
      <c r="H700" s="7"/>
      <c r="I700" s="7"/>
      <c r="J700" s="7"/>
      <c r="K700" s="7"/>
      <c r="L700" s="7"/>
      <c r="M700" s="7"/>
      <c r="N700" s="7"/>
      <c r="O700" s="7"/>
      <c r="P700" s="7"/>
      <c r="Q700" s="7"/>
      <c r="R700" s="7"/>
      <c r="S700" s="7"/>
      <c r="T700" s="7"/>
      <c r="U700" s="7"/>
      <c r="V700" s="7"/>
      <c r="W700" s="7"/>
      <c r="X700" s="7"/>
      <c r="Y700" s="7"/>
    </row>
    <row r="701" spans="1:25" x14ac:dyDescent="0.2">
      <c r="A701" s="459"/>
      <c r="B701" s="459"/>
      <c r="C701" s="459"/>
      <c r="D701" s="459"/>
      <c r="E701" s="459"/>
      <c r="F701" s="7"/>
      <c r="G701" s="7"/>
      <c r="H701" s="7"/>
      <c r="I701" s="7"/>
      <c r="J701" s="7"/>
      <c r="K701" s="7"/>
      <c r="L701" s="7"/>
      <c r="M701" s="7"/>
      <c r="N701" s="7"/>
      <c r="O701" s="7"/>
      <c r="P701" s="7"/>
      <c r="Q701" s="7"/>
      <c r="R701" s="7"/>
      <c r="S701" s="7"/>
      <c r="T701" s="7"/>
      <c r="U701" s="7"/>
      <c r="V701" s="7"/>
      <c r="W701" s="7"/>
      <c r="X701" s="7"/>
      <c r="Y701" s="7"/>
    </row>
    <row r="702" spans="1:25" x14ac:dyDescent="0.2">
      <c r="A702" s="459"/>
      <c r="B702" s="459"/>
      <c r="C702" s="459"/>
      <c r="D702" s="459"/>
      <c r="E702" s="459"/>
      <c r="F702" s="7"/>
      <c r="G702" s="7"/>
      <c r="H702" s="7"/>
      <c r="I702" s="7"/>
      <c r="J702" s="7"/>
      <c r="K702" s="7"/>
      <c r="L702" s="7"/>
      <c r="M702" s="7"/>
      <c r="N702" s="7"/>
      <c r="O702" s="7"/>
      <c r="P702" s="7"/>
      <c r="Q702" s="7"/>
      <c r="R702" s="7"/>
      <c r="S702" s="7"/>
      <c r="T702" s="7"/>
      <c r="U702" s="7"/>
      <c r="V702" s="7"/>
      <c r="W702" s="7"/>
      <c r="X702" s="7"/>
      <c r="Y702" s="7"/>
    </row>
    <row r="703" spans="1:25" x14ac:dyDescent="0.2">
      <c r="A703" s="459"/>
      <c r="B703" s="459"/>
      <c r="C703" s="459"/>
      <c r="D703" s="459"/>
      <c r="E703" s="459"/>
      <c r="F703" s="7"/>
      <c r="G703" s="7"/>
      <c r="H703" s="7"/>
      <c r="I703" s="7"/>
      <c r="J703" s="7"/>
      <c r="K703" s="7"/>
      <c r="L703" s="7"/>
      <c r="M703" s="7"/>
      <c r="N703" s="7"/>
      <c r="O703" s="7"/>
      <c r="P703" s="7"/>
      <c r="Q703" s="7"/>
      <c r="R703" s="7"/>
      <c r="S703" s="7"/>
      <c r="T703" s="7"/>
      <c r="U703" s="7"/>
      <c r="V703" s="7"/>
      <c r="W703" s="7"/>
      <c r="X703" s="7"/>
      <c r="Y703" s="7"/>
    </row>
    <row r="704" spans="1:25" x14ac:dyDescent="0.2">
      <c r="A704" s="459"/>
      <c r="B704" s="459"/>
      <c r="C704" s="459"/>
      <c r="D704" s="459"/>
      <c r="E704" s="459"/>
      <c r="F704" s="7"/>
      <c r="G704" s="7"/>
      <c r="H704" s="7"/>
      <c r="I704" s="7"/>
      <c r="J704" s="7"/>
      <c r="K704" s="7"/>
      <c r="L704" s="7"/>
      <c r="M704" s="7"/>
      <c r="N704" s="7"/>
      <c r="O704" s="7"/>
      <c r="P704" s="7"/>
      <c r="Q704" s="7"/>
      <c r="R704" s="7"/>
      <c r="S704" s="7"/>
      <c r="T704" s="7"/>
      <c r="U704" s="7"/>
      <c r="V704" s="7"/>
      <c r="W704" s="7"/>
      <c r="X704" s="7"/>
      <c r="Y704" s="7"/>
    </row>
    <row r="705" spans="1:25" x14ac:dyDescent="0.2">
      <c r="A705" s="459"/>
      <c r="B705" s="459"/>
      <c r="C705" s="459"/>
      <c r="D705" s="459"/>
      <c r="E705" s="459"/>
      <c r="F705" s="7"/>
      <c r="G705" s="7"/>
      <c r="H705" s="7"/>
      <c r="I705" s="7"/>
      <c r="J705" s="7"/>
      <c r="K705" s="7"/>
      <c r="L705" s="7"/>
      <c r="M705" s="7"/>
      <c r="N705" s="7"/>
      <c r="O705" s="7"/>
      <c r="P705" s="7"/>
      <c r="Q705" s="7"/>
      <c r="R705" s="7"/>
      <c r="S705" s="7"/>
      <c r="T705" s="7"/>
      <c r="U705" s="7"/>
      <c r="V705" s="7"/>
      <c r="W705" s="7"/>
      <c r="X705" s="7"/>
      <c r="Y705" s="7"/>
    </row>
    <row r="706" spans="1:25" x14ac:dyDescent="0.2">
      <c r="A706" s="7"/>
      <c r="B706" s="7"/>
      <c r="C706" s="7"/>
      <c r="D706" s="7"/>
      <c r="E706" s="7"/>
      <c r="F706" s="7"/>
      <c r="G706" s="7"/>
      <c r="H706" s="7"/>
      <c r="I706" s="7"/>
      <c r="J706" s="7"/>
      <c r="K706" s="7"/>
      <c r="L706" s="7"/>
      <c r="M706" s="7"/>
      <c r="N706" s="7"/>
      <c r="O706" s="7"/>
      <c r="P706" s="7"/>
      <c r="Q706" s="7"/>
      <c r="R706" s="7"/>
      <c r="S706" s="7"/>
      <c r="T706" s="7"/>
      <c r="U706" s="7"/>
      <c r="V706" s="7"/>
      <c r="W706" s="7"/>
      <c r="X706" s="7"/>
      <c r="Y706" s="7"/>
    </row>
    <row r="707" spans="1:25" x14ac:dyDescent="0.2">
      <c r="A707" s="7"/>
      <c r="B707" s="7"/>
      <c r="C707" s="7"/>
      <c r="D707" s="7"/>
      <c r="E707" s="7"/>
      <c r="F707" s="7"/>
      <c r="G707" s="7"/>
      <c r="H707" s="7"/>
      <c r="I707" s="7"/>
      <c r="J707" s="7"/>
      <c r="K707" s="7"/>
      <c r="L707" s="7"/>
      <c r="M707" s="7"/>
      <c r="N707" s="7"/>
      <c r="O707" s="7"/>
      <c r="P707" s="7"/>
      <c r="Q707" s="7"/>
      <c r="R707" s="7"/>
      <c r="S707" s="7"/>
      <c r="T707" s="7"/>
      <c r="U707" s="7"/>
      <c r="V707" s="7"/>
      <c r="W707" s="7"/>
      <c r="X707" s="7"/>
      <c r="Y707" s="7"/>
    </row>
    <row r="708" spans="1:25" x14ac:dyDescent="0.2">
      <c r="A708" s="7"/>
      <c r="B708" s="7"/>
      <c r="C708" s="7"/>
      <c r="D708" s="7"/>
      <c r="E708" s="7"/>
      <c r="F708" s="7"/>
      <c r="G708" s="7"/>
      <c r="H708" s="7"/>
      <c r="I708" s="7"/>
      <c r="J708" s="7"/>
      <c r="K708" s="7"/>
      <c r="L708" s="7"/>
      <c r="M708" s="7"/>
      <c r="N708" s="7"/>
      <c r="O708" s="7"/>
      <c r="P708" s="7"/>
      <c r="Q708" s="7"/>
      <c r="R708" s="7"/>
      <c r="S708" s="7"/>
      <c r="T708" s="7"/>
      <c r="U708" s="7"/>
      <c r="V708" s="7"/>
      <c r="W708" s="7"/>
      <c r="X708" s="7"/>
      <c r="Y708" s="7"/>
    </row>
    <row r="709" spans="1:25" x14ac:dyDescent="0.2">
      <c r="A709" s="7"/>
      <c r="B709" s="7"/>
      <c r="C709" s="7"/>
      <c r="D709" s="7"/>
      <c r="E709" s="7"/>
      <c r="F709" s="7"/>
      <c r="G709" s="7"/>
      <c r="H709" s="7"/>
      <c r="I709" s="7"/>
      <c r="J709" s="7"/>
      <c r="K709" s="7"/>
      <c r="L709" s="7"/>
      <c r="M709" s="7"/>
      <c r="N709" s="7"/>
      <c r="O709" s="7"/>
      <c r="P709" s="7"/>
      <c r="Q709" s="7"/>
      <c r="R709" s="7"/>
      <c r="S709" s="7"/>
      <c r="T709" s="7"/>
      <c r="U709" s="7"/>
      <c r="V709" s="7"/>
      <c r="W709" s="7"/>
      <c r="X709" s="7"/>
      <c r="Y709" s="7"/>
    </row>
    <row r="710" spans="1:25" x14ac:dyDescent="0.2">
      <c r="A710" s="1137"/>
      <c r="B710" s="1137"/>
      <c r="C710" s="1137"/>
      <c r="D710" s="1137"/>
      <c r="E710" s="459"/>
      <c r="F710" s="7"/>
      <c r="G710" s="7"/>
      <c r="H710" s="7"/>
      <c r="I710" s="7"/>
      <c r="J710" s="7"/>
      <c r="K710" s="7"/>
      <c r="L710" s="7"/>
      <c r="M710" s="7"/>
      <c r="N710" s="7"/>
      <c r="O710" s="7"/>
      <c r="P710" s="7"/>
      <c r="Q710" s="7"/>
      <c r="R710" s="7"/>
      <c r="S710" s="7"/>
      <c r="T710" s="7"/>
      <c r="U710" s="7"/>
      <c r="V710" s="7"/>
      <c r="W710" s="7"/>
      <c r="X710" s="7"/>
      <c r="Y710" s="7"/>
    </row>
    <row r="711" spans="1:25" x14ac:dyDescent="0.2">
      <c r="A711" s="459"/>
      <c r="B711" s="459"/>
      <c r="C711" s="459"/>
      <c r="D711" s="459"/>
      <c r="E711" s="459"/>
      <c r="F711" s="7"/>
      <c r="G711" s="7"/>
      <c r="H711" s="7"/>
      <c r="I711" s="7"/>
      <c r="J711" s="7"/>
      <c r="K711" s="7"/>
      <c r="L711" s="7"/>
      <c r="M711" s="7"/>
      <c r="N711" s="7"/>
      <c r="O711" s="7"/>
      <c r="P711" s="7"/>
      <c r="Q711" s="7"/>
      <c r="R711" s="7"/>
      <c r="S711" s="7"/>
      <c r="T711" s="7"/>
      <c r="U711" s="7"/>
      <c r="V711" s="7"/>
      <c r="W711" s="7"/>
      <c r="X711" s="7"/>
      <c r="Y711" s="7"/>
    </row>
    <row r="712" spans="1:25" x14ac:dyDescent="0.2">
      <c r="A712" s="459"/>
      <c r="B712" s="459"/>
      <c r="C712" s="459"/>
      <c r="D712" s="459"/>
      <c r="E712" s="459"/>
      <c r="F712" s="7"/>
      <c r="G712" s="7"/>
      <c r="H712" s="7"/>
      <c r="I712" s="7"/>
      <c r="J712" s="7"/>
      <c r="K712" s="7"/>
      <c r="L712" s="7"/>
      <c r="M712" s="7"/>
      <c r="N712" s="7"/>
      <c r="O712" s="7"/>
      <c r="P712" s="7"/>
      <c r="Q712" s="7"/>
      <c r="R712" s="7"/>
      <c r="S712" s="7"/>
      <c r="T712" s="7"/>
      <c r="U712" s="7"/>
      <c r="V712" s="7"/>
      <c r="W712" s="7"/>
      <c r="X712" s="7"/>
      <c r="Y712" s="7"/>
    </row>
    <row r="713" spans="1:25" x14ac:dyDescent="0.2">
      <c r="A713" s="459"/>
      <c r="B713" s="459"/>
      <c r="C713" s="459"/>
      <c r="D713" s="459"/>
      <c r="E713" s="459"/>
      <c r="F713" s="7"/>
      <c r="G713" s="7"/>
      <c r="H713" s="7"/>
      <c r="I713" s="7"/>
      <c r="J713" s="7"/>
      <c r="K713" s="7"/>
      <c r="L713" s="7"/>
      <c r="M713" s="7"/>
      <c r="N713" s="7"/>
      <c r="O713" s="7"/>
      <c r="P713" s="7"/>
      <c r="Q713" s="7"/>
      <c r="R713" s="7"/>
      <c r="S713" s="7"/>
      <c r="T713" s="7"/>
      <c r="U713" s="7"/>
      <c r="V713" s="7"/>
      <c r="W713" s="7"/>
      <c r="X713" s="7"/>
      <c r="Y713" s="7"/>
    </row>
    <row r="714" spans="1:25" x14ac:dyDescent="0.2">
      <c r="A714" s="459"/>
      <c r="B714" s="459"/>
      <c r="C714" s="459"/>
      <c r="D714" s="459"/>
      <c r="E714" s="459"/>
      <c r="F714" s="7"/>
      <c r="G714" s="7"/>
      <c r="H714" s="7"/>
      <c r="I714" s="7"/>
      <c r="J714" s="7"/>
      <c r="K714" s="7"/>
      <c r="L714" s="7"/>
      <c r="M714" s="7"/>
      <c r="N714" s="7"/>
      <c r="O714" s="7"/>
      <c r="P714" s="7"/>
      <c r="Q714" s="7"/>
      <c r="R714" s="7"/>
      <c r="S714" s="7"/>
      <c r="T714" s="7"/>
      <c r="U714" s="7"/>
      <c r="V714" s="7"/>
      <c r="W714" s="7"/>
      <c r="X714" s="7"/>
      <c r="Y714" s="7"/>
    </row>
    <row r="715" spans="1:25" x14ac:dyDescent="0.2">
      <c r="A715" s="1141"/>
      <c r="B715" s="1141"/>
      <c r="C715" s="459"/>
      <c r="D715" s="459"/>
      <c r="E715" s="459"/>
      <c r="F715" s="7"/>
      <c r="G715" s="7"/>
      <c r="H715" s="7"/>
      <c r="I715" s="7"/>
      <c r="J715" s="7"/>
      <c r="K715" s="7"/>
      <c r="L715" s="7"/>
      <c r="M715" s="7"/>
      <c r="N715" s="7"/>
      <c r="O715" s="7"/>
      <c r="P715" s="7"/>
      <c r="Q715" s="7"/>
      <c r="R715" s="7"/>
      <c r="S715" s="7"/>
      <c r="T715" s="7"/>
      <c r="U715" s="7"/>
      <c r="V715" s="7"/>
      <c r="W715" s="7"/>
      <c r="X715" s="7"/>
      <c r="Y715" s="7"/>
    </row>
    <row r="716" spans="1:25" x14ac:dyDescent="0.2">
      <c r="A716" s="459"/>
      <c r="B716" s="458"/>
      <c r="C716" s="459"/>
      <c r="D716" s="459"/>
      <c r="E716" s="459"/>
      <c r="F716" s="7"/>
      <c r="G716" s="7"/>
      <c r="H716" s="7"/>
      <c r="I716" s="7"/>
      <c r="J716" s="7"/>
      <c r="K716" s="7"/>
      <c r="L716" s="7"/>
      <c r="M716" s="7"/>
      <c r="N716" s="7"/>
      <c r="O716" s="7"/>
      <c r="P716" s="7"/>
      <c r="Q716" s="7"/>
      <c r="R716" s="7"/>
      <c r="S716" s="7"/>
      <c r="T716" s="7"/>
      <c r="U716" s="7"/>
      <c r="V716" s="7"/>
      <c r="W716" s="7"/>
      <c r="X716" s="7"/>
      <c r="Y716" s="7"/>
    </row>
    <row r="717" spans="1:25" x14ac:dyDescent="0.2">
      <c r="A717" s="459"/>
      <c r="B717" s="461"/>
      <c r="C717" s="438"/>
      <c r="D717" s="438"/>
      <c r="E717" s="459"/>
      <c r="F717" s="7"/>
      <c r="G717" s="7"/>
      <c r="H717" s="7"/>
      <c r="I717" s="7"/>
      <c r="J717" s="7"/>
      <c r="K717" s="7"/>
      <c r="L717" s="7"/>
      <c r="M717" s="7"/>
      <c r="N717" s="7"/>
      <c r="O717" s="7"/>
      <c r="P717" s="7"/>
      <c r="Q717" s="7"/>
      <c r="R717" s="7"/>
      <c r="S717" s="7"/>
      <c r="T717" s="7"/>
      <c r="U717" s="7"/>
      <c r="V717" s="7"/>
      <c r="W717" s="7"/>
      <c r="X717" s="7"/>
      <c r="Y717" s="7"/>
    </row>
    <row r="718" spans="1:25" x14ac:dyDescent="0.2">
      <c r="A718" s="459"/>
      <c r="B718" s="438"/>
      <c r="C718" s="438"/>
      <c r="D718" s="438"/>
      <c r="E718" s="459"/>
      <c r="F718" s="7"/>
      <c r="G718" s="7"/>
      <c r="H718" s="7"/>
      <c r="I718" s="7"/>
      <c r="J718" s="7"/>
      <c r="K718" s="7"/>
      <c r="L718" s="7"/>
      <c r="M718" s="7"/>
      <c r="N718" s="7"/>
      <c r="O718" s="7"/>
      <c r="P718" s="7"/>
      <c r="Q718" s="7"/>
      <c r="R718" s="7"/>
      <c r="S718" s="7"/>
      <c r="T718" s="7"/>
      <c r="U718" s="7"/>
      <c r="V718" s="7"/>
      <c r="W718" s="7"/>
      <c r="X718" s="7"/>
      <c r="Y718" s="7"/>
    </row>
    <row r="719" spans="1:25" x14ac:dyDescent="0.2">
      <c r="A719" s="1132"/>
      <c r="B719" s="1142"/>
      <c r="C719" s="1142"/>
      <c r="D719" s="1142"/>
      <c r="E719" s="459"/>
      <c r="F719" s="7"/>
      <c r="G719" s="7"/>
      <c r="H719" s="7"/>
      <c r="I719" s="7"/>
      <c r="J719" s="7"/>
      <c r="K719" s="7"/>
      <c r="L719" s="7"/>
      <c r="M719" s="7"/>
      <c r="N719" s="7"/>
      <c r="O719" s="7"/>
      <c r="P719" s="7"/>
      <c r="Q719" s="7"/>
      <c r="R719" s="7"/>
      <c r="S719" s="7"/>
      <c r="T719" s="7"/>
      <c r="U719" s="7"/>
      <c r="V719" s="7"/>
      <c r="W719" s="7"/>
      <c r="X719" s="7"/>
      <c r="Y719" s="7"/>
    </row>
    <row r="720" spans="1:25" x14ac:dyDescent="0.2">
      <c r="A720" s="1132"/>
      <c r="B720" s="1132"/>
      <c r="C720" s="1132"/>
      <c r="D720" s="1132"/>
      <c r="E720" s="459"/>
      <c r="F720" s="7"/>
      <c r="G720" s="7"/>
      <c r="H720" s="7"/>
      <c r="I720" s="7"/>
      <c r="J720" s="7"/>
      <c r="K720" s="7"/>
      <c r="L720" s="7"/>
      <c r="M720" s="7"/>
      <c r="N720" s="7"/>
      <c r="O720" s="7"/>
      <c r="P720" s="7"/>
      <c r="Q720" s="7"/>
      <c r="R720" s="7"/>
      <c r="S720" s="7"/>
      <c r="T720" s="7"/>
      <c r="U720" s="7"/>
      <c r="V720" s="7"/>
      <c r="W720" s="7"/>
      <c r="X720" s="7"/>
      <c r="Y720" s="7"/>
    </row>
    <row r="721" spans="1:25" x14ac:dyDescent="0.2">
      <c r="A721" s="18"/>
      <c r="B721" s="437"/>
      <c r="C721" s="460"/>
      <c r="D721" s="460"/>
      <c r="E721" s="459"/>
      <c r="F721" s="7"/>
      <c r="G721" s="7"/>
      <c r="H721" s="7"/>
      <c r="I721" s="7"/>
      <c r="J721" s="7"/>
      <c r="K721" s="7"/>
      <c r="L721" s="7"/>
      <c r="M721" s="7"/>
      <c r="N721" s="7"/>
      <c r="O721" s="7"/>
      <c r="P721" s="7"/>
      <c r="Q721" s="7"/>
      <c r="R721" s="7"/>
      <c r="S721" s="7"/>
      <c r="T721" s="7"/>
      <c r="U721" s="7"/>
      <c r="V721" s="7"/>
      <c r="W721" s="7"/>
      <c r="X721" s="7"/>
      <c r="Y721" s="7"/>
    </row>
    <row r="722" spans="1:25" x14ac:dyDescent="0.2">
      <c r="A722" s="459"/>
      <c r="B722" s="437"/>
      <c r="C722" s="460"/>
      <c r="D722" s="460"/>
      <c r="E722" s="459"/>
      <c r="F722" s="7"/>
      <c r="G722" s="7"/>
      <c r="H722" s="7"/>
      <c r="I722" s="7"/>
      <c r="J722" s="7"/>
      <c r="K722" s="7"/>
      <c r="L722" s="7"/>
      <c r="M722" s="7"/>
      <c r="N722" s="7"/>
      <c r="O722" s="7"/>
      <c r="P722" s="7"/>
      <c r="Q722" s="7"/>
      <c r="R722" s="7"/>
      <c r="S722" s="7"/>
      <c r="T722" s="7"/>
      <c r="U722" s="7"/>
      <c r="V722" s="7"/>
      <c r="W722" s="7"/>
      <c r="X722" s="7"/>
      <c r="Y722" s="7"/>
    </row>
    <row r="723" spans="1:25" x14ac:dyDescent="0.2">
      <c r="A723" s="18"/>
      <c r="B723" s="437"/>
      <c r="C723" s="460"/>
      <c r="D723" s="460"/>
      <c r="E723" s="459"/>
      <c r="F723" s="7"/>
      <c r="G723" s="7"/>
      <c r="H723" s="7"/>
      <c r="I723" s="7"/>
      <c r="J723" s="7"/>
      <c r="K723" s="7"/>
      <c r="L723" s="7"/>
      <c r="M723" s="7"/>
      <c r="N723" s="7"/>
      <c r="O723" s="7"/>
      <c r="P723" s="7"/>
      <c r="Q723" s="7"/>
      <c r="R723" s="7"/>
      <c r="S723" s="7"/>
      <c r="T723" s="7"/>
      <c r="U723" s="7"/>
      <c r="V723" s="7"/>
      <c r="W723" s="7"/>
      <c r="X723" s="7"/>
      <c r="Y723" s="7"/>
    </row>
    <row r="724" spans="1:25" x14ac:dyDescent="0.2">
      <c r="A724" s="18"/>
      <c r="B724" s="437"/>
      <c r="C724" s="460"/>
      <c r="D724" s="460"/>
      <c r="E724" s="459"/>
      <c r="F724" s="7"/>
      <c r="G724" s="7"/>
      <c r="H724" s="7"/>
      <c r="I724" s="7"/>
      <c r="J724" s="7"/>
      <c r="K724" s="7"/>
      <c r="L724" s="7"/>
      <c r="M724" s="7"/>
      <c r="N724" s="7"/>
      <c r="O724" s="7"/>
      <c r="P724" s="7"/>
      <c r="Q724" s="7"/>
      <c r="R724" s="7"/>
      <c r="S724" s="7"/>
      <c r="T724" s="7"/>
      <c r="U724" s="7"/>
      <c r="V724" s="7"/>
      <c r="W724" s="7"/>
      <c r="X724" s="7"/>
      <c r="Y724" s="7"/>
    </row>
    <row r="725" spans="1:25" x14ac:dyDescent="0.2">
      <c r="A725" s="459"/>
      <c r="B725" s="437"/>
      <c r="C725" s="460"/>
      <c r="D725" s="460"/>
      <c r="E725" s="459"/>
      <c r="F725" s="7"/>
      <c r="G725" s="7"/>
      <c r="H725" s="7"/>
      <c r="I725" s="7"/>
      <c r="J725" s="7"/>
      <c r="K725" s="7"/>
      <c r="L725" s="7"/>
      <c r="M725" s="7"/>
      <c r="N725" s="7"/>
      <c r="O725" s="7"/>
      <c r="P725" s="7"/>
      <c r="Q725" s="7"/>
      <c r="R725" s="7"/>
      <c r="S725" s="7"/>
      <c r="T725" s="7"/>
      <c r="U725" s="7"/>
      <c r="V725" s="7"/>
      <c r="W725" s="7"/>
      <c r="X725" s="7"/>
      <c r="Y725" s="7"/>
    </row>
    <row r="726" spans="1:25" x14ac:dyDescent="0.2">
      <c r="A726" s="459"/>
      <c r="B726" s="437"/>
      <c r="C726" s="460"/>
      <c r="D726" s="460"/>
      <c r="E726" s="459"/>
      <c r="F726" s="7"/>
      <c r="G726" s="7"/>
      <c r="H726" s="7"/>
      <c r="I726" s="7"/>
      <c r="J726" s="7"/>
      <c r="K726" s="7"/>
      <c r="L726" s="7"/>
      <c r="M726" s="7"/>
      <c r="N726" s="7"/>
      <c r="O726" s="7"/>
      <c r="P726" s="7"/>
      <c r="Q726" s="7"/>
      <c r="R726" s="7"/>
      <c r="S726" s="7"/>
      <c r="T726" s="7"/>
      <c r="U726" s="7"/>
      <c r="V726" s="7"/>
      <c r="W726" s="7"/>
      <c r="X726" s="7"/>
      <c r="Y726" s="7"/>
    </row>
    <row r="727" spans="1:25" x14ac:dyDescent="0.2">
      <c r="A727" s="459"/>
      <c r="B727" s="456"/>
      <c r="C727" s="456"/>
      <c r="D727" s="460"/>
      <c r="E727" s="459"/>
      <c r="F727" s="7"/>
      <c r="G727" s="7"/>
      <c r="H727" s="7"/>
      <c r="I727" s="7"/>
      <c r="J727" s="7"/>
      <c r="K727" s="7"/>
      <c r="L727" s="7"/>
      <c r="M727" s="7"/>
      <c r="N727" s="7"/>
      <c r="O727" s="7"/>
      <c r="P727" s="7"/>
      <c r="Q727" s="7"/>
      <c r="R727" s="7"/>
      <c r="S727" s="7"/>
      <c r="T727" s="7"/>
      <c r="U727" s="7"/>
      <c r="V727" s="7"/>
      <c r="W727" s="7"/>
      <c r="X727" s="7"/>
      <c r="Y727" s="7"/>
    </row>
    <row r="728" spans="1:25" x14ac:dyDescent="0.2">
      <c r="A728" s="1132"/>
      <c r="B728" s="1132"/>
      <c r="C728" s="1132"/>
      <c r="D728" s="20"/>
      <c r="E728" s="459"/>
      <c r="F728" s="7"/>
      <c r="G728" s="7"/>
      <c r="H728" s="7"/>
      <c r="I728" s="7"/>
      <c r="J728" s="7"/>
      <c r="K728" s="7"/>
      <c r="L728" s="7"/>
      <c r="M728" s="7"/>
      <c r="N728" s="7"/>
      <c r="O728" s="7"/>
      <c r="P728" s="7"/>
      <c r="Q728" s="7"/>
      <c r="R728" s="7"/>
      <c r="S728" s="7"/>
      <c r="T728" s="7"/>
      <c r="U728" s="7"/>
      <c r="V728" s="7"/>
      <c r="W728" s="7"/>
      <c r="X728" s="7"/>
      <c r="Y728" s="7"/>
    </row>
    <row r="729" spans="1:25" x14ac:dyDescent="0.2">
      <c r="A729" s="1133"/>
      <c r="B729" s="1133"/>
      <c r="C729" s="1133"/>
      <c r="D729" s="1133"/>
      <c r="E729" s="459"/>
      <c r="F729" s="7"/>
      <c r="G729" s="7"/>
      <c r="H729" s="7"/>
      <c r="I729" s="7"/>
      <c r="J729" s="7"/>
      <c r="K729" s="7"/>
      <c r="L729" s="7"/>
      <c r="M729" s="7"/>
      <c r="N729" s="7"/>
      <c r="O729" s="7"/>
      <c r="P729" s="7"/>
      <c r="Q729" s="7"/>
      <c r="R729" s="7"/>
      <c r="S729" s="7"/>
      <c r="T729" s="7"/>
      <c r="U729" s="7"/>
      <c r="V729" s="7"/>
      <c r="W729" s="7"/>
      <c r="X729" s="7"/>
      <c r="Y729" s="7"/>
    </row>
    <row r="730" spans="1:25" x14ac:dyDescent="0.2">
      <c r="A730" s="456"/>
      <c r="B730" s="457"/>
      <c r="C730" s="457"/>
      <c r="D730" s="20"/>
      <c r="E730" s="459"/>
      <c r="F730" s="7"/>
      <c r="G730" s="7"/>
      <c r="H730" s="7"/>
      <c r="I730" s="7"/>
      <c r="J730" s="7"/>
      <c r="K730" s="7"/>
      <c r="L730" s="7"/>
      <c r="M730" s="7"/>
      <c r="N730" s="7"/>
      <c r="O730" s="7"/>
      <c r="P730" s="7"/>
      <c r="Q730" s="7"/>
      <c r="R730" s="7"/>
      <c r="S730" s="7"/>
      <c r="T730" s="7"/>
      <c r="U730" s="7"/>
      <c r="V730" s="7"/>
      <c r="W730" s="7"/>
      <c r="X730" s="7"/>
      <c r="Y730" s="7"/>
    </row>
    <row r="731" spans="1:25" x14ac:dyDescent="0.2">
      <c r="A731" s="459"/>
      <c r="B731" s="459"/>
      <c r="C731" s="459"/>
      <c r="D731" s="459"/>
      <c r="E731" s="459"/>
      <c r="F731" s="7"/>
      <c r="G731" s="7"/>
      <c r="H731" s="7"/>
      <c r="I731" s="7"/>
      <c r="J731" s="7"/>
      <c r="K731" s="7"/>
      <c r="L731" s="7"/>
      <c r="M731" s="7"/>
      <c r="N731" s="7"/>
      <c r="O731" s="7"/>
      <c r="P731" s="7"/>
      <c r="Q731" s="7"/>
      <c r="R731" s="7"/>
      <c r="S731" s="7"/>
      <c r="T731" s="7"/>
      <c r="U731" s="7"/>
      <c r="V731" s="7"/>
      <c r="W731" s="7"/>
      <c r="X731" s="7"/>
      <c r="Y731" s="7"/>
    </row>
    <row r="732" spans="1:25" x14ac:dyDescent="0.2">
      <c r="A732" s="459"/>
      <c r="B732" s="459"/>
      <c r="C732" s="459"/>
      <c r="D732" s="459"/>
      <c r="E732" s="459"/>
      <c r="F732" s="7"/>
      <c r="G732" s="7"/>
      <c r="H732" s="7"/>
      <c r="I732" s="7"/>
      <c r="J732" s="7"/>
      <c r="K732" s="7"/>
      <c r="L732" s="7"/>
      <c r="M732" s="7"/>
      <c r="N732" s="7"/>
      <c r="O732" s="7"/>
      <c r="P732" s="7"/>
      <c r="Q732" s="7"/>
      <c r="R732" s="7"/>
      <c r="S732" s="7"/>
      <c r="T732" s="7"/>
      <c r="U732" s="7"/>
      <c r="V732" s="7"/>
      <c r="W732" s="7"/>
      <c r="X732" s="7"/>
      <c r="Y732" s="7"/>
    </row>
    <row r="733" spans="1:25" x14ac:dyDescent="0.2">
      <c r="A733" s="456"/>
      <c r="B733" s="458"/>
      <c r="C733" s="458"/>
      <c r="D733" s="458"/>
      <c r="E733" s="459"/>
      <c r="F733" s="7"/>
      <c r="G733" s="7"/>
      <c r="H733" s="7"/>
      <c r="I733" s="7"/>
      <c r="J733" s="7"/>
      <c r="K733" s="7"/>
      <c r="L733" s="7"/>
      <c r="M733" s="7"/>
      <c r="N733" s="7"/>
      <c r="O733" s="7"/>
      <c r="P733" s="7"/>
      <c r="Q733" s="7"/>
      <c r="R733" s="7"/>
      <c r="S733" s="7"/>
      <c r="T733" s="7"/>
      <c r="U733" s="7"/>
      <c r="V733" s="7"/>
      <c r="W733" s="7"/>
      <c r="X733" s="7"/>
      <c r="Y733" s="7"/>
    </row>
    <row r="734" spans="1:25" x14ac:dyDescent="0.2">
      <c r="A734" s="1134"/>
      <c r="B734" s="1135"/>
      <c r="C734" s="1136"/>
      <c r="D734" s="1136"/>
      <c r="E734" s="22"/>
      <c r="F734" s="7"/>
      <c r="G734" s="7"/>
      <c r="H734" s="7"/>
      <c r="I734" s="7"/>
      <c r="J734" s="7"/>
      <c r="K734" s="7"/>
      <c r="L734" s="7"/>
      <c r="M734" s="7"/>
      <c r="N734" s="7"/>
      <c r="O734" s="7"/>
      <c r="P734" s="7"/>
      <c r="Q734" s="7"/>
      <c r="R734" s="7"/>
      <c r="S734" s="7"/>
      <c r="T734" s="7"/>
      <c r="U734" s="7"/>
      <c r="V734" s="7"/>
      <c r="W734" s="7"/>
      <c r="X734" s="7"/>
      <c r="Y734" s="7"/>
    </row>
    <row r="735" spans="1:25" x14ac:dyDescent="0.2">
      <c r="A735" s="1134"/>
      <c r="B735" s="1134"/>
      <c r="C735" s="1134"/>
      <c r="D735" s="1134"/>
      <c r="E735" s="22"/>
      <c r="F735" s="7"/>
      <c r="G735" s="7"/>
      <c r="H735" s="7"/>
      <c r="I735" s="7"/>
      <c r="J735" s="7"/>
      <c r="K735" s="7"/>
      <c r="L735" s="7"/>
      <c r="M735" s="7"/>
      <c r="N735" s="7"/>
      <c r="O735" s="7"/>
      <c r="P735" s="7"/>
      <c r="Q735" s="7"/>
      <c r="R735" s="7"/>
      <c r="S735" s="7"/>
      <c r="T735" s="7"/>
      <c r="U735" s="7"/>
      <c r="V735" s="7"/>
      <c r="W735" s="7"/>
      <c r="X735" s="7"/>
      <c r="Y735" s="7"/>
    </row>
    <row r="736" spans="1:25" x14ac:dyDescent="0.2">
      <c r="A736" s="1132"/>
      <c r="B736" s="1132"/>
      <c r="C736" s="1132"/>
      <c r="D736" s="20"/>
      <c r="E736" s="459"/>
      <c r="F736" s="7"/>
      <c r="G736" s="7"/>
      <c r="H736" s="7"/>
      <c r="I736" s="7"/>
      <c r="J736" s="7"/>
      <c r="K736" s="7"/>
      <c r="L736" s="7"/>
      <c r="M736" s="7"/>
      <c r="N736" s="7"/>
      <c r="O736" s="7"/>
      <c r="P736" s="7"/>
      <c r="Q736" s="7"/>
      <c r="R736" s="7"/>
      <c r="S736" s="7"/>
      <c r="T736" s="7"/>
      <c r="U736" s="7"/>
      <c r="V736" s="7"/>
      <c r="W736" s="7"/>
      <c r="X736" s="7"/>
      <c r="Y736" s="7"/>
    </row>
    <row r="737" spans="1:25" x14ac:dyDescent="0.2">
      <c r="A737" s="1133"/>
      <c r="B737" s="1133"/>
      <c r="C737" s="1133"/>
      <c r="D737" s="1133"/>
      <c r="E737" s="459"/>
      <c r="F737" s="7"/>
      <c r="G737" s="7"/>
      <c r="H737" s="7"/>
      <c r="I737" s="7"/>
      <c r="J737" s="7"/>
      <c r="K737" s="7"/>
      <c r="L737" s="7"/>
      <c r="M737" s="7"/>
      <c r="N737" s="7"/>
      <c r="O737" s="7"/>
      <c r="P737" s="7"/>
      <c r="Q737" s="7"/>
      <c r="R737" s="7"/>
      <c r="S737" s="7"/>
      <c r="T737" s="7"/>
      <c r="U737" s="7"/>
      <c r="V737" s="7"/>
      <c r="W737" s="7"/>
      <c r="X737" s="7"/>
      <c r="Y737" s="7"/>
    </row>
    <row r="738" spans="1:25" x14ac:dyDescent="0.2">
      <c r="A738" s="1132"/>
      <c r="B738" s="1132"/>
      <c r="C738" s="1132"/>
      <c r="D738" s="20"/>
      <c r="E738" s="459"/>
      <c r="F738" s="7"/>
      <c r="G738" s="7"/>
      <c r="H738" s="7"/>
      <c r="I738" s="7"/>
      <c r="J738" s="7"/>
      <c r="K738" s="7"/>
      <c r="L738" s="7"/>
      <c r="M738" s="7"/>
      <c r="N738" s="7"/>
      <c r="O738" s="7"/>
      <c r="P738" s="7"/>
      <c r="Q738" s="7"/>
      <c r="R738" s="7"/>
      <c r="S738" s="7"/>
      <c r="T738" s="7"/>
      <c r="U738" s="7"/>
      <c r="V738" s="7"/>
      <c r="W738" s="7"/>
      <c r="X738" s="7"/>
      <c r="Y738" s="7"/>
    </row>
    <row r="739" spans="1:25" x14ac:dyDescent="0.2">
      <c r="A739" s="459"/>
      <c r="B739" s="459"/>
      <c r="C739" s="459"/>
      <c r="D739" s="459"/>
      <c r="E739" s="459"/>
      <c r="F739" s="7"/>
      <c r="G739" s="7"/>
      <c r="H739" s="7"/>
      <c r="I739" s="7"/>
      <c r="J739" s="7"/>
      <c r="K739" s="7"/>
      <c r="L739" s="7"/>
      <c r="M739" s="7"/>
      <c r="N739" s="7"/>
      <c r="O739" s="7"/>
      <c r="P739" s="7"/>
      <c r="Q739" s="7"/>
      <c r="R739" s="7"/>
      <c r="S739" s="7"/>
      <c r="T739" s="7"/>
      <c r="U739" s="7"/>
      <c r="V739" s="7"/>
      <c r="W739" s="7"/>
      <c r="X739" s="7"/>
      <c r="Y739" s="7"/>
    </row>
    <row r="740" spans="1:25" x14ac:dyDescent="0.2">
      <c r="A740" s="459"/>
      <c r="B740" s="459"/>
      <c r="C740" s="459"/>
      <c r="D740" s="459"/>
      <c r="E740" s="459"/>
      <c r="F740" s="7"/>
      <c r="G740" s="7"/>
      <c r="H740" s="7"/>
      <c r="I740" s="7"/>
      <c r="J740" s="7"/>
      <c r="K740" s="7"/>
      <c r="L740" s="7"/>
      <c r="M740" s="7"/>
      <c r="N740" s="7"/>
      <c r="O740" s="7"/>
      <c r="P740" s="7"/>
      <c r="Q740" s="7"/>
      <c r="R740" s="7"/>
      <c r="S740" s="7"/>
      <c r="T740" s="7"/>
      <c r="U740" s="7"/>
      <c r="V740" s="7"/>
      <c r="W740" s="7"/>
      <c r="X740" s="7"/>
      <c r="Y740" s="7"/>
    </row>
    <row r="741" spans="1:25" x14ac:dyDescent="0.2">
      <c r="A741" s="1132"/>
      <c r="B741" s="1132"/>
      <c r="C741" s="1137"/>
      <c r="D741" s="1137"/>
      <c r="E741" s="459"/>
      <c r="F741" s="7"/>
      <c r="G741" s="7"/>
      <c r="H741" s="7"/>
      <c r="I741" s="7"/>
      <c r="J741" s="7"/>
      <c r="K741" s="7"/>
      <c r="L741" s="7"/>
      <c r="M741" s="7"/>
      <c r="N741" s="7"/>
      <c r="O741" s="7"/>
      <c r="P741" s="7"/>
      <c r="Q741" s="7"/>
      <c r="R741" s="7"/>
      <c r="S741" s="7"/>
      <c r="T741" s="7"/>
      <c r="U741" s="7"/>
      <c r="V741" s="7"/>
      <c r="W741" s="7"/>
      <c r="X741" s="7"/>
      <c r="Y741" s="7"/>
    </row>
    <row r="742" spans="1:25" x14ac:dyDescent="0.2">
      <c r="A742" s="459"/>
      <c r="B742" s="459"/>
      <c r="C742" s="459"/>
      <c r="D742" s="459"/>
      <c r="E742" s="459"/>
      <c r="F742" s="7"/>
      <c r="G742" s="7"/>
      <c r="H742" s="7"/>
      <c r="I742" s="7"/>
      <c r="J742" s="7"/>
      <c r="K742" s="7"/>
      <c r="L742" s="7"/>
      <c r="M742" s="7"/>
      <c r="N742" s="7"/>
      <c r="O742" s="7"/>
      <c r="P742" s="7"/>
      <c r="Q742" s="7"/>
      <c r="R742" s="7"/>
      <c r="S742" s="7"/>
      <c r="T742" s="7"/>
      <c r="U742" s="7"/>
      <c r="V742" s="7"/>
      <c r="W742" s="7"/>
      <c r="X742" s="7"/>
      <c r="Y742" s="7"/>
    </row>
    <row r="743" spans="1:25" x14ac:dyDescent="0.2">
      <c r="A743" s="1138"/>
      <c r="B743" s="1138"/>
      <c r="C743" s="1139"/>
      <c r="D743" s="1139"/>
      <c r="E743" s="459"/>
      <c r="F743" s="7"/>
      <c r="G743" s="7"/>
      <c r="H743" s="7"/>
      <c r="I743" s="7"/>
      <c r="J743" s="7"/>
      <c r="K743" s="7"/>
      <c r="L743" s="7"/>
      <c r="M743" s="7"/>
      <c r="N743" s="7"/>
      <c r="O743" s="7"/>
      <c r="P743" s="7"/>
      <c r="Q743" s="7"/>
      <c r="R743" s="7"/>
      <c r="S743" s="7"/>
      <c r="T743" s="7"/>
      <c r="U743" s="7"/>
      <c r="V743" s="7"/>
      <c r="W743" s="7"/>
      <c r="X743" s="7"/>
      <c r="Y743" s="7"/>
    </row>
    <row r="744" spans="1:25" x14ac:dyDescent="0.2">
      <c r="A744" s="1138"/>
      <c r="B744" s="1138"/>
      <c r="C744" s="1139"/>
      <c r="D744" s="1139"/>
      <c r="E744" s="459"/>
      <c r="F744" s="7"/>
      <c r="G744" s="7"/>
      <c r="H744" s="7"/>
      <c r="I744" s="7"/>
      <c r="J744" s="7"/>
      <c r="K744" s="7"/>
      <c r="L744" s="7"/>
      <c r="M744" s="7"/>
      <c r="N744" s="7"/>
      <c r="O744" s="7"/>
      <c r="P744" s="7"/>
      <c r="Q744" s="7"/>
      <c r="R744" s="7"/>
      <c r="S744" s="7"/>
      <c r="T744" s="7"/>
      <c r="U744" s="7"/>
      <c r="V744" s="7"/>
      <c r="W744" s="7"/>
      <c r="X744" s="7"/>
      <c r="Y744" s="7"/>
    </row>
    <row r="745" spans="1:25" ht="14.25" x14ac:dyDescent="0.2">
      <c r="A745" s="459"/>
      <c r="B745" s="23"/>
      <c r="C745" s="1139"/>
      <c r="D745" s="1139"/>
      <c r="E745" s="459"/>
      <c r="F745" s="7"/>
      <c r="G745" s="7"/>
      <c r="H745" s="7"/>
      <c r="I745" s="7"/>
      <c r="J745" s="7"/>
      <c r="K745" s="7"/>
      <c r="L745" s="7"/>
      <c r="M745" s="7"/>
      <c r="N745" s="7"/>
      <c r="O745" s="7"/>
      <c r="P745" s="7"/>
      <c r="Q745" s="7"/>
      <c r="R745" s="7"/>
      <c r="S745" s="7"/>
      <c r="T745" s="7"/>
      <c r="U745" s="7"/>
      <c r="V745" s="7"/>
      <c r="W745" s="7"/>
      <c r="X745" s="7"/>
      <c r="Y745" s="7"/>
    </row>
    <row r="746" spans="1:25" x14ac:dyDescent="0.2">
      <c r="A746" s="459"/>
      <c r="B746" s="24"/>
      <c r="C746" s="1139"/>
      <c r="D746" s="1139"/>
      <c r="E746" s="459"/>
      <c r="F746" s="7"/>
      <c r="G746" s="7"/>
      <c r="H746" s="7"/>
      <c r="I746" s="7"/>
      <c r="J746" s="7"/>
      <c r="K746" s="7"/>
      <c r="L746" s="7"/>
      <c r="M746" s="7"/>
      <c r="N746" s="7"/>
      <c r="O746" s="7"/>
      <c r="P746" s="7"/>
      <c r="Q746" s="7"/>
      <c r="R746" s="7"/>
      <c r="S746" s="7"/>
      <c r="T746" s="7"/>
      <c r="U746" s="7"/>
      <c r="V746" s="7"/>
      <c r="W746" s="7"/>
      <c r="X746" s="7"/>
      <c r="Y746" s="7"/>
    </row>
    <row r="747" spans="1:25" x14ac:dyDescent="0.2">
      <c r="A747" s="1138"/>
      <c r="B747" s="1138"/>
      <c r="C747" s="1139"/>
      <c r="D747" s="1139"/>
      <c r="E747" s="459"/>
      <c r="F747" s="7"/>
      <c r="G747" s="7"/>
      <c r="H747" s="7"/>
      <c r="I747" s="7"/>
      <c r="J747" s="7"/>
      <c r="K747" s="7"/>
      <c r="L747" s="7"/>
      <c r="M747" s="7"/>
      <c r="N747" s="7"/>
      <c r="O747" s="7"/>
      <c r="P747" s="7"/>
      <c r="Q747" s="7"/>
      <c r="R747" s="7"/>
      <c r="S747" s="7"/>
      <c r="T747" s="7"/>
      <c r="U747" s="7"/>
      <c r="V747" s="7"/>
      <c r="W747" s="7"/>
      <c r="X747" s="7"/>
      <c r="Y747" s="7"/>
    </row>
    <row r="748" spans="1:25" x14ac:dyDescent="0.2">
      <c r="A748" s="1138"/>
      <c r="B748" s="1138"/>
      <c r="C748" s="1139"/>
      <c r="D748" s="1139"/>
      <c r="E748" s="459"/>
      <c r="F748" s="7"/>
      <c r="G748" s="7"/>
      <c r="H748" s="7"/>
      <c r="I748" s="7"/>
      <c r="J748" s="7"/>
      <c r="K748" s="7"/>
      <c r="L748" s="7"/>
      <c r="M748" s="7"/>
      <c r="N748" s="7"/>
      <c r="O748" s="7"/>
      <c r="P748" s="7"/>
      <c r="Q748" s="7"/>
      <c r="R748" s="7"/>
      <c r="S748" s="7"/>
      <c r="T748" s="7"/>
      <c r="U748" s="7"/>
      <c r="V748" s="7"/>
      <c r="W748" s="7"/>
      <c r="X748" s="7"/>
      <c r="Y748" s="7"/>
    </row>
    <row r="749" spans="1:25" x14ac:dyDescent="0.2">
      <c r="A749" s="1138"/>
      <c r="B749" s="1138"/>
      <c r="C749" s="1139"/>
      <c r="D749" s="1139"/>
      <c r="E749" s="459"/>
      <c r="F749" s="7"/>
      <c r="G749" s="7"/>
      <c r="H749" s="7"/>
      <c r="I749" s="7"/>
      <c r="J749" s="7"/>
      <c r="K749" s="7"/>
      <c r="L749" s="7"/>
      <c r="M749" s="7"/>
      <c r="N749" s="7"/>
      <c r="O749" s="7"/>
      <c r="P749" s="7"/>
      <c r="Q749" s="7"/>
      <c r="R749" s="7"/>
      <c r="S749" s="7"/>
      <c r="T749" s="7"/>
      <c r="U749" s="7"/>
      <c r="V749" s="7"/>
      <c r="W749" s="7"/>
      <c r="X749" s="7"/>
      <c r="Y749" s="7"/>
    </row>
    <row r="750" spans="1:25" x14ac:dyDescent="0.2">
      <c r="A750" s="1138"/>
      <c r="B750" s="1138"/>
      <c r="C750" s="1139"/>
      <c r="D750" s="1139"/>
      <c r="E750" s="459"/>
      <c r="F750" s="7"/>
      <c r="G750" s="7"/>
      <c r="H750" s="7"/>
      <c r="I750" s="7"/>
      <c r="J750" s="7"/>
      <c r="K750" s="7"/>
      <c r="L750" s="7"/>
      <c r="M750" s="7"/>
      <c r="N750" s="7"/>
      <c r="O750" s="7"/>
      <c r="P750" s="7"/>
      <c r="Q750" s="7"/>
      <c r="R750" s="7"/>
      <c r="S750" s="7"/>
      <c r="T750" s="7"/>
      <c r="U750" s="7"/>
      <c r="V750" s="7"/>
      <c r="W750" s="7"/>
      <c r="X750" s="7"/>
      <c r="Y750" s="7"/>
    </row>
    <row r="751" spans="1:25" x14ac:dyDescent="0.2">
      <c r="A751" s="1138"/>
      <c r="B751" s="1138"/>
      <c r="C751" s="1139"/>
      <c r="D751" s="1139"/>
      <c r="E751" s="459"/>
      <c r="F751" s="7"/>
      <c r="G751" s="7"/>
      <c r="H751" s="7"/>
      <c r="I751" s="7"/>
      <c r="J751" s="7"/>
      <c r="K751" s="7"/>
      <c r="L751" s="7"/>
      <c r="M751" s="7"/>
      <c r="N751" s="7"/>
      <c r="O751" s="7"/>
      <c r="P751" s="7"/>
      <c r="Q751" s="7"/>
      <c r="R751" s="7"/>
      <c r="S751" s="7"/>
      <c r="T751" s="7"/>
      <c r="U751" s="7"/>
      <c r="V751" s="7"/>
      <c r="W751" s="7"/>
      <c r="X751" s="7"/>
      <c r="Y751" s="7"/>
    </row>
    <row r="752" spans="1:25" x14ac:dyDescent="0.2">
      <c r="A752" s="1138"/>
      <c r="B752" s="1138"/>
      <c r="C752" s="1138"/>
      <c r="D752" s="1138"/>
      <c r="E752" s="459"/>
      <c r="F752" s="7"/>
      <c r="G752" s="7"/>
      <c r="H752" s="7"/>
      <c r="I752" s="7"/>
      <c r="J752" s="7"/>
      <c r="K752" s="7"/>
      <c r="L752" s="7"/>
      <c r="M752" s="7"/>
      <c r="N752" s="7"/>
      <c r="O752" s="7"/>
      <c r="P752" s="7"/>
      <c r="Q752" s="7"/>
      <c r="R752" s="7"/>
      <c r="S752" s="7"/>
      <c r="T752" s="7"/>
      <c r="U752" s="7"/>
      <c r="V752" s="7"/>
      <c r="W752" s="7"/>
      <c r="X752" s="7"/>
      <c r="Y752" s="7"/>
    </row>
    <row r="753" spans="1:25" x14ac:dyDescent="0.2">
      <c r="A753" s="1138"/>
      <c r="B753" s="1138"/>
      <c r="C753" s="1138"/>
      <c r="D753" s="1138"/>
      <c r="E753" s="459"/>
      <c r="F753" s="7"/>
      <c r="G753" s="7"/>
      <c r="H753" s="7"/>
      <c r="I753" s="7"/>
      <c r="J753" s="7"/>
      <c r="K753" s="7"/>
      <c r="L753" s="7"/>
      <c r="M753" s="7"/>
      <c r="N753" s="7"/>
      <c r="O753" s="7"/>
      <c r="P753" s="7"/>
      <c r="Q753" s="7"/>
      <c r="R753" s="7"/>
      <c r="S753" s="7"/>
      <c r="T753" s="7"/>
      <c r="U753" s="7"/>
      <c r="V753" s="7"/>
      <c r="W753" s="7"/>
      <c r="X753" s="7"/>
      <c r="Y753" s="7"/>
    </row>
    <row r="754" spans="1:25" x14ac:dyDescent="0.2">
      <c r="A754" s="1138"/>
      <c r="B754" s="1138"/>
      <c r="C754" s="1138"/>
      <c r="D754" s="1138"/>
      <c r="E754" s="459"/>
      <c r="F754" s="7"/>
      <c r="G754" s="7"/>
      <c r="H754" s="7"/>
      <c r="I754" s="7"/>
      <c r="J754" s="7"/>
      <c r="K754" s="7"/>
      <c r="L754" s="7"/>
      <c r="M754" s="7"/>
      <c r="N754" s="7"/>
      <c r="O754" s="7"/>
      <c r="P754" s="7"/>
      <c r="Q754" s="7"/>
      <c r="R754" s="7"/>
      <c r="S754" s="7"/>
      <c r="T754" s="7"/>
      <c r="U754" s="7"/>
      <c r="V754" s="7"/>
      <c r="W754" s="7"/>
      <c r="X754" s="7"/>
      <c r="Y754" s="7"/>
    </row>
    <row r="755" spans="1:25" x14ac:dyDescent="0.2">
      <c r="A755" s="1138"/>
      <c r="B755" s="1138"/>
      <c r="C755" s="1138"/>
      <c r="D755" s="1138"/>
      <c r="E755" s="459"/>
      <c r="F755" s="7"/>
      <c r="G755" s="7"/>
      <c r="H755" s="7"/>
      <c r="I755" s="7"/>
      <c r="J755" s="7"/>
      <c r="K755" s="7"/>
      <c r="L755" s="7"/>
      <c r="M755" s="7"/>
      <c r="N755" s="7"/>
      <c r="O755" s="7"/>
      <c r="P755" s="7"/>
      <c r="Q755" s="7"/>
      <c r="R755" s="7"/>
      <c r="S755" s="7"/>
      <c r="T755" s="7"/>
      <c r="U755" s="7"/>
      <c r="V755" s="7"/>
      <c r="W755" s="7"/>
      <c r="X755" s="7"/>
      <c r="Y755" s="7"/>
    </row>
    <row r="756" spans="1:25" x14ac:dyDescent="0.2">
      <c r="A756" s="1138"/>
      <c r="B756" s="1138"/>
      <c r="C756" s="1138"/>
      <c r="D756" s="1138"/>
      <c r="E756" s="459"/>
      <c r="F756" s="7"/>
      <c r="G756" s="7"/>
      <c r="H756" s="7"/>
      <c r="I756" s="7"/>
      <c r="J756" s="7"/>
      <c r="K756" s="7"/>
      <c r="L756" s="7"/>
      <c r="M756" s="7"/>
      <c r="N756" s="7"/>
      <c r="O756" s="7"/>
      <c r="P756" s="7"/>
      <c r="Q756" s="7"/>
      <c r="R756" s="7"/>
      <c r="S756" s="7"/>
      <c r="T756" s="7"/>
      <c r="U756" s="7"/>
      <c r="V756" s="7"/>
      <c r="W756" s="7"/>
      <c r="X756" s="7"/>
      <c r="Y756" s="7"/>
    </row>
    <row r="757" spans="1:25" x14ac:dyDescent="0.2">
      <c r="A757" s="456"/>
      <c r="B757" s="456"/>
      <c r="C757" s="677"/>
      <c r="D757" s="677"/>
      <c r="E757" s="459"/>
      <c r="F757" s="7"/>
      <c r="G757" s="7"/>
      <c r="H757" s="7"/>
      <c r="I757" s="7"/>
      <c r="J757" s="7"/>
      <c r="K757" s="7"/>
      <c r="L757" s="7"/>
      <c r="M757" s="7"/>
      <c r="N757" s="7"/>
      <c r="O757" s="7"/>
      <c r="P757" s="7"/>
      <c r="Q757" s="7"/>
      <c r="R757" s="7"/>
      <c r="S757" s="7"/>
      <c r="T757" s="7"/>
      <c r="U757" s="7"/>
      <c r="V757" s="7"/>
      <c r="W757" s="7"/>
      <c r="X757" s="7"/>
      <c r="Y757" s="7"/>
    </row>
    <row r="758" spans="1:25" x14ac:dyDescent="0.2">
      <c r="A758" s="1132"/>
      <c r="B758" s="1132"/>
      <c r="C758" s="1139"/>
      <c r="D758" s="1139"/>
      <c r="E758" s="459"/>
      <c r="F758" s="7"/>
      <c r="G758" s="7"/>
      <c r="H758" s="7"/>
      <c r="I758" s="7"/>
      <c r="J758" s="7"/>
      <c r="K758" s="7"/>
      <c r="L758" s="7"/>
      <c r="M758" s="7"/>
      <c r="N758" s="7"/>
      <c r="O758" s="7"/>
      <c r="P758" s="7"/>
      <c r="Q758" s="7"/>
      <c r="R758" s="7"/>
      <c r="S758" s="7"/>
      <c r="T758" s="7"/>
      <c r="U758" s="7"/>
      <c r="V758" s="7"/>
      <c r="W758" s="7"/>
      <c r="X758" s="7"/>
      <c r="Y758" s="7"/>
    </row>
    <row r="759" spans="1:25" x14ac:dyDescent="0.2">
      <c r="A759" s="459"/>
      <c r="B759" s="459"/>
      <c r="C759" s="437"/>
      <c r="D759" s="437"/>
      <c r="E759" s="459"/>
      <c r="F759" s="7"/>
      <c r="G759" s="7"/>
      <c r="H759" s="7"/>
      <c r="I759" s="7"/>
      <c r="J759" s="7"/>
      <c r="K759" s="7"/>
      <c r="L759" s="7"/>
      <c r="M759" s="7"/>
      <c r="N759" s="7"/>
      <c r="O759" s="7"/>
      <c r="P759" s="7"/>
      <c r="Q759" s="7"/>
      <c r="R759" s="7"/>
      <c r="S759" s="7"/>
      <c r="T759" s="7"/>
      <c r="U759" s="7"/>
      <c r="V759" s="7"/>
      <c r="W759" s="7"/>
      <c r="X759" s="7"/>
      <c r="Y759" s="7"/>
    </row>
    <row r="760" spans="1:25" x14ac:dyDescent="0.2">
      <c r="A760" s="1140"/>
      <c r="B760" s="1140"/>
      <c r="C760" s="1137"/>
      <c r="D760" s="1137"/>
      <c r="E760" s="459"/>
      <c r="F760" s="7"/>
      <c r="G760" s="7"/>
      <c r="H760" s="7"/>
      <c r="I760" s="7"/>
      <c r="J760" s="7"/>
      <c r="K760" s="7"/>
      <c r="L760" s="7"/>
      <c r="M760" s="7"/>
      <c r="N760" s="7"/>
      <c r="O760" s="7"/>
      <c r="P760" s="7"/>
      <c r="Q760" s="7"/>
      <c r="R760" s="7"/>
      <c r="S760" s="7"/>
      <c r="T760" s="7"/>
      <c r="U760" s="7"/>
      <c r="V760" s="7"/>
      <c r="W760" s="7"/>
      <c r="X760" s="7"/>
      <c r="Y760" s="7"/>
    </row>
    <row r="761" spans="1:25" x14ac:dyDescent="0.2">
      <c r="A761" s="459"/>
      <c r="B761" s="459"/>
      <c r="C761" s="437"/>
      <c r="D761" s="437"/>
      <c r="E761" s="459"/>
      <c r="F761" s="7"/>
      <c r="G761" s="7"/>
      <c r="H761" s="7"/>
      <c r="I761" s="7"/>
      <c r="J761" s="7"/>
      <c r="K761" s="7"/>
      <c r="L761" s="7"/>
      <c r="M761" s="7"/>
      <c r="N761" s="7"/>
      <c r="O761" s="7"/>
      <c r="P761" s="7"/>
      <c r="Q761" s="7"/>
      <c r="R761" s="7"/>
      <c r="S761" s="7"/>
      <c r="T761" s="7"/>
      <c r="U761" s="7"/>
      <c r="V761" s="7"/>
      <c r="W761" s="7"/>
      <c r="X761" s="7"/>
      <c r="Y761" s="7"/>
    </row>
    <row r="762" spans="1:25" x14ac:dyDescent="0.2">
      <c r="A762" s="1132"/>
      <c r="B762" s="1132"/>
      <c r="C762" s="1139"/>
      <c r="D762" s="1139"/>
      <c r="E762" s="459"/>
      <c r="F762" s="7"/>
      <c r="G762" s="7"/>
      <c r="H762" s="7"/>
      <c r="I762" s="7"/>
      <c r="J762" s="7"/>
      <c r="K762" s="7"/>
      <c r="L762" s="7"/>
      <c r="M762" s="7"/>
      <c r="N762" s="7"/>
      <c r="O762" s="7"/>
      <c r="P762" s="7"/>
      <c r="Q762" s="7"/>
      <c r="R762" s="7"/>
      <c r="S762" s="7"/>
      <c r="T762" s="7"/>
      <c r="U762" s="7"/>
      <c r="V762" s="7"/>
      <c r="W762" s="7"/>
      <c r="X762" s="7"/>
      <c r="Y762" s="7"/>
    </row>
    <row r="763" spans="1:25" x14ac:dyDescent="0.2">
      <c r="A763" s="456"/>
      <c r="B763" s="459"/>
      <c r="C763" s="25"/>
      <c r="D763" s="25"/>
      <c r="E763" s="459"/>
      <c r="F763" s="7"/>
      <c r="G763" s="7"/>
      <c r="H763" s="7"/>
      <c r="I763" s="7"/>
      <c r="J763" s="7"/>
      <c r="K763" s="7"/>
      <c r="L763" s="7"/>
      <c r="M763" s="7"/>
      <c r="N763" s="7"/>
      <c r="O763" s="7"/>
      <c r="P763" s="7"/>
      <c r="Q763" s="7"/>
      <c r="R763" s="7"/>
      <c r="S763" s="7"/>
      <c r="T763" s="7"/>
      <c r="U763" s="7"/>
      <c r="V763" s="7"/>
      <c r="W763" s="7"/>
      <c r="X763" s="7"/>
      <c r="Y763" s="7"/>
    </row>
    <row r="764" spans="1:25" x14ac:dyDescent="0.2">
      <c r="A764" s="1141"/>
      <c r="B764" s="1141"/>
      <c r="C764" s="1139"/>
      <c r="D764" s="1139"/>
      <c r="E764" s="459"/>
      <c r="F764" s="7"/>
      <c r="G764" s="7"/>
      <c r="H764" s="7"/>
      <c r="I764" s="7"/>
      <c r="J764" s="7"/>
      <c r="K764" s="7"/>
      <c r="L764" s="7"/>
      <c r="M764" s="7"/>
      <c r="N764" s="7"/>
      <c r="O764" s="7"/>
      <c r="P764" s="7"/>
      <c r="Q764" s="7"/>
      <c r="R764" s="7"/>
      <c r="S764" s="7"/>
      <c r="T764" s="7"/>
      <c r="U764" s="7"/>
      <c r="V764" s="7"/>
      <c r="W764" s="7"/>
      <c r="X764" s="7"/>
      <c r="Y764" s="7"/>
    </row>
    <row r="765" spans="1:25" x14ac:dyDescent="0.2">
      <c r="A765" s="459"/>
      <c r="B765" s="25"/>
      <c r="C765" s="459"/>
      <c r="D765" s="25"/>
      <c r="E765" s="25"/>
      <c r="F765" s="7"/>
      <c r="G765" s="7"/>
      <c r="H765" s="7"/>
      <c r="I765" s="7"/>
      <c r="J765" s="7"/>
      <c r="K765" s="7"/>
      <c r="L765" s="7"/>
      <c r="M765" s="7"/>
      <c r="N765" s="7"/>
      <c r="O765" s="7"/>
      <c r="P765" s="7"/>
      <c r="Q765" s="7"/>
      <c r="R765" s="7"/>
      <c r="S765" s="7"/>
      <c r="T765" s="7"/>
      <c r="U765" s="7"/>
      <c r="V765" s="7"/>
      <c r="W765" s="7"/>
      <c r="X765" s="7"/>
      <c r="Y765" s="7"/>
    </row>
    <row r="766" spans="1:25" x14ac:dyDescent="0.2">
      <c r="A766" s="1132"/>
      <c r="B766" s="1132"/>
      <c r="C766" s="1137"/>
      <c r="D766" s="1137"/>
      <c r="E766" s="459"/>
      <c r="F766" s="7"/>
      <c r="G766" s="7"/>
      <c r="H766" s="7"/>
      <c r="I766" s="7"/>
      <c r="J766" s="7"/>
      <c r="K766" s="7"/>
      <c r="L766" s="7"/>
      <c r="M766" s="7"/>
      <c r="N766" s="7"/>
      <c r="O766" s="7"/>
      <c r="P766" s="7"/>
      <c r="Q766" s="7"/>
      <c r="R766" s="7"/>
      <c r="S766" s="7"/>
      <c r="T766" s="7"/>
      <c r="U766" s="7"/>
      <c r="V766" s="7"/>
      <c r="W766" s="7"/>
      <c r="X766" s="7"/>
      <c r="Y766" s="7"/>
    </row>
    <row r="767" spans="1:25" x14ac:dyDescent="0.2">
      <c r="A767" s="459"/>
      <c r="B767" s="459"/>
      <c r="C767" s="459"/>
      <c r="D767" s="459"/>
      <c r="E767" s="459"/>
      <c r="F767" s="7"/>
      <c r="G767" s="7"/>
      <c r="H767" s="7"/>
      <c r="I767" s="7"/>
      <c r="J767" s="7"/>
      <c r="K767" s="7"/>
      <c r="L767" s="7"/>
      <c r="M767" s="7"/>
      <c r="N767" s="7"/>
      <c r="O767" s="7"/>
      <c r="P767" s="7"/>
      <c r="Q767" s="7"/>
      <c r="R767" s="7"/>
      <c r="S767" s="7"/>
      <c r="T767" s="7"/>
      <c r="U767" s="7"/>
      <c r="V767" s="7"/>
      <c r="W767" s="7"/>
      <c r="X767" s="7"/>
      <c r="Y767" s="7"/>
    </row>
    <row r="768" spans="1:25" x14ac:dyDescent="0.2">
      <c r="A768" s="1138"/>
      <c r="B768" s="1138"/>
      <c r="C768" s="1139"/>
      <c r="D768" s="1139"/>
      <c r="E768" s="459"/>
      <c r="F768" s="7"/>
      <c r="G768" s="7"/>
      <c r="H768" s="7"/>
      <c r="I768" s="7"/>
      <c r="J768" s="7"/>
      <c r="K768" s="7"/>
      <c r="L768" s="7"/>
      <c r="M768" s="7"/>
      <c r="N768" s="7"/>
      <c r="O768" s="7"/>
      <c r="P768" s="7"/>
      <c r="Q768" s="7"/>
      <c r="R768" s="7"/>
      <c r="S768" s="7"/>
      <c r="T768" s="7"/>
      <c r="U768" s="7"/>
      <c r="V768" s="7"/>
      <c r="W768" s="7"/>
      <c r="X768" s="7"/>
      <c r="Y768" s="7"/>
    </row>
    <row r="769" spans="1:25" x14ac:dyDescent="0.2">
      <c r="A769" s="1138"/>
      <c r="B769" s="1138"/>
      <c r="C769" s="1139"/>
      <c r="D769" s="1139"/>
      <c r="E769" s="459"/>
      <c r="F769" s="7"/>
      <c r="G769" s="7"/>
      <c r="H769" s="7"/>
      <c r="I769" s="7"/>
      <c r="J769" s="7"/>
      <c r="K769" s="7"/>
      <c r="L769" s="7"/>
      <c r="M769" s="7"/>
      <c r="N769" s="7"/>
      <c r="O769" s="7"/>
      <c r="P769" s="7"/>
      <c r="Q769" s="7"/>
      <c r="R769" s="7"/>
      <c r="S769" s="7"/>
      <c r="T769" s="7"/>
      <c r="U769" s="7"/>
      <c r="V769" s="7"/>
      <c r="W769" s="7"/>
      <c r="X769" s="7"/>
      <c r="Y769" s="7"/>
    </row>
    <row r="770" spans="1:25" x14ac:dyDescent="0.2">
      <c r="A770" s="456"/>
      <c r="B770" s="459"/>
      <c r="C770" s="460"/>
      <c r="D770" s="460"/>
      <c r="E770" s="459"/>
      <c r="F770" s="7"/>
      <c r="G770" s="7"/>
      <c r="H770" s="7"/>
      <c r="I770" s="7"/>
      <c r="J770" s="7"/>
      <c r="K770" s="7"/>
      <c r="L770" s="7"/>
      <c r="M770" s="7"/>
      <c r="N770" s="7"/>
      <c r="O770" s="7"/>
      <c r="P770" s="7"/>
      <c r="Q770" s="7"/>
      <c r="R770" s="7"/>
      <c r="S770" s="7"/>
      <c r="T770" s="7"/>
      <c r="U770" s="7"/>
      <c r="V770" s="7"/>
      <c r="W770" s="7"/>
      <c r="X770" s="7"/>
      <c r="Y770" s="7"/>
    </row>
    <row r="771" spans="1:25" x14ac:dyDescent="0.2">
      <c r="A771" s="456"/>
      <c r="B771" s="459"/>
      <c r="C771" s="1139"/>
      <c r="D771" s="1139"/>
      <c r="E771" s="459"/>
      <c r="F771" s="7"/>
      <c r="G771" s="7"/>
      <c r="H771" s="7"/>
      <c r="I771" s="7"/>
      <c r="J771" s="7"/>
      <c r="K771" s="7"/>
      <c r="L771" s="7"/>
      <c r="M771" s="7"/>
      <c r="N771" s="7"/>
      <c r="O771" s="7"/>
      <c r="P771" s="7"/>
      <c r="Q771" s="7"/>
      <c r="R771" s="7"/>
      <c r="S771" s="7"/>
      <c r="T771" s="7"/>
      <c r="U771" s="7"/>
      <c r="V771" s="7"/>
      <c r="W771" s="7"/>
      <c r="X771" s="7"/>
      <c r="Y771" s="7"/>
    </row>
    <row r="772" spans="1:25" x14ac:dyDescent="0.2">
      <c r="A772" s="459"/>
      <c r="B772" s="459"/>
      <c r="C772" s="459"/>
      <c r="D772" s="459"/>
      <c r="E772" s="459"/>
      <c r="F772" s="7"/>
      <c r="G772" s="7"/>
      <c r="H772" s="7"/>
      <c r="I772" s="7"/>
      <c r="J772" s="7"/>
      <c r="K772" s="7"/>
      <c r="L772" s="7"/>
      <c r="M772" s="7"/>
      <c r="N772" s="7"/>
      <c r="O772" s="7"/>
      <c r="P772" s="7"/>
      <c r="Q772" s="7"/>
      <c r="R772" s="7"/>
      <c r="S772" s="7"/>
      <c r="T772" s="7"/>
      <c r="U772" s="7"/>
      <c r="V772" s="7"/>
      <c r="W772" s="7"/>
      <c r="X772" s="7"/>
      <c r="Y772" s="7"/>
    </row>
    <row r="773" spans="1:25" x14ac:dyDescent="0.2">
      <c r="A773" s="456"/>
      <c r="B773" s="457"/>
      <c r="C773" s="1139"/>
      <c r="D773" s="1139"/>
      <c r="E773" s="459"/>
      <c r="F773" s="7"/>
      <c r="G773" s="7"/>
      <c r="H773" s="7"/>
      <c r="I773" s="7"/>
      <c r="J773" s="7"/>
      <c r="K773" s="7"/>
      <c r="L773" s="7"/>
      <c r="M773" s="7"/>
      <c r="N773" s="7"/>
      <c r="O773" s="7"/>
      <c r="P773" s="7"/>
      <c r="Q773" s="7"/>
      <c r="R773" s="7"/>
      <c r="S773" s="7"/>
      <c r="T773" s="7"/>
      <c r="U773" s="7"/>
      <c r="V773" s="7"/>
      <c r="W773" s="7"/>
      <c r="X773" s="7"/>
      <c r="Y773" s="7"/>
    </row>
    <row r="774" spans="1:25" x14ac:dyDescent="0.2">
      <c r="A774" s="459"/>
      <c r="B774" s="459"/>
      <c r="C774" s="459"/>
      <c r="D774" s="459"/>
      <c r="E774" s="459"/>
      <c r="F774" s="7"/>
      <c r="G774" s="7"/>
      <c r="H774" s="7"/>
      <c r="I774" s="7"/>
      <c r="J774" s="7"/>
      <c r="K774" s="7"/>
      <c r="L774" s="7"/>
      <c r="M774" s="7"/>
      <c r="N774" s="7"/>
      <c r="O774" s="7"/>
      <c r="P774" s="7"/>
      <c r="Q774" s="7"/>
      <c r="R774" s="7"/>
      <c r="S774" s="7"/>
      <c r="T774" s="7"/>
      <c r="U774" s="7"/>
      <c r="V774" s="7"/>
      <c r="W774" s="7"/>
      <c r="X774" s="7"/>
      <c r="Y774" s="7"/>
    </row>
    <row r="775" spans="1:25" x14ac:dyDescent="0.2">
      <c r="A775" s="3"/>
      <c r="B775" s="677"/>
      <c r="C775" s="677"/>
      <c r="D775" s="437"/>
      <c r="E775" s="437"/>
      <c r="F775" s="7"/>
      <c r="G775" s="7"/>
      <c r="H775" s="7"/>
      <c r="I775" s="7"/>
      <c r="J775" s="7"/>
      <c r="K775" s="7"/>
      <c r="L775" s="7"/>
      <c r="M775" s="7"/>
      <c r="N775" s="7"/>
      <c r="O775" s="7"/>
      <c r="P775" s="7"/>
      <c r="Q775" s="7"/>
      <c r="R775" s="7"/>
      <c r="S775" s="7"/>
      <c r="T775" s="7"/>
      <c r="U775" s="7"/>
      <c r="V775" s="7"/>
      <c r="W775" s="7"/>
      <c r="X775" s="7"/>
      <c r="Y775" s="7"/>
    </row>
    <row r="776" spans="1:25" x14ac:dyDescent="0.2">
      <c r="A776" s="3"/>
      <c r="B776" s="1139"/>
      <c r="C776" s="1139"/>
      <c r="D776" s="26"/>
      <c r="E776" s="460"/>
      <c r="F776" s="7"/>
      <c r="G776" s="7"/>
      <c r="H776" s="7"/>
      <c r="I776" s="7"/>
      <c r="J776" s="7"/>
      <c r="K776" s="7"/>
      <c r="L776" s="7"/>
      <c r="M776" s="7"/>
      <c r="N776" s="7"/>
      <c r="O776" s="7"/>
      <c r="P776" s="7"/>
      <c r="Q776" s="7"/>
      <c r="R776" s="7"/>
      <c r="S776" s="7"/>
      <c r="T776" s="7"/>
      <c r="U776" s="7"/>
      <c r="V776" s="7"/>
      <c r="W776" s="7"/>
      <c r="X776" s="7"/>
      <c r="Y776" s="7"/>
    </row>
    <row r="777" spans="1:25" x14ac:dyDescent="0.2">
      <c r="A777" s="3"/>
      <c r="B777" s="1139"/>
      <c r="C777" s="1139"/>
      <c r="D777" s="26"/>
      <c r="E777" s="460"/>
      <c r="F777" s="7"/>
      <c r="G777" s="7"/>
      <c r="H777" s="7"/>
      <c r="I777" s="7"/>
      <c r="J777" s="7"/>
      <c r="K777" s="7"/>
      <c r="L777" s="7"/>
      <c r="M777" s="7"/>
      <c r="N777" s="7"/>
      <c r="O777" s="7"/>
      <c r="P777" s="7"/>
      <c r="Q777" s="7"/>
      <c r="R777" s="7"/>
      <c r="S777" s="7"/>
      <c r="T777" s="7"/>
      <c r="U777" s="7"/>
      <c r="V777" s="7"/>
      <c r="W777" s="7"/>
      <c r="X777" s="7"/>
      <c r="Y777" s="7"/>
    </row>
    <row r="778" spans="1:25" x14ac:dyDescent="0.2">
      <c r="A778" s="3"/>
      <c r="B778" s="1139"/>
      <c r="C778" s="1139"/>
      <c r="D778" s="26"/>
      <c r="E778" s="460"/>
      <c r="F778" s="7"/>
      <c r="G778" s="7"/>
      <c r="H778" s="7"/>
      <c r="I778" s="7"/>
      <c r="J778" s="7"/>
      <c r="K778" s="7"/>
      <c r="L778" s="7"/>
      <c r="M778" s="7"/>
      <c r="N778" s="7"/>
      <c r="O778" s="7"/>
      <c r="P778" s="7"/>
      <c r="Q778" s="7"/>
      <c r="R778" s="7"/>
      <c r="S778" s="7"/>
      <c r="T778" s="7"/>
      <c r="U778" s="7"/>
      <c r="V778" s="7"/>
      <c r="W778" s="7"/>
      <c r="X778" s="7"/>
      <c r="Y778" s="7"/>
    </row>
    <row r="779" spans="1:25" x14ac:dyDescent="0.2">
      <c r="A779" s="3"/>
      <c r="B779" s="677"/>
      <c r="C779" s="677"/>
      <c r="D779" s="460"/>
      <c r="E779" s="460"/>
      <c r="F779" s="7"/>
      <c r="G779" s="7"/>
      <c r="H779" s="7"/>
      <c r="I779" s="7"/>
      <c r="J779" s="7"/>
      <c r="K779" s="7"/>
      <c r="L779" s="7"/>
      <c r="M779" s="7"/>
      <c r="N779" s="7"/>
      <c r="O779" s="7"/>
      <c r="P779" s="7"/>
      <c r="Q779" s="7"/>
      <c r="R779" s="7"/>
      <c r="S779" s="7"/>
      <c r="T779" s="7"/>
      <c r="U779" s="7"/>
      <c r="V779" s="7"/>
      <c r="W779" s="7"/>
      <c r="X779" s="7"/>
      <c r="Y779" s="7"/>
    </row>
    <row r="780" spans="1:25" x14ac:dyDescent="0.2">
      <c r="A780" s="3"/>
      <c r="B780" s="1139"/>
      <c r="C780" s="1139"/>
      <c r="D780" s="459"/>
      <c r="E780" s="459"/>
      <c r="F780" s="7"/>
      <c r="G780" s="7"/>
      <c r="H780" s="7"/>
      <c r="I780" s="7"/>
      <c r="J780" s="7"/>
      <c r="K780" s="7"/>
      <c r="L780" s="7"/>
      <c r="M780" s="7"/>
      <c r="N780" s="7"/>
      <c r="O780" s="7"/>
      <c r="P780" s="7"/>
      <c r="Q780" s="7"/>
      <c r="R780" s="7"/>
      <c r="S780" s="7"/>
      <c r="T780" s="7"/>
      <c r="U780" s="7"/>
      <c r="V780" s="7"/>
      <c r="W780" s="7"/>
      <c r="X780" s="7"/>
      <c r="Y780" s="7"/>
    </row>
    <row r="781" spans="1:25" x14ac:dyDescent="0.2">
      <c r="A781" s="459"/>
      <c r="B781" s="459"/>
      <c r="C781" s="459"/>
      <c r="D781" s="27"/>
      <c r="E781" s="27"/>
      <c r="F781" s="7"/>
      <c r="G781" s="7"/>
      <c r="H781" s="7"/>
      <c r="I781" s="7"/>
      <c r="J781" s="7"/>
      <c r="K781" s="7"/>
      <c r="L781" s="7"/>
      <c r="M781" s="7"/>
      <c r="N781" s="7"/>
      <c r="O781" s="7"/>
      <c r="P781" s="7"/>
      <c r="Q781" s="7"/>
      <c r="R781" s="7"/>
      <c r="S781" s="7"/>
      <c r="T781" s="7"/>
      <c r="U781" s="7"/>
      <c r="V781" s="7"/>
      <c r="W781" s="7"/>
      <c r="X781" s="7"/>
      <c r="Y781" s="7"/>
    </row>
    <row r="782" spans="1:25" x14ac:dyDescent="0.2">
      <c r="A782" s="1138"/>
      <c r="B782" s="1138"/>
      <c r="C782" s="1138"/>
      <c r="D782" s="26"/>
      <c r="E782" s="460"/>
      <c r="F782" s="7"/>
      <c r="G782" s="7"/>
      <c r="H782" s="7"/>
      <c r="I782" s="7"/>
      <c r="J782" s="7"/>
      <c r="K782" s="7"/>
      <c r="L782" s="7"/>
      <c r="M782" s="7"/>
      <c r="N782" s="7"/>
      <c r="O782" s="7"/>
      <c r="P782" s="7"/>
      <c r="Q782" s="7"/>
      <c r="R782" s="7"/>
      <c r="S782" s="7"/>
      <c r="T782" s="7"/>
      <c r="U782" s="7"/>
      <c r="V782" s="7"/>
      <c r="W782" s="7"/>
      <c r="X782" s="7"/>
      <c r="Y782" s="7"/>
    </row>
    <row r="783" spans="1:25" x14ac:dyDescent="0.2">
      <c r="A783" s="459"/>
      <c r="B783" s="459"/>
      <c r="C783" s="459"/>
      <c r="D783" s="459"/>
      <c r="E783" s="459"/>
      <c r="F783" s="7"/>
      <c r="G783" s="7"/>
      <c r="H783" s="7"/>
      <c r="I783" s="7"/>
      <c r="J783" s="7"/>
      <c r="K783" s="7"/>
      <c r="L783" s="7"/>
      <c r="M783" s="7"/>
      <c r="N783" s="7"/>
      <c r="O783" s="7"/>
      <c r="P783" s="7"/>
      <c r="Q783" s="7"/>
      <c r="R783" s="7"/>
      <c r="S783" s="7"/>
      <c r="T783" s="7"/>
      <c r="U783" s="7"/>
      <c r="V783" s="7"/>
      <c r="W783" s="7"/>
      <c r="X783" s="7"/>
      <c r="Y783" s="7"/>
    </row>
    <row r="784" spans="1:25" x14ac:dyDescent="0.2">
      <c r="A784" s="459"/>
      <c r="B784" s="1139"/>
      <c r="C784" s="1139"/>
      <c r="D784" s="459"/>
      <c r="E784" s="459"/>
      <c r="F784" s="7"/>
      <c r="G784" s="7"/>
      <c r="H784" s="7"/>
      <c r="I784" s="7"/>
      <c r="J784" s="7"/>
      <c r="K784" s="7"/>
      <c r="L784" s="7"/>
      <c r="M784" s="7"/>
      <c r="N784" s="7"/>
      <c r="O784" s="7"/>
      <c r="P784" s="7"/>
      <c r="Q784" s="7"/>
      <c r="R784" s="7"/>
      <c r="S784" s="7"/>
      <c r="T784" s="7"/>
      <c r="U784" s="7"/>
      <c r="V784" s="7"/>
      <c r="W784" s="7"/>
      <c r="X784" s="7"/>
      <c r="Y784" s="7"/>
    </row>
    <row r="785" spans="1:25" x14ac:dyDescent="0.2">
      <c r="A785" s="459"/>
      <c r="B785" s="459"/>
      <c r="C785" s="459"/>
      <c r="D785" s="459"/>
      <c r="E785" s="459"/>
      <c r="F785" s="7"/>
      <c r="G785" s="7"/>
      <c r="H785" s="7"/>
      <c r="I785" s="7"/>
      <c r="J785" s="7"/>
      <c r="K785" s="7"/>
      <c r="L785" s="7"/>
      <c r="M785" s="7"/>
      <c r="N785" s="7"/>
      <c r="O785" s="7"/>
      <c r="P785" s="7"/>
      <c r="Q785" s="7"/>
      <c r="R785" s="7"/>
      <c r="S785" s="7"/>
      <c r="T785" s="7"/>
      <c r="U785" s="7"/>
      <c r="V785" s="7"/>
      <c r="W785" s="7"/>
      <c r="X785" s="7"/>
      <c r="Y785" s="7"/>
    </row>
    <row r="786" spans="1:25" x14ac:dyDescent="0.2">
      <c r="A786" s="1138"/>
      <c r="B786" s="1138"/>
      <c r="C786" s="1138"/>
      <c r="D786" s="437"/>
      <c r="E786" s="460"/>
      <c r="F786" s="7"/>
      <c r="G786" s="7"/>
      <c r="H786" s="7"/>
      <c r="I786" s="7"/>
      <c r="J786" s="7"/>
      <c r="K786" s="7"/>
      <c r="L786" s="7"/>
      <c r="M786" s="7"/>
      <c r="N786" s="7"/>
      <c r="O786" s="7"/>
      <c r="P786" s="7"/>
      <c r="Q786" s="7"/>
      <c r="R786" s="7"/>
      <c r="S786" s="7"/>
      <c r="T786" s="7"/>
      <c r="U786" s="7"/>
      <c r="V786" s="7"/>
      <c r="W786" s="7"/>
      <c r="X786" s="7"/>
      <c r="Y786" s="7"/>
    </row>
    <row r="787" spans="1:25" x14ac:dyDescent="0.2">
      <c r="A787" s="459"/>
      <c r="B787" s="459"/>
      <c r="C787" s="459"/>
      <c r="D787" s="459"/>
      <c r="E787" s="459"/>
      <c r="F787" s="7"/>
      <c r="G787" s="7"/>
      <c r="H787" s="7"/>
      <c r="I787" s="7"/>
      <c r="J787" s="7"/>
      <c r="K787" s="7"/>
      <c r="L787" s="7"/>
      <c r="M787" s="7"/>
      <c r="N787" s="7"/>
      <c r="O787" s="7"/>
      <c r="P787" s="7"/>
      <c r="Q787" s="7"/>
      <c r="R787" s="7"/>
      <c r="S787" s="7"/>
      <c r="T787" s="7"/>
      <c r="U787" s="7"/>
      <c r="V787" s="7"/>
      <c r="W787" s="7"/>
      <c r="X787" s="7"/>
      <c r="Y787" s="7"/>
    </row>
    <row r="788" spans="1:25" x14ac:dyDescent="0.2">
      <c r="A788" s="1132"/>
      <c r="B788" s="1132"/>
      <c r="C788" s="1132"/>
      <c r="D788" s="437"/>
      <c r="E788" s="20"/>
      <c r="F788" s="7"/>
      <c r="G788" s="7"/>
      <c r="H788" s="7"/>
      <c r="I788" s="7"/>
      <c r="J788" s="7"/>
      <c r="K788" s="7"/>
      <c r="L788" s="7"/>
      <c r="M788" s="7"/>
      <c r="N788" s="7"/>
      <c r="O788" s="7"/>
      <c r="P788" s="7"/>
      <c r="Q788" s="7"/>
      <c r="R788" s="7"/>
      <c r="S788" s="7"/>
      <c r="T788" s="7"/>
      <c r="U788" s="7"/>
      <c r="V788" s="7"/>
      <c r="W788" s="7"/>
      <c r="X788" s="7"/>
      <c r="Y788" s="7"/>
    </row>
    <row r="789" spans="1:25" x14ac:dyDescent="0.2">
      <c r="A789" s="459"/>
      <c r="B789" s="459"/>
      <c r="C789" s="459"/>
      <c r="D789" s="459"/>
      <c r="E789" s="459"/>
      <c r="F789" s="7"/>
      <c r="G789" s="7"/>
      <c r="H789" s="7"/>
      <c r="I789" s="7"/>
      <c r="J789" s="7"/>
      <c r="K789" s="7"/>
      <c r="L789" s="7"/>
      <c r="M789" s="7"/>
      <c r="N789" s="7"/>
      <c r="O789" s="7"/>
      <c r="P789" s="7"/>
      <c r="Q789" s="7"/>
      <c r="R789" s="7"/>
      <c r="S789" s="7"/>
      <c r="T789" s="7"/>
      <c r="U789" s="7"/>
      <c r="V789" s="7"/>
      <c r="W789" s="7"/>
      <c r="X789" s="7"/>
      <c r="Y789" s="7"/>
    </row>
    <row r="790" spans="1:25" x14ac:dyDescent="0.2">
      <c r="A790" s="459"/>
      <c r="B790" s="459"/>
      <c r="C790" s="459"/>
      <c r="D790" s="459"/>
      <c r="E790" s="459"/>
      <c r="F790" s="7"/>
      <c r="G790" s="7"/>
      <c r="H790" s="7"/>
      <c r="I790" s="7"/>
      <c r="J790" s="7"/>
      <c r="K790" s="7"/>
      <c r="L790" s="7"/>
      <c r="M790" s="7"/>
      <c r="N790" s="7"/>
      <c r="O790" s="7"/>
      <c r="P790" s="7"/>
      <c r="Q790" s="7"/>
      <c r="R790" s="7"/>
      <c r="S790" s="7"/>
      <c r="T790" s="7"/>
      <c r="U790" s="7"/>
      <c r="V790" s="7"/>
      <c r="W790" s="7"/>
      <c r="X790" s="7"/>
      <c r="Y790" s="7"/>
    </row>
    <row r="791" spans="1:25" x14ac:dyDescent="0.2">
      <c r="A791" s="459"/>
      <c r="B791" s="459"/>
      <c r="C791" s="459"/>
      <c r="D791" s="459"/>
      <c r="E791" s="459"/>
      <c r="F791" s="7"/>
      <c r="G791" s="7"/>
      <c r="H791" s="7"/>
      <c r="I791" s="7"/>
      <c r="J791" s="7"/>
      <c r="K791" s="7"/>
      <c r="L791" s="7"/>
      <c r="M791" s="7"/>
      <c r="N791" s="7"/>
      <c r="O791" s="7"/>
      <c r="P791" s="7"/>
      <c r="Q791" s="7"/>
      <c r="R791" s="7"/>
      <c r="S791" s="7"/>
      <c r="T791" s="7"/>
      <c r="U791" s="7"/>
      <c r="V791" s="7"/>
      <c r="W791" s="7"/>
      <c r="X791" s="7"/>
      <c r="Y791" s="7"/>
    </row>
    <row r="792" spans="1:25" x14ac:dyDescent="0.2">
      <c r="A792" s="459"/>
      <c r="B792" s="459"/>
      <c r="C792" s="459"/>
      <c r="D792" s="459"/>
      <c r="E792" s="459"/>
      <c r="F792" s="7"/>
      <c r="G792" s="7"/>
      <c r="H792" s="7"/>
      <c r="I792" s="7"/>
      <c r="J792" s="7"/>
      <c r="K792" s="7"/>
      <c r="L792" s="7"/>
      <c r="M792" s="7"/>
      <c r="N792" s="7"/>
      <c r="O792" s="7"/>
      <c r="P792" s="7"/>
      <c r="Q792" s="7"/>
      <c r="R792" s="7"/>
      <c r="S792" s="7"/>
      <c r="T792" s="7"/>
      <c r="U792" s="7"/>
      <c r="V792" s="7"/>
      <c r="W792" s="7"/>
      <c r="X792" s="7"/>
      <c r="Y792" s="7"/>
    </row>
    <row r="793" spans="1:25" x14ac:dyDescent="0.2">
      <c r="A793" s="459"/>
      <c r="B793" s="459"/>
      <c r="C793" s="459"/>
      <c r="D793" s="459"/>
      <c r="E793" s="459"/>
      <c r="F793" s="7"/>
      <c r="G793" s="7"/>
      <c r="H793" s="7"/>
      <c r="I793" s="7"/>
      <c r="J793" s="7"/>
      <c r="K793" s="7"/>
      <c r="L793" s="7"/>
      <c r="M793" s="7"/>
      <c r="N793" s="7"/>
      <c r="O793" s="7"/>
      <c r="P793" s="7"/>
      <c r="Q793" s="7"/>
      <c r="R793" s="7"/>
      <c r="S793" s="7"/>
      <c r="T793" s="7"/>
      <c r="U793" s="7"/>
      <c r="V793" s="7"/>
      <c r="W793" s="7"/>
      <c r="X793" s="7"/>
      <c r="Y793" s="7"/>
    </row>
    <row r="794" spans="1:25" x14ac:dyDescent="0.2">
      <c r="A794" s="459"/>
      <c r="B794" s="459"/>
      <c r="C794" s="459"/>
      <c r="D794" s="459"/>
      <c r="E794" s="459"/>
      <c r="F794" s="7"/>
      <c r="G794" s="7"/>
      <c r="H794" s="7"/>
      <c r="I794" s="7"/>
      <c r="J794" s="7"/>
      <c r="K794" s="7"/>
      <c r="L794" s="7"/>
      <c r="M794" s="7"/>
      <c r="N794" s="7"/>
      <c r="O794" s="7"/>
      <c r="P794" s="7"/>
      <c r="Q794" s="7"/>
      <c r="R794" s="7"/>
      <c r="S794" s="7"/>
      <c r="T794" s="7"/>
      <c r="U794" s="7"/>
      <c r="V794" s="7"/>
      <c r="W794" s="7"/>
      <c r="X794" s="7"/>
      <c r="Y794" s="7"/>
    </row>
    <row r="795" spans="1:25" x14ac:dyDescent="0.2">
      <c r="A795" s="7"/>
      <c r="B795" s="7"/>
      <c r="C795" s="7"/>
      <c r="D795" s="7"/>
      <c r="E795" s="7"/>
      <c r="F795" s="7"/>
      <c r="G795" s="7"/>
      <c r="H795" s="7"/>
      <c r="I795" s="7"/>
      <c r="J795" s="7"/>
      <c r="K795" s="7"/>
      <c r="L795" s="7"/>
      <c r="M795" s="7"/>
      <c r="N795" s="7"/>
      <c r="O795" s="7"/>
      <c r="P795" s="7"/>
      <c r="Q795" s="7"/>
      <c r="R795" s="7"/>
      <c r="S795" s="7"/>
      <c r="T795" s="7"/>
      <c r="U795" s="7"/>
      <c r="V795" s="7"/>
      <c r="W795" s="7"/>
      <c r="X795" s="7"/>
      <c r="Y795" s="7"/>
    </row>
    <row r="796" spans="1:25" x14ac:dyDescent="0.2">
      <c r="A796" s="7"/>
      <c r="B796" s="7"/>
      <c r="C796" s="7"/>
      <c r="D796" s="7"/>
      <c r="E796" s="7"/>
      <c r="F796" s="7"/>
      <c r="G796" s="7"/>
      <c r="H796" s="7"/>
      <c r="I796" s="7"/>
      <c r="J796" s="7"/>
      <c r="K796" s="7"/>
      <c r="L796" s="7"/>
      <c r="M796" s="7"/>
      <c r="N796" s="7"/>
      <c r="O796" s="7"/>
      <c r="P796" s="7"/>
      <c r="Q796" s="7"/>
      <c r="R796" s="7"/>
      <c r="S796" s="7"/>
      <c r="T796" s="7"/>
      <c r="U796" s="7"/>
      <c r="V796" s="7"/>
      <c r="W796" s="7"/>
      <c r="X796" s="7"/>
      <c r="Y796" s="7"/>
    </row>
    <row r="797" spans="1:25" x14ac:dyDescent="0.2">
      <c r="A797" s="7"/>
      <c r="B797" s="7"/>
      <c r="C797" s="7"/>
      <c r="D797" s="7"/>
      <c r="E797" s="7"/>
      <c r="F797" s="7"/>
      <c r="G797" s="7"/>
      <c r="H797" s="7"/>
      <c r="I797" s="7"/>
      <c r="J797" s="7"/>
      <c r="K797" s="7"/>
      <c r="L797" s="7"/>
      <c r="M797" s="7"/>
      <c r="N797" s="7"/>
      <c r="O797" s="7"/>
      <c r="P797" s="7"/>
      <c r="Q797" s="7"/>
      <c r="R797" s="7"/>
      <c r="S797" s="7"/>
      <c r="T797" s="7"/>
      <c r="U797" s="7"/>
      <c r="V797" s="7"/>
      <c r="W797" s="7"/>
      <c r="X797" s="7"/>
      <c r="Y797" s="7"/>
    </row>
    <row r="798" spans="1:25" x14ac:dyDescent="0.2">
      <c r="A798" s="7"/>
      <c r="B798" s="7"/>
      <c r="C798" s="7"/>
      <c r="D798" s="7"/>
      <c r="E798" s="7"/>
      <c r="F798" s="7"/>
      <c r="G798" s="7"/>
      <c r="H798" s="7"/>
      <c r="I798" s="7"/>
      <c r="J798" s="7"/>
      <c r="K798" s="7"/>
      <c r="L798" s="7"/>
      <c r="M798" s="7"/>
      <c r="N798" s="7"/>
      <c r="O798" s="7"/>
      <c r="P798" s="7"/>
      <c r="Q798" s="7"/>
      <c r="R798" s="7"/>
      <c r="S798" s="7"/>
      <c r="T798" s="7"/>
      <c r="U798" s="7"/>
      <c r="V798" s="7"/>
      <c r="W798" s="7"/>
      <c r="X798" s="7"/>
      <c r="Y798" s="7"/>
    </row>
    <row r="799" spans="1:25" x14ac:dyDescent="0.2">
      <c r="A799" s="7"/>
      <c r="B799" s="7"/>
      <c r="C799" s="7"/>
      <c r="D799" s="7"/>
      <c r="E799" s="7"/>
      <c r="F799" s="7"/>
      <c r="G799" s="7"/>
      <c r="H799" s="7"/>
      <c r="I799" s="7"/>
      <c r="J799" s="7"/>
      <c r="K799" s="7"/>
      <c r="L799" s="7"/>
      <c r="M799" s="7"/>
      <c r="N799" s="7"/>
      <c r="O799" s="7"/>
      <c r="P799" s="7"/>
      <c r="Q799" s="7"/>
      <c r="R799" s="7"/>
      <c r="S799" s="7"/>
      <c r="T799" s="7"/>
      <c r="U799" s="7"/>
      <c r="V799" s="7"/>
      <c r="W799" s="7"/>
      <c r="X799" s="7"/>
      <c r="Y799" s="7"/>
    </row>
    <row r="800" spans="1:25" x14ac:dyDescent="0.2">
      <c r="A800" s="1137"/>
      <c r="B800" s="1137"/>
      <c r="C800" s="1137"/>
      <c r="D800" s="1137"/>
      <c r="E800" s="459"/>
      <c r="F800" s="7"/>
      <c r="G800" s="7"/>
      <c r="H800" s="7"/>
      <c r="I800" s="7"/>
      <c r="J800" s="7"/>
      <c r="K800" s="7"/>
      <c r="L800" s="7"/>
      <c r="M800" s="7"/>
      <c r="N800" s="7"/>
      <c r="O800" s="7"/>
      <c r="P800" s="7"/>
      <c r="Q800" s="7"/>
      <c r="R800" s="7"/>
      <c r="S800" s="7"/>
      <c r="T800" s="7"/>
      <c r="U800" s="7"/>
      <c r="V800" s="7"/>
      <c r="W800" s="7"/>
      <c r="X800" s="7"/>
      <c r="Y800" s="7"/>
    </row>
    <row r="801" spans="1:25" x14ac:dyDescent="0.2">
      <c r="A801" s="459"/>
      <c r="B801" s="459"/>
      <c r="C801" s="459"/>
      <c r="D801" s="459"/>
      <c r="E801" s="459"/>
      <c r="F801" s="7"/>
      <c r="G801" s="7"/>
      <c r="H801" s="7"/>
      <c r="I801" s="7"/>
      <c r="J801" s="7"/>
      <c r="K801" s="7"/>
      <c r="L801" s="7"/>
      <c r="M801" s="7"/>
      <c r="N801" s="7"/>
      <c r="O801" s="7"/>
      <c r="P801" s="7"/>
      <c r="Q801" s="7"/>
      <c r="R801" s="7"/>
      <c r="S801" s="7"/>
      <c r="T801" s="7"/>
      <c r="U801" s="7"/>
      <c r="V801" s="7"/>
      <c r="W801" s="7"/>
      <c r="X801" s="7"/>
      <c r="Y801" s="7"/>
    </row>
    <row r="802" spans="1:25" x14ac:dyDescent="0.2">
      <c r="A802" s="459"/>
      <c r="B802" s="459"/>
      <c r="C802" s="459"/>
      <c r="D802" s="459"/>
      <c r="E802" s="459"/>
      <c r="F802" s="7"/>
      <c r="G802" s="7"/>
      <c r="H802" s="7"/>
      <c r="I802" s="7"/>
      <c r="J802" s="7"/>
      <c r="K802" s="7"/>
      <c r="L802" s="7"/>
      <c r="M802" s="7"/>
      <c r="N802" s="7"/>
      <c r="O802" s="7"/>
      <c r="P802" s="7"/>
      <c r="Q802" s="7"/>
      <c r="R802" s="7"/>
      <c r="S802" s="7"/>
      <c r="T802" s="7"/>
      <c r="U802" s="7"/>
      <c r="V802" s="7"/>
      <c r="W802" s="7"/>
      <c r="X802" s="7"/>
      <c r="Y802" s="7"/>
    </row>
    <row r="803" spans="1:25" x14ac:dyDescent="0.2">
      <c r="A803" s="459"/>
      <c r="B803" s="459"/>
      <c r="C803" s="459"/>
      <c r="D803" s="459"/>
      <c r="E803" s="459"/>
      <c r="F803" s="7"/>
      <c r="G803" s="7"/>
      <c r="H803" s="7"/>
      <c r="I803" s="7"/>
      <c r="J803" s="7"/>
      <c r="K803" s="7"/>
      <c r="L803" s="7"/>
      <c r="M803" s="7"/>
      <c r="N803" s="7"/>
      <c r="O803" s="7"/>
      <c r="P803" s="7"/>
      <c r="Q803" s="7"/>
      <c r="R803" s="7"/>
      <c r="S803" s="7"/>
      <c r="T803" s="7"/>
      <c r="U803" s="7"/>
      <c r="V803" s="7"/>
      <c r="W803" s="7"/>
      <c r="X803" s="7"/>
      <c r="Y803" s="7"/>
    </row>
    <row r="804" spans="1:25" x14ac:dyDescent="0.2">
      <c r="A804" s="459"/>
      <c r="B804" s="459"/>
      <c r="C804" s="459"/>
      <c r="D804" s="459"/>
      <c r="E804" s="459"/>
      <c r="F804" s="7"/>
      <c r="G804" s="7"/>
      <c r="H804" s="7"/>
      <c r="I804" s="7"/>
      <c r="J804" s="7"/>
      <c r="K804" s="7"/>
      <c r="L804" s="7"/>
      <c r="M804" s="7"/>
      <c r="N804" s="7"/>
      <c r="O804" s="7"/>
      <c r="P804" s="7"/>
      <c r="Q804" s="7"/>
      <c r="R804" s="7"/>
      <c r="S804" s="7"/>
      <c r="T804" s="7"/>
      <c r="U804" s="7"/>
      <c r="V804" s="7"/>
      <c r="W804" s="7"/>
      <c r="X804" s="7"/>
      <c r="Y804" s="7"/>
    </row>
    <row r="805" spans="1:25" x14ac:dyDescent="0.2">
      <c r="A805" s="1141"/>
      <c r="B805" s="1141"/>
      <c r="C805" s="459"/>
      <c r="D805" s="459"/>
      <c r="E805" s="459"/>
      <c r="F805" s="7"/>
      <c r="G805" s="7"/>
      <c r="H805" s="7"/>
      <c r="I805" s="7"/>
      <c r="J805" s="7"/>
      <c r="K805" s="7"/>
      <c r="L805" s="7"/>
      <c r="M805" s="7"/>
      <c r="N805" s="7"/>
      <c r="O805" s="7"/>
      <c r="P805" s="7"/>
      <c r="Q805" s="7"/>
      <c r="R805" s="7"/>
      <c r="S805" s="7"/>
      <c r="T805" s="7"/>
      <c r="U805" s="7"/>
      <c r="V805" s="7"/>
      <c r="W805" s="7"/>
      <c r="X805" s="7"/>
      <c r="Y805" s="7"/>
    </row>
    <row r="806" spans="1:25" x14ac:dyDescent="0.2">
      <c r="A806" s="459"/>
      <c r="B806" s="458"/>
      <c r="C806" s="459"/>
      <c r="D806" s="459"/>
      <c r="E806" s="459"/>
      <c r="F806" s="7"/>
      <c r="G806" s="7"/>
      <c r="H806" s="7"/>
      <c r="I806" s="7"/>
      <c r="J806" s="7"/>
      <c r="K806" s="7"/>
      <c r="L806" s="7"/>
      <c r="M806" s="7"/>
      <c r="N806" s="7"/>
      <c r="O806" s="7"/>
      <c r="P806" s="7"/>
      <c r="Q806" s="7"/>
      <c r="R806" s="7"/>
      <c r="S806" s="7"/>
      <c r="T806" s="7"/>
      <c r="U806" s="7"/>
      <c r="V806" s="7"/>
      <c r="W806" s="7"/>
      <c r="X806" s="7"/>
      <c r="Y806" s="7"/>
    </row>
    <row r="807" spans="1:25" x14ac:dyDescent="0.2">
      <c r="A807" s="459"/>
      <c r="B807" s="461"/>
      <c r="C807" s="438"/>
      <c r="D807" s="438"/>
      <c r="E807" s="459"/>
      <c r="F807" s="7"/>
      <c r="G807" s="7"/>
      <c r="H807" s="7"/>
      <c r="I807" s="7"/>
      <c r="J807" s="7"/>
      <c r="K807" s="7"/>
      <c r="L807" s="7"/>
      <c r="M807" s="7"/>
      <c r="N807" s="7"/>
      <c r="O807" s="7"/>
      <c r="P807" s="7"/>
      <c r="Q807" s="7"/>
      <c r="R807" s="7"/>
      <c r="S807" s="7"/>
      <c r="T807" s="7"/>
      <c r="U807" s="7"/>
      <c r="V807" s="7"/>
      <c r="W807" s="7"/>
      <c r="X807" s="7"/>
      <c r="Y807" s="7"/>
    </row>
    <row r="808" spans="1:25" x14ac:dyDescent="0.2">
      <c r="A808" s="459"/>
      <c r="B808" s="438"/>
      <c r="C808" s="438"/>
      <c r="D808" s="438"/>
      <c r="E808" s="459"/>
      <c r="F808" s="7"/>
      <c r="G808" s="7"/>
      <c r="H808" s="7"/>
      <c r="I808" s="7"/>
      <c r="J808" s="7"/>
      <c r="K808" s="7"/>
      <c r="L808" s="7"/>
      <c r="M808" s="7"/>
      <c r="N808" s="7"/>
      <c r="O808" s="7"/>
      <c r="P808" s="7"/>
      <c r="Q808" s="7"/>
      <c r="R808" s="7"/>
      <c r="S808" s="7"/>
      <c r="T808" s="7"/>
      <c r="U808" s="7"/>
      <c r="V808" s="7"/>
      <c r="W808" s="7"/>
      <c r="X808" s="7"/>
      <c r="Y808" s="7"/>
    </row>
    <row r="809" spans="1:25" x14ac:dyDescent="0.2">
      <c r="A809" s="1132"/>
      <c r="B809" s="1142"/>
      <c r="C809" s="1142"/>
      <c r="D809" s="1142"/>
      <c r="E809" s="459"/>
      <c r="F809" s="7"/>
      <c r="G809" s="7"/>
      <c r="H809" s="7"/>
      <c r="I809" s="7"/>
      <c r="J809" s="7"/>
      <c r="K809" s="7"/>
      <c r="L809" s="7"/>
      <c r="M809" s="7"/>
      <c r="N809" s="7"/>
      <c r="O809" s="7"/>
      <c r="P809" s="7"/>
      <c r="Q809" s="7"/>
      <c r="R809" s="7"/>
      <c r="S809" s="7"/>
      <c r="T809" s="7"/>
      <c r="U809" s="7"/>
      <c r="V809" s="7"/>
      <c r="W809" s="7"/>
      <c r="X809" s="7"/>
      <c r="Y809" s="7"/>
    </row>
    <row r="810" spans="1:25" x14ac:dyDescent="0.2">
      <c r="A810" s="1132"/>
      <c r="B810" s="1132"/>
      <c r="C810" s="1132"/>
      <c r="D810" s="1132"/>
      <c r="E810" s="459"/>
      <c r="F810" s="7"/>
      <c r="G810" s="7"/>
      <c r="H810" s="7"/>
      <c r="I810" s="7"/>
      <c r="J810" s="7"/>
      <c r="K810" s="7"/>
      <c r="L810" s="7"/>
      <c r="M810" s="7"/>
      <c r="N810" s="7"/>
      <c r="O810" s="7"/>
      <c r="P810" s="7"/>
      <c r="Q810" s="7"/>
      <c r="R810" s="7"/>
      <c r="S810" s="7"/>
      <c r="T810" s="7"/>
      <c r="U810" s="7"/>
      <c r="V810" s="7"/>
      <c r="W810" s="7"/>
      <c r="X810" s="7"/>
      <c r="Y810" s="7"/>
    </row>
    <row r="811" spans="1:25" x14ac:dyDescent="0.2">
      <c r="A811" s="18"/>
      <c r="B811" s="437"/>
      <c r="C811" s="460"/>
      <c r="D811" s="460"/>
      <c r="E811" s="459"/>
      <c r="F811" s="7"/>
      <c r="G811" s="7"/>
      <c r="H811" s="7"/>
      <c r="I811" s="7"/>
      <c r="J811" s="7"/>
      <c r="K811" s="7"/>
      <c r="L811" s="7"/>
      <c r="M811" s="7"/>
      <c r="N811" s="7"/>
      <c r="O811" s="7"/>
      <c r="P811" s="7"/>
      <c r="Q811" s="7"/>
      <c r="R811" s="7"/>
      <c r="S811" s="7"/>
      <c r="T811" s="7"/>
      <c r="U811" s="7"/>
      <c r="V811" s="7"/>
      <c r="W811" s="7"/>
      <c r="X811" s="7"/>
      <c r="Y811" s="7"/>
    </row>
    <row r="812" spans="1:25" x14ac:dyDescent="0.2">
      <c r="A812" s="459"/>
      <c r="B812" s="437"/>
      <c r="C812" s="460"/>
      <c r="D812" s="460"/>
      <c r="E812" s="459"/>
      <c r="F812" s="7"/>
      <c r="G812" s="7"/>
      <c r="H812" s="7"/>
      <c r="I812" s="7"/>
      <c r="J812" s="7"/>
      <c r="K812" s="7"/>
      <c r="L812" s="7"/>
      <c r="M812" s="7"/>
      <c r="N812" s="7"/>
      <c r="O812" s="7"/>
      <c r="P812" s="7"/>
      <c r="Q812" s="7"/>
      <c r="R812" s="7"/>
      <c r="S812" s="7"/>
      <c r="T812" s="7"/>
      <c r="U812" s="7"/>
      <c r="V812" s="7"/>
      <c r="W812" s="7"/>
      <c r="X812" s="7"/>
      <c r="Y812" s="7"/>
    </row>
    <row r="813" spans="1:25" x14ac:dyDescent="0.2">
      <c r="A813" s="18"/>
      <c r="B813" s="437"/>
      <c r="C813" s="460"/>
      <c r="D813" s="460"/>
      <c r="E813" s="459"/>
      <c r="F813" s="7"/>
      <c r="G813" s="7"/>
      <c r="H813" s="7"/>
      <c r="I813" s="7"/>
      <c r="J813" s="7"/>
      <c r="K813" s="7"/>
      <c r="L813" s="7"/>
      <c r="M813" s="7"/>
      <c r="N813" s="7"/>
      <c r="O813" s="7"/>
      <c r="P813" s="7"/>
      <c r="Q813" s="7"/>
      <c r="R813" s="7"/>
      <c r="S813" s="7"/>
      <c r="T813" s="7"/>
      <c r="U813" s="7"/>
      <c r="V813" s="7"/>
      <c r="W813" s="7"/>
      <c r="X813" s="7"/>
      <c r="Y813" s="7"/>
    </row>
    <row r="814" spans="1:25" x14ac:dyDescent="0.2">
      <c r="A814" s="18"/>
      <c r="B814" s="437"/>
      <c r="C814" s="460"/>
      <c r="D814" s="460"/>
      <c r="E814" s="459"/>
      <c r="F814" s="7"/>
      <c r="G814" s="7"/>
      <c r="H814" s="7"/>
      <c r="I814" s="7"/>
      <c r="J814" s="7"/>
      <c r="K814" s="7"/>
      <c r="L814" s="7"/>
      <c r="M814" s="7"/>
      <c r="N814" s="7"/>
      <c r="O814" s="7"/>
      <c r="P814" s="7"/>
      <c r="Q814" s="7"/>
      <c r="R814" s="7"/>
      <c r="S814" s="7"/>
      <c r="T814" s="7"/>
      <c r="U814" s="7"/>
      <c r="V814" s="7"/>
      <c r="W814" s="7"/>
      <c r="X814" s="7"/>
      <c r="Y814" s="7"/>
    </row>
    <row r="815" spans="1:25" x14ac:dyDescent="0.2">
      <c r="A815" s="459"/>
      <c r="B815" s="437"/>
      <c r="C815" s="460"/>
      <c r="D815" s="460"/>
      <c r="E815" s="459"/>
      <c r="F815" s="7"/>
      <c r="G815" s="7"/>
      <c r="H815" s="7"/>
      <c r="I815" s="7"/>
      <c r="J815" s="7"/>
      <c r="K815" s="7"/>
      <c r="L815" s="7"/>
      <c r="M815" s="7"/>
      <c r="N815" s="7"/>
      <c r="O815" s="7"/>
      <c r="P815" s="7"/>
      <c r="Q815" s="7"/>
      <c r="R815" s="7"/>
      <c r="S815" s="7"/>
      <c r="T815" s="7"/>
      <c r="U815" s="7"/>
      <c r="V815" s="7"/>
      <c r="W815" s="7"/>
      <c r="X815" s="7"/>
      <c r="Y815" s="7"/>
    </row>
    <row r="816" spans="1:25" x14ac:dyDescent="0.2">
      <c r="A816" s="459"/>
      <c r="B816" s="437"/>
      <c r="C816" s="460"/>
      <c r="D816" s="460"/>
      <c r="E816" s="459"/>
      <c r="F816" s="7"/>
      <c r="G816" s="7"/>
      <c r="H816" s="7"/>
      <c r="I816" s="7"/>
      <c r="J816" s="7"/>
      <c r="K816" s="7"/>
      <c r="L816" s="7"/>
      <c r="M816" s="7"/>
      <c r="N816" s="7"/>
      <c r="O816" s="7"/>
      <c r="P816" s="7"/>
      <c r="Q816" s="7"/>
      <c r="R816" s="7"/>
      <c r="S816" s="7"/>
      <c r="T816" s="7"/>
      <c r="U816" s="7"/>
      <c r="V816" s="7"/>
      <c r="W816" s="7"/>
      <c r="X816" s="7"/>
      <c r="Y816" s="7"/>
    </row>
    <row r="817" spans="1:25" x14ac:dyDescent="0.2">
      <c r="A817" s="459"/>
      <c r="B817" s="456"/>
      <c r="C817" s="456"/>
      <c r="D817" s="460"/>
      <c r="E817" s="459"/>
      <c r="F817" s="7"/>
      <c r="G817" s="7"/>
      <c r="H817" s="7"/>
      <c r="I817" s="7"/>
      <c r="J817" s="7"/>
      <c r="K817" s="7"/>
      <c r="L817" s="7"/>
      <c r="M817" s="7"/>
      <c r="N817" s="7"/>
      <c r="O817" s="7"/>
      <c r="P817" s="7"/>
      <c r="Q817" s="7"/>
      <c r="R817" s="7"/>
      <c r="S817" s="7"/>
      <c r="T817" s="7"/>
      <c r="U817" s="7"/>
      <c r="V817" s="7"/>
      <c r="W817" s="7"/>
      <c r="X817" s="7"/>
      <c r="Y817" s="7"/>
    </row>
    <row r="818" spans="1:25" x14ac:dyDescent="0.2">
      <c r="A818" s="1132"/>
      <c r="B818" s="1132"/>
      <c r="C818" s="1132"/>
      <c r="D818" s="20"/>
      <c r="E818" s="459"/>
      <c r="F818" s="7"/>
      <c r="G818" s="7"/>
      <c r="H818" s="7"/>
      <c r="I818" s="7"/>
      <c r="J818" s="7"/>
      <c r="K818" s="7"/>
      <c r="L818" s="7"/>
      <c r="M818" s="7"/>
      <c r="N818" s="7"/>
      <c r="O818" s="7"/>
      <c r="P818" s="7"/>
      <c r="Q818" s="7"/>
      <c r="R818" s="7"/>
      <c r="S818" s="7"/>
      <c r="T818" s="7"/>
      <c r="U818" s="7"/>
      <c r="V818" s="7"/>
      <c r="W818" s="7"/>
      <c r="X818" s="7"/>
      <c r="Y818" s="7"/>
    </row>
    <row r="819" spans="1:25" x14ac:dyDescent="0.2">
      <c r="A819" s="1133"/>
      <c r="B819" s="1133"/>
      <c r="C819" s="1133"/>
      <c r="D819" s="1133"/>
      <c r="E819" s="459"/>
      <c r="F819" s="7"/>
      <c r="G819" s="7"/>
      <c r="H819" s="7"/>
      <c r="I819" s="7"/>
      <c r="J819" s="7"/>
      <c r="K819" s="7"/>
      <c r="L819" s="7"/>
      <c r="M819" s="7"/>
      <c r="N819" s="7"/>
      <c r="O819" s="7"/>
      <c r="P819" s="7"/>
      <c r="Q819" s="7"/>
      <c r="R819" s="7"/>
      <c r="S819" s="7"/>
      <c r="T819" s="7"/>
      <c r="U819" s="7"/>
      <c r="V819" s="7"/>
      <c r="W819" s="7"/>
      <c r="X819" s="7"/>
      <c r="Y819" s="7"/>
    </row>
    <row r="820" spans="1:25" x14ac:dyDescent="0.2">
      <c r="A820" s="456"/>
      <c r="B820" s="457"/>
      <c r="C820" s="457"/>
      <c r="D820" s="20"/>
      <c r="E820" s="459"/>
      <c r="F820" s="7"/>
      <c r="G820" s="7"/>
      <c r="H820" s="7"/>
      <c r="I820" s="7"/>
      <c r="J820" s="7"/>
      <c r="K820" s="7"/>
      <c r="L820" s="7"/>
      <c r="M820" s="7"/>
      <c r="N820" s="7"/>
      <c r="O820" s="7"/>
      <c r="P820" s="7"/>
      <c r="Q820" s="7"/>
      <c r="R820" s="7"/>
      <c r="S820" s="7"/>
      <c r="T820" s="7"/>
      <c r="U820" s="7"/>
      <c r="V820" s="7"/>
      <c r="W820" s="7"/>
      <c r="X820" s="7"/>
      <c r="Y820" s="7"/>
    </row>
    <row r="821" spans="1:25" x14ac:dyDescent="0.2">
      <c r="A821" s="459"/>
      <c r="B821" s="459"/>
      <c r="C821" s="459"/>
      <c r="D821" s="459"/>
      <c r="E821" s="459"/>
      <c r="F821" s="7"/>
      <c r="G821" s="7"/>
      <c r="H821" s="7"/>
      <c r="I821" s="7"/>
      <c r="J821" s="7"/>
      <c r="K821" s="7"/>
      <c r="L821" s="7"/>
      <c r="M821" s="7"/>
      <c r="N821" s="7"/>
      <c r="O821" s="7"/>
      <c r="P821" s="7"/>
      <c r="Q821" s="7"/>
      <c r="R821" s="7"/>
      <c r="S821" s="7"/>
      <c r="T821" s="7"/>
      <c r="U821" s="7"/>
      <c r="V821" s="7"/>
      <c r="W821" s="7"/>
      <c r="X821" s="7"/>
      <c r="Y821" s="7"/>
    </row>
    <row r="822" spans="1:25" x14ac:dyDescent="0.2">
      <c r="A822" s="459"/>
      <c r="B822" s="459"/>
      <c r="C822" s="459"/>
      <c r="D822" s="459"/>
      <c r="E822" s="459"/>
      <c r="F822" s="7"/>
      <c r="G822" s="7"/>
      <c r="H822" s="7"/>
      <c r="I822" s="7"/>
      <c r="J822" s="7"/>
      <c r="K822" s="7"/>
      <c r="L822" s="7"/>
      <c r="M822" s="7"/>
      <c r="N822" s="7"/>
      <c r="O822" s="7"/>
      <c r="P822" s="7"/>
      <c r="Q822" s="7"/>
      <c r="R822" s="7"/>
      <c r="S822" s="7"/>
      <c r="T822" s="7"/>
      <c r="U822" s="7"/>
      <c r="V822" s="7"/>
      <c r="W822" s="7"/>
      <c r="X822" s="7"/>
      <c r="Y822" s="7"/>
    </row>
    <row r="823" spans="1:25" x14ac:dyDescent="0.2">
      <c r="A823" s="456"/>
      <c r="B823" s="458"/>
      <c r="C823" s="458"/>
      <c r="D823" s="458"/>
      <c r="E823" s="459"/>
      <c r="F823" s="7"/>
      <c r="G823" s="7"/>
      <c r="H823" s="7"/>
      <c r="I823" s="7"/>
      <c r="J823" s="7"/>
      <c r="K823" s="7"/>
      <c r="L823" s="7"/>
      <c r="M823" s="7"/>
      <c r="N823" s="7"/>
      <c r="O823" s="7"/>
      <c r="P823" s="7"/>
      <c r="Q823" s="7"/>
      <c r="R823" s="7"/>
      <c r="S823" s="7"/>
      <c r="T823" s="7"/>
      <c r="U823" s="7"/>
      <c r="V823" s="7"/>
      <c r="W823" s="7"/>
      <c r="X823" s="7"/>
      <c r="Y823" s="7"/>
    </row>
    <row r="824" spans="1:25" x14ac:dyDescent="0.2">
      <c r="A824" s="1134"/>
      <c r="B824" s="1135"/>
      <c r="C824" s="1136"/>
      <c r="D824" s="1136"/>
      <c r="E824" s="22"/>
      <c r="F824" s="7"/>
      <c r="G824" s="7"/>
      <c r="H824" s="7"/>
      <c r="I824" s="7"/>
      <c r="J824" s="7"/>
      <c r="K824" s="7"/>
      <c r="L824" s="7"/>
      <c r="M824" s="7"/>
      <c r="N824" s="7"/>
      <c r="O824" s="7"/>
      <c r="P824" s="7"/>
      <c r="Q824" s="7"/>
      <c r="R824" s="7"/>
      <c r="S824" s="7"/>
      <c r="T824" s="7"/>
      <c r="U824" s="7"/>
      <c r="V824" s="7"/>
      <c r="W824" s="7"/>
      <c r="X824" s="7"/>
      <c r="Y824" s="7"/>
    </row>
    <row r="825" spans="1:25" x14ac:dyDescent="0.2">
      <c r="A825" s="1134"/>
      <c r="B825" s="1134"/>
      <c r="C825" s="1134"/>
      <c r="D825" s="1134"/>
      <c r="E825" s="22"/>
      <c r="F825" s="7"/>
      <c r="G825" s="7"/>
      <c r="H825" s="7"/>
      <c r="I825" s="7"/>
      <c r="J825" s="7"/>
      <c r="K825" s="7"/>
      <c r="L825" s="7"/>
      <c r="M825" s="7"/>
      <c r="N825" s="7"/>
      <c r="O825" s="7"/>
      <c r="P825" s="7"/>
      <c r="Q825" s="7"/>
      <c r="R825" s="7"/>
      <c r="S825" s="7"/>
      <c r="T825" s="7"/>
      <c r="U825" s="7"/>
      <c r="V825" s="7"/>
      <c r="W825" s="7"/>
      <c r="X825" s="7"/>
      <c r="Y825" s="7"/>
    </row>
    <row r="826" spans="1:25" x14ac:dyDescent="0.2">
      <c r="A826" s="1132"/>
      <c r="B826" s="1132"/>
      <c r="C826" s="1132"/>
      <c r="D826" s="20"/>
      <c r="E826" s="459"/>
      <c r="F826" s="7"/>
      <c r="G826" s="7"/>
      <c r="H826" s="7"/>
      <c r="I826" s="7"/>
      <c r="J826" s="7"/>
      <c r="K826" s="7"/>
      <c r="L826" s="7"/>
      <c r="M826" s="7"/>
      <c r="N826" s="7"/>
      <c r="O826" s="7"/>
      <c r="P826" s="7"/>
      <c r="Q826" s="7"/>
      <c r="R826" s="7"/>
      <c r="S826" s="7"/>
      <c r="T826" s="7"/>
      <c r="U826" s="7"/>
      <c r="V826" s="7"/>
      <c r="W826" s="7"/>
      <c r="X826" s="7"/>
      <c r="Y826" s="7"/>
    </row>
    <row r="827" spans="1:25" x14ac:dyDescent="0.2">
      <c r="A827" s="459"/>
      <c r="B827" s="459"/>
      <c r="C827" s="459"/>
      <c r="D827" s="459"/>
      <c r="E827" s="459"/>
      <c r="F827" s="7"/>
      <c r="G827" s="7"/>
      <c r="H827" s="7"/>
      <c r="I827" s="7"/>
      <c r="J827" s="7"/>
      <c r="K827" s="7"/>
      <c r="L827" s="7"/>
      <c r="M827" s="7"/>
      <c r="N827" s="7"/>
      <c r="O827" s="7"/>
      <c r="P827" s="7"/>
      <c r="Q827" s="7"/>
      <c r="R827" s="7"/>
      <c r="S827" s="7"/>
      <c r="T827" s="7"/>
      <c r="U827" s="7"/>
      <c r="V827" s="7"/>
      <c r="W827" s="7"/>
      <c r="X827" s="7"/>
      <c r="Y827" s="7"/>
    </row>
    <row r="828" spans="1:25" x14ac:dyDescent="0.2">
      <c r="A828" s="1132"/>
      <c r="B828" s="1132"/>
      <c r="C828" s="1137"/>
      <c r="D828" s="1137"/>
      <c r="E828" s="459"/>
      <c r="F828" s="7"/>
      <c r="G828" s="7"/>
      <c r="H828" s="7"/>
      <c r="I828" s="7"/>
      <c r="J828" s="7"/>
      <c r="K828" s="7"/>
      <c r="L828" s="7"/>
      <c r="M828" s="7"/>
      <c r="N828" s="7"/>
      <c r="O828" s="7"/>
      <c r="P828" s="7"/>
      <c r="Q828" s="7"/>
      <c r="R828" s="7"/>
      <c r="S828" s="7"/>
      <c r="T828" s="7"/>
      <c r="U828" s="7"/>
      <c r="V828" s="7"/>
      <c r="W828" s="7"/>
      <c r="X828" s="7"/>
      <c r="Y828" s="7"/>
    </row>
    <row r="829" spans="1:25" x14ac:dyDescent="0.2">
      <c r="A829" s="459"/>
      <c r="B829" s="459"/>
      <c r="C829" s="459"/>
      <c r="D829" s="459"/>
      <c r="E829" s="459"/>
      <c r="F829" s="7"/>
      <c r="G829" s="7"/>
      <c r="H829" s="7"/>
      <c r="I829" s="7"/>
      <c r="J829" s="7"/>
      <c r="K829" s="7"/>
      <c r="L829" s="7"/>
      <c r="M829" s="7"/>
      <c r="N829" s="7"/>
      <c r="O829" s="7"/>
      <c r="P829" s="7"/>
      <c r="Q829" s="7"/>
      <c r="R829" s="7"/>
      <c r="S829" s="7"/>
      <c r="T829" s="7"/>
      <c r="U829" s="7"/>
      <c r="V829" s="7"/>
      <c r="W829" s="7"/>
      <c r="X829" s="7"/>
      <c r="Y829" s="7"/>
    </row>
    <row r="830" spans="1:25" x14ac:dyDescent="0.2">
      <c r="A830" s="1138"/>
      <c r="B830" s="1138"/>
      <c r="C830" s="1139"/>
      <c r="D830" s="1139"/>
      <c r="E830" s="459"/>
      <c r="F830" s="7"/>
      <c r="G830" s="7"/>
      <c r="H830" s="7"/>
      <c r="I830" s="7"/>
      <c r="J830" s="7"/>
      <c r="K830" s="7"/>
      <c r="L830" s="7"/>
      <c r="M830" s="7"/>
      <c r="N830" s="7"/>
      <c r="O830" s="7"/>
      <c r="P830" s="7"/>
      <c r="Q830" s="7"/>
      <c r="R830" s="7"/>
      <c r="S830" s="7"/>
      <c r="T830" s="7"/>
      <c r="U830" s="7"/>
      <c r="V830" s="7"/>
      <c r="W830" s="7"/>
      <c r="X830" s="7"/>
      <c r="Y830" s="7"/>
    </row>
    <row r="831" spans="1:25" x14ac:dyDescent="0.2">
      <c r="A831" s="1138"/>
      <c r="B831" s="1138"/>
      <c r="C831" s="1139"/>
      <c r="D831" s="1139"/>
      <c r="E831" s="459"/>
      <c r="F831" s="7"/>
      <c r="G831" s="7"/>
      <c r="H831" s="7"/>
      <c r="I831" s="7"/>
      <c r="J831" s="7"/>
      <c r="K831" s="7"/>
      <c r="L831" s="7"/>
      <c r="M831" s="7"/>
      <c r="N831" s="7"/>
      <c r="O831" s="7"/>
      <c r="P831" s="7"/>
      <c r="Q831" s="7"/>
      <c r="R831" s="7"/>
      <c r="S831" s="7"/>
      <c r="T831" s="7"/>
      <c r="U831" s="7"/>
      <c r="V831" s="7"/>
      <c r="W831" s="7"/>
      <c r="X831" s="7"/>
      <c r="Y831" s="7"/>
    </row>
    <row r="832" spans="1:25" ht="14.25" x14ac:dyDescent="0.2">
      <c r="A832" s="459"/>
      <c r="B832" s="23"/>
      <c r="C832" s="1139"/>
      <c r="D832" s="1139"/>
      <c r="E832" s="459"/>
      <c r="F832" s="7"/>
      <c r="G832" s="7"/>
      <c r="H832" s="7"/>
      <c r="I832" s="7"/>
      <c r="J832" s="7"/>
      <c r="K832" s="7"/>
      <c r="L832" s="7"/>
      <c r="M832" s="7"/>
      <c r="N832" s="7"/>
      <c r="O832" s="7"/>
      <c r="P832" s="7"/>
      <c r="Q832" s="7"/>
      <c r="R832" s="7"/>
      <c r="S832" s="7"/>
      <c r="T832" s="7"/>
      <c r="U832" s="7"/>
      <c r="V832" s="7"/>
      <c r="W832" s="7"/>
      <c r="X832" s="7"/>
      <c r="Y832" s="7"/>
    </row>
    <row r="833" spans="1:25" x14ac:dyDescent="0.2">
      <c r="A833" s="459"/>
      <c r="B833" s="24"/>
      <c r="C833" s="1139"/>
      <c r="D833" s="1139"/>
      <c r="E833" s="459"/>
      <c r="F833" s="7"/>
      <c r="G833" s="7"/>
      <c r="H833" s="7"/>
      <c r="I833" s="7"/>
      <c r="J833" s="7"/>
      <c r="K833" s="7"/>
      <c r="L833" s="7"/>
      <c r="M833" s="7"/>
      <c r="N833" s="7"/>
      <c r="O833" s="7"/>
      <c r="P833" s="7"/>
      <c r="Q833" s="7"/>
      <c r="R833" s="7"/>
      <c r="S833" s="7"/>
      <c r="T833" s="7"/>
      <c r="U833" s="7"/>
      <c r="V833" s="7"/>
      <c r="W833" s="7"/>
      <c r="X833" s="7"/>
      <c r="Y833" s="7"/>
    </row>
    <row r="834" spans="1:25" x14ac:dyDescent="0.2">
      <c r="A834" s="1138"/>
      <c r="B834" s="1138"/>
      <c r="C834" s="1139"/>
      <c r="D834" s="1139"/>
      <c r="E834" s="459"/>
      <c r="F834" s="7"/>
      <c r="G834" s="7"/>
      <c r="H834" s="7"/>
      <c r="I834" s="7"/>
      <c r="J834" s="7"/>
      <c r="K834" s="7"/>
      <c r="L834" s="7"/>
      <c r="M834" s="7"/>
      <c r="N834" s="7"/>
      <c r="O834" s="7"/>
      <c r="P834" s="7"/>
      <c r="Q834" s="7"/>
      <c r="R834" s="7"/>
      <c r="S834" s="7"/>
      <c r="T834" s="7"/>
      <c r="U834" s="7"/>
      <c r="V834" s="7"/>
      <c r="W834" s="7"/>
      <c r="X834" s="7"/>
      <c r="Y834" s="7"/>
    </row>
    <row r="835" spans="1:25" x14ac:dyDescent="0.2">
      <c r="A835" s="1138"/>
      <c r="B835" s="1138"/>
      <c r="C835" s="1139"/>
      <c r="D835" s="1139"/>
      <c r="E835" s="459"/>
      <c r="F835" s="7"/>
      <c r="G835" s="7"/>
      <c r="H835" s="7"/>
      <c r="I835" s="7"/>
      <c r="J835" s="7"/>
      <c r="K835" s="7"/>
      <c r="L835" s="7"/>
      <c r="M835" s="7"/>
      <c r="N835" s="7"/>
      <c r="O835" s="7"/>
      <c r="P835" s="7"/>
      <c r="Q835" s="7"/>
      <c r="R835" s="7"/>
      <c r="S835" s="7"/>
      <c r="T835" s="7"/>
      <c r="U835" s="7"/>
      <c r="V835" s="7"/>
      <c r="W835" s="7"/>
      <c r="X835" s="7"/>
      <c r="Y835" s="7"/>
    </row>
    <row r="836" spans="1:25" x14ac:dyDescent="0.2">
      <c r="A836" s="1138"/>
      <c r="B836" s="1138"/>
      <c r="C836" s="1139"/>
      <c r="D836" s="1139"/>
      <c r="E836" s="459"/>
      <c r="F836" s="7"/>
      <c r="G836" s="7"/>
      <c r="H836" s="7"/>
      <c r="I836" s="7"/>
      <c r="J836" s="7"/>
      <c r="K836" s="7"/>
      <c r="L836" s="7"/>
      <c r="M836" s="7"/>
      <c r="N836" s="7"/>
      <c r="O836" s="7"/>
      <c r="P836" s="7"/>
      <c r="Q836" s="7"/>
      <c r="R836" s="7"/>
      <c r="S836" s="7"/>
      <c r="T836" s="7"/>
      <c r="U836" s="7"/>
      <c r="V836" s="7"/>
      <c r="W836" s="7"/>
      <c r="X836" s="7"/>
      <c r="Y836" s="7"/>
    </row>
    <row r="837" spans="1:25" x14ac:dyDescent="0.2">
      <c r="A837" s="1138"/>
      <c r="B837" s="1138"/>
      <c r="C837" s="1139"/>
      <c r="D837" s="1139"/>
      <c r="E837" s="459"/>
      <c r="F837" s="7"/>
      <c r="G837" s="7"/>
      <c r="H837" s="7"/>
      <c r="I837" s="7"/>
      <c r="J837" s="7"/>
      <c r="K837" s="7"/>
      <c r="L837" s="7"/>
      <c r="M837" s="7"/>
      <c r="N837" s="7"/>
      <c r="O837" s="7"/>
      <c r="P837" s="7"/>
      <c r="Q837" s="7"/>
      <c r="R837" s="7"/>
      <c r="S837" s="7"/>
      <c r="T837" s="7"/>
      <c r="U837" s="7"/>
      <c r="V837" s="7"/>
      <c r="W837" s="7"/>
      <c r="X837" s="7"/>
      <c r="Y837" s="7"/>
    </row>
    <row r="838" spans="1:25" x14ac:dyDescent="0.2">
      <c r="A838" s="1138"/>
      <c r="B838" s="1138"/>
      <c r="C838" s="1139"/>
      <c r="D838" s="1139"/>
      <c r="E838" s="459"/>
      <c r="F838" s="7"/>
      <c r="G838" s="7"/>
      <c r="H838" s="7"/>
      <c r="I838" s="7"/>
      <c r="J838" s="7"/>
      <c r="K838" s="7"/>
      <c r="L838" s="7"/>
      <c r="M838" s="7"/>
      <c r="N838" s="7"/>
      <c r="O838" s="7"/>
      <c r="P838" s="7"/>
      <c r="Q838" s="7"/>
      <c r="R838" s="7"/>
      <c r="S838" s="7"/>
      <c r="T838" s="7"/>
      <c r="U838" s="7"/>
      <c r="V838" s="7"/>
      <c r="W838" s="7"/>
      <c r="X838" s="7"/>
      <c r="Y838" s="7"/>
    </row>
    <row r="839" spans="1:25" x14ac:dyDescent="0.2">
      <c r="A839" s="1138"/>
      <c r="B839" s="1138"/>
      <c r="C839" s="1138"/>
      <c r="D839" s="1138"/>
      <c r="E839" s="459"/>
      <c r="F839" s="7"/>
      <c r="G839" s="7"/>
      <c r="H839" s="7"/>
      <c r="I839" s="7"/>
      <c r="J839" s="7"/>
      <c r="K839" s="7"/>
      <c r="L839" s="7"/>
      <c r="M839" s="7"/>
      <c r="N839" s="7"/>
      <c r="O839" s="7"/>
      <c r="P839" s="7"/>
      <c r="Q839" s="7"/>
      <c r="R839" s="7"/>
      <c r="S839" s="7"/>
      <c r="T839" s="7"/>
      <c r="U839" s="7"/>
      <c r="V839" s="7"/>
      <c r="W839" s="7"/>
      <c r="X839" s="7"/>
      <c r="Y839" s="7"/>
    </row>
    <row r="840" spans="1:25" x14ac:dyDescent="0.2">
      <c r="A840" s="1138"/>
      <c r="B840" s="1138"/>
      <c r="C840" s="1138"/>
      <c r="D840" s="1138"/>
      <c r="E840" s="459"/>
      <c r="F840" s="7"/>
      <c r="G840" s="7"/>
      <c r="H840" s="7"/>
      <c r="I840" s="7"/>
      <c r="J840" s="7"/>
      <c r="K840" s="7"/>
      <c r="L840" s="7"/>
      <c r="M840" s="7"/>
      <c r="N840" s="7"/>
      <c r="O840" s="7"/>
      <c r="P840" s="7"/>
      <c r="Q840" s="7"/>
      <c r="R840" s="7"/>
      <c r="S840" s="7"/>
      <c r="T840" s="7"/>
      <c r="U840" s="7"/>
      <c r="V840" s="7"/>
      <c r="W840" s="7"/>
      <c r="X840" s="7"/>
      <c r="Y840" s="7"/>
    </row>
    <row r="841" spans="1:25" x14ac:dyDescent="0.2">
      <c r="A841" s="1138"/>
      <c r="B841" s="1138"/>
      <c r="C841" s="1138"/>
      <c r="D841" s="1138"/>
      <c r="E841" s="459"/>
      <c r="F841" s="7"/>
      <c r="G841" s="7"/>
      <c r="H841" s="7"/>
      <c r="I841" s="7"/>
      <c r="J841" s="7"/>
      <c r="K841" s="7"/>
      <c r="L841" s="7"/>
      <c r="M841" s="7"/>
      <c r="N841" s="7"/>
      <c r="O841" s="7"/>
      <c r="P841" s="7"/>
      <c r="Q841" s="7"/>
      <c r="R841" s="7"/>
      <c r="S841" s="7"/>
      <c r="T841" s="7"/>
      <c r="U841" s="7"/>
      <c r="V841" s="7"/>
      <c r="W841" s="7"/>
      <c r="X841" s="7"/>
      <c r="Y841" s="7"/>
    </row>
    <row r="842" spans="1:25" x14ac:dyDescent="0.2">
      <c r="A842" s="1138"/>
      <c r="B842" s="1138"/>
      <c r="C842" s="1138"/>
      <c r="D842" s="1138"/>
      <c r="E842" s="459"/>
      <c r="F842" s="7"/>
      <c r="G842" s="7"/>
      <c r="H842" s="7"/>
      <c r="I842" s="7"/>
      <c r="J842" s="7"/>
      <c r="K842" s="7"/>
      <c r="L842" s="7"/>
      <c r="M842" s="7"/>
      <c r="N842" s="7"/>
      <c r="O842" s="7"/>
      <c r="P842" s="7"/>
      <c r="Q842" s="7"/>
      <c r="R842" s="7"/>
      <c r="S842" s="7"/>
      <c r="T842" s="7"/>
      <c r="U842" s="7"/>
      <c r="V842" s="7"/>
      <c r="W842" s="7"/>
      <c r="X842" s="7"/>
      <c r="Y842" s="7"/>
    </row>
    <row r="843" spans="1:25" x14ac:dyDescent="0.2">
      <c r="A843" s="1138"/>
      <c r="B843" s="1138"/>
      <c r="C843" s="1138"/>
      <c r="D843" s="1138"/>
      <c r="E843" s="459"/>
      <c r="F843" s="7"/>
      <c r="G843" s="7"/>
      <c r="H843" s="7"/>
      <c r="I843" s="7"/>
      <c r="J843" s="7"/>
      <c r="K843" s="7"/>
      <c r="L843" s="7"/>
      <c r="M843" s="7"/>
      <c r="N843" s="7"/>
      <c r="O843" s="7"/>
      <c r="P843" s="7"/>
      <c r="Q843" s="7"/>
      <c r="R843" s="7"/>
      <c r="S843" s="7"/>
      <c r="T843" s="7"/>
      <c r="U843" s="7"/>
      <c r="V843" s="7"/>
      <c r="W843" s="7"/>
      <c r="X843" s="7"/>
      <c r="Y843" s="7"/>
    </row>
    <row r="844" spans="1:25" x14ac:dyDescent="0.2">
      <c r="A844" s="456"/>
      <c r="B844" s="456"/>
      <c r="C844" s="677"/>
      <c r="D844" s="677"/>
      <c r="E844" s="459"/>
      <c r="F844" s="7"/>
      <c r="G844" s="7"/>
      <c r="H844" s="7"/>
      <c r="I844" s="7"/>
      <c r="J844" s="7"/>
      <c r="K844" s="7"/>
      <c r="L844" s="7"/>
      <c r="M844" s="7"/>
      <c r="N844" s="7"/>
      <c r="O844" s="7"/>
      <c r="P844" s="7"/>
      <c r="Q844" s="7"/>
      <c r="R844" s="7"/>
      <c r="S844" s="7"/>
      <c r="T844" s="7"/>
      <c r="U844" s="7"/>
      <c r="V844" s="7"/>
      <c r="W844" s="7"/>
      <c r="X844" s="7"/>
      <c r="Y844" s="7"/>
    </row>
    <row r="845" spans="1:25" x14ac:dyDescent="0.2">
      <c r="A845" s="1132"/>
      <c r="B845" s="1132"/>
      <c r="C845" s="1139"/>
      <c r="D845" s="1139"/>
      <c r="E845" s="459"/>
      <c r="F845" s="7"/>
      <c r="G845" s="7"/>
      <c r="H845" s="7"/>
      <c r="I845" s="7"/>
      <c r="J845" s="7"/>
      <c r="K845" s="7"/>
      <c r="L845" s="7"/>
      <c r="M845" s="7"/>
      <c r="N845" s="7"/>
      <c r="O845" s="7"/>
      <c r="P845" s="7"/>
      <c r="Q845" s="7"/>
      <c r="R845" s="7"/>
      <c r="S845" s="7"/>
      <c r="T845" s="7"/>
      <c r="U845" s="7"/>
      <c r="V845" s="7"/>
      <c r="W845" s="7"/>
      <c r="X845" s="7"/>
      <c r="Y845" s="7"/>
    </row>
    <row r="846" spans="1:25" x14ac:dyDescent="0.2">
      <c r="A846" s="459"/>
      <c r="B846" s="459"/>
      <c r="C846" s="437"/>
      <c r="D846" s="437"/>
      <c r="E846" s="459"/>
      <c r="F846" s="7"/>
      <c r="G846" s="7"/>
      <c r="H846" s="7"/>
      <c r="I846" s="7"/>
      <c r="J846" s="7"/>
      <c r="K846" s="7"/>
      <c r="L846" s="7"/>
      <c r="M846" s="7"/>
      <c r="N846" s="7"/>
      <c r="O846" s="7"/>
      <c r="P846" s="7"/>
      <c r="Q846" s="7"/>
      <c r="R846" s="7"/>
      <c r="S846" s="7"/>
      <c r="T846" s="7"/>
      <c r="U846" s="7"/>
      <c r="V846" s="7"/>
      <c r="W846" s="7"/>
      <c r="X846" s="7"/>
      <c r="Y846" s="7"/>
    </row>
    <row r="847" spans="1:25" x14ac:dyDescent="0.2">
      <c r="A847" s="1140"/>
      <c r="B847" s="1140"/>
      <c r="C847" s="1137"/>
      <c r="D847" s="1137"/>
      <c r="E847" s="459"/>
      <c r="F847" s="7"/>
      <c r="G847" s="7"/>
      <c r="H847" s="7"/>
      <c r="I847" s="7"/>
      <c r="J847" s="7"/>
      <c r="K847" s="7"/>
      <c r="L847" s="7"/>
      <c r="M847" s="7"/>
      <c r="N847" s="7"/>
      <c r="O847" s="7"/>
      <c r="P847" s="7"/>
      <c r="Q847" s="7"/>
      <c r="R847" s="7"/>
      <c r="S847" s="7"/>
      <c r="T847" s="7"/>
      <c r="U847" s="7"/>
      <c r="V847" s="7"/>
      <c r="W847" s="7"/>
      <c r="X847" s="7"/>
      <c r="Y847" s="7"/>
    </row>
    <row r="848" spans="1:25" x14ac:dyDescent="0.2">
      <c r="A848" s="459"/>
      <c r="B848" s="459"/>
      <c r="C848" s="437"/>
      <c r="D848" s="437"/>
      <c r="E848" s="459"/>
      <c r="F848" s="7"/>
      <c r="G848" s="7"/>
      <c r="H848" s="7"/>
      <c r="I848" s="7"/>
      <c r="J848" s="7"/>
      <c r="K848" s="7"/>
      <c r="L848" s="7"/>
      <c r="M848" s="7"/>
      <c r="N848" s="7"/>
      <c r="O848" s="7"/>
      <c r="P848" s="7"/>
      <c r="Q848" s="7"/>
      <c r="R848" s="7"/>
      <c r="S848" s="7"/>
      <c r="T848" s="7"/>
      <c r="U848" s="7"/>
      <c r="V848" s="7"/>
      <c r="W848" s="7"/>
      <c r="X848" s="7"/>
      <c r="Y848" s="7"/>
    </row>
    <row r="849" spans="1:25" x14ac:dyDescent="0.2">
      <c r="A849" s="1132"/>
      <c r="B849" s="1132"/>
      <c r="C849" s="1139"/>
      <c r="D849" s="1139"/>
      <c r="E849" s="459"/>
      <c r="F849" s="7"/>
      <c r="G849" s="7"/>
      <c r="H849" s="7"/>
      <c r="I849" s="7"/>
      <c r="J849" s="7"/>
      <c r="K849" s="7"/>
      <c r="L849" s="7"/>
      <c r="M849" s="7"/>
      <c r="N849" s="7"/>
      <c r="O849" s="7"/>
      <c r="P849" s="7"/>
      <c r="Q849" s="7"/>
      <c r="R849" s="7"/>
      <c r="S849" s="7"/>
      <c r="T849" s="7"/>
      <c r="U849" s="7"/>
      <c r="V849" s="7"/>
      <c r="W849" s="7"/>
      <c r="X849" s="7"/>
      <c r="Y849" s="7"/>
    </row>
    <row r="850" spans="1:25" x14ac:dyDescent="0.2">
      <c r="A850" s="456"/>
      <c r="B850" s="459"/>
      <c r="C850" s="25"/>
      <c r="D850" s="25"/>
      <c r="E850" s="459"/>
      <c r="F850" s="7"/>
      <c r="G850" s="7"/>
      <c r="H850" s="7"/>
      <c r="I850" s="7"/>
      <c r="J850" s="7"/>
      <c r="K850" s="7"/>
      <c r="L850" s="7"/>
      <c r="M850" s="7"/>
      <c r="N850" s="7"/>
      <c r="O850" s="7"/>
      <c r="P850" s="7"/>
      <c r="Q850" s="7"/>
      <c r="R850" s="7"/>
      <c r="S850" s="7"/>
      <c r="T850" s="7"/>
      <c r="U850" s="7"/>
      <c r="V850" s="7"/>
      <c r="W850" s="7"/>
      <c r="X850" s="7"/>
      <c r="Y850" s="7"/>
    </row>
    <row r="851" spans="1:25" x14ac:dyDescent="0.2">
      <c r="A851" s="1141"/>
      <c r="B851" s="1141"/>
      <c r="C851" s="1139"/>
      <c r="D851" s="1139"/>
      <c r="E851" s="459"/>
      <c r="F851" s="7"/>
      <c r="G851" s="7"/>
      <c r="H851" s="7"/>
      <c r="I851" s="7"/>
      <c r="J851" s="7"/>
      <c r="K851" s="7"/>
      <c r="L851" s="7"/>
      <c r="M851" s="7"/>
      <c r="N851" s="7"/>
      <c r="O851" s="7"/>
      <c r="P851" s="7"/>
      <c r="Q851" s="7"/>
      <c r="R851" s="7"/>
      <c r="S851" s="7"/>
      <c r="T851" s="7"/>
      <c r="U851" s="7"/>
      <c r="V851" s="7"/>
      <c r="W851" s="7"/>
      <c r="X851" s="7"/>
      <c r="Y851" s="7"/>
    </row>
    <row r="852" spans="1:25" x14ac:dyDescent="0.2">
      <c r="A852" s="459"/>
      <c r="B852" s="25"/>
      <c r="C852" s="459"/>
      <c r="D852" s="25"/>
      <c r="E852" s="25"/>
      <c r="F852" s="7"/>
      <c r="G852" s="7"/>
      <c r="H852" s="7"/>
      <c r="I852" s="7"/>
      <c r="J852" s="7"/>
      <c r="K852" s="7"/>
      <c r="L852" s="7"/>
      <c r="M852" s="7"/>
      <c r="N852" s="7"/>
      <c r="O852" s="7"/>
      <c r="P852" s="7"/>
      <c r="Q852" s="7"/>
      <c r="R852" s="7"/>
      <c r="S852" s="7"/>
      <c r="T852" s="7"/>
      <c r="U852" s="7"/>
      <c r="V852" s="7"/>
      <c r="W852" s="7"/>
      <c r="X852" s="7"/>
      <c r="Y852" s="7"/>
    </row>
    <row r="853" spans="1:25" x14ac:dyDescent="0.2">
      <c r="A853" s="1132"/>
      <c r="B853" s="1132"/>
      <c r="C853" s="1137"/>
      <c r="D853" s="1137"/>
      <c r="E853" s="459"/>
      <c r="F853" s="7"/>
      <c r="G853" s="7"/>
      <c r="H853" s="7"/>
      <c r="I853" s="7"/>
      <c r="J853" s="7"/>
      <c r="K853" s="7"/>
      <c r="L853" s="7"/>
      <c r="M853" s="7"/>
      <c r="N853" s="7"/>
      <c r="O853" s="7"/>
      <c r="P853" s="7"/>
      <c r="Q853" s="7"/>
      <c r="R853" s="7"/>
      <c r="S853" s="7"/>
      <c r="T853" s="7"/>
      <c r="U853" s="7"/>
      <c r="V853" s="7"/>
      <c r="W853" s="7"/>
      <c r="X853" s="7"/>
      <c r="Y853" s="7"/>
    </row>
    <row r="854" spans="1:25" x14ac:dyDescent="0.2">
      <c r="A854" s="459"/>
      <c r="B854" s="459"/>
      <c r="C854" s="459"/>
      <c r="D854" s="459"/>
      <c r="E854" s="459"/>
      <c r="F854" s="7"/>
      <c r="G854" s="7"/>
      <c r="H854" s="7"/>
      <c r="I854" s="7"/>
      <c r="J854" s="7"/>
      <c r="K854" s="7"/>
      <c r="L854" s="7"/>
      <c r="M854" s="7"/>
      <c r="N854" s="7"/>
      <c r="O854" s="7"/>
      <c r="P854" s="7"/>
      <c r="Q854" s="7"/>
      <c r="R854" s="7"/>
      <c r="S854" s="7"/>
      <c r="T854" s="7"/>
      <c r="U854" s="7"/>
      <c r="V854" s="7"/>
      <c r="W854" s="7"/>
      <c r="X854" s="7"/>
      <c r="Y854" s="7"/>
    </row>
    <row r="855" spans="1:25" x14ac:dyDescent="0.2">
      <c r="A855" s="1138"/>
      <c r="B855" s="1138"/>
      <c r="C855" s="1139"/>
      <c r="D855" s="1139"/>
      <c r="E855" s="459"/>
      <c r="F855" s="7"/>
      <c r="G855" s="7"/>
      <c r="H855" s="7"/>
      <c r="I855" s="7"/>
      <c r="J855" s="7"/>
      <c r="K855" s="7"/>
      <c r="L855" s="7"/>
      <c r="M855" s="7"/>
      <c r="N855" s="7"/>
      <c r="O855" s="7"/>
      <c r="P855" s="7"/>
      <c r="Q855" s="7"/>
      <c r="R855" s="7"/>
      <c r="S855" s="7"/>
      <c r="T855" s="7"/>
      <c r="U855" s="7"/>
      <c r="V855" s="7"/>
      <c r="W855" s="7"/>
      <c r="X855" s="7"/>
      <c r="Y855" s="7"/>
    </row>
    <row r="856" spans="1:25" x14ac:dyDescent="0.2">
      <c r="A856" s="1138"/>
      <c r="B856" s="1138"/>
      <c r="C856" s="1139"/>
      <c r="D856" s="1139"/>
      <c r="E856" s="459"/>
      <c r="F856" s="7"/>
      <c r="G856" s="7"/>
      <c r="H856" s="7"/>
      <c r="I856" s="7"/>
      <c r="J856" s="7"/>
      <c r="K856" s="7"/>
      <c r="L856" s="7"/>
      <c r="M856" s="7"/>
      <c r="N856" s="7"/>
      <c r="O856" s="7"/>
      <c r="P856" s="7"/>
      <c r="Q856" s="7"/>
      <c r="R856" s="7"/>
      <c r="S856" s="7"/>
      <c r="T856" s="7"/>
      <c r="U856" s="7"/>
      <c r="V856" s="7"/>
      <c r="W856" s="7"/>
      <c r="X856" s="7"/>
      <c r="Y856" s="7"/>
    </row>
    <row r="857" spans="1:25" x14ac:dyDescent="0.2">
      <c r="A857" s="456"/>
      <c r="B857" s="459"/>
      <c r="C857" s="460"/>
      <c r="D857" s="460"/>
      <c r="E857" s="459"/>
      <c r="F857" s="7"/>
      <c r="G857" s="7"/>
      <c r="H857" s="7"/>
      <c r="I857" s="7"/>
      <c r="J857" s="7"/>
      <c r="K857" s="7"/>
      <c r="L857" s="7"/>
      <c r="M857" s="7"/>
      <c r="N857" s="7"/>
      <c r="O857" s="7"/>
      <c r="P857" s="7"/>
      <c r="Q857" s="7"/>
      <c r="R857" s="7"/>
      <c r="S857" s="7"/>
      <c r="T857" s="7"/>
      <c r="U857" s="7"/>
      <c r="V857" s="7"/>
      <c r="W857" s="7"/>
      <c r="X857" s="7"/>
      <c r="Y857" s="7"/>
    </row>
    <row r="858" spans="1:25" x14ac:dyDescent="0.2">
      <c r="A858" s="456"/>
      <c r="B858" s="459"/>
      <c r="C858" s="1139"/>
      <c r="D858" s="1139"/>
      <c r="E858" s="459"/>
      <c r="F858" s="7"/>
      <c r="G858" s="7"/>
      <c r="H858" s="7"/>
      <c r="I858" s="7"/>
      <c r="J858" s="7"/>
      <c r="K858" s="7"/>
      <c r="L858" s="7"/>
      <c r="M858" s="7"/>
      <c r="N858" s="7"/>
      <c r="O858" s="7"/>
      <c r="P858" s="7"/>
      <c r="Q858" s="7"/>
      <c r="R858" s="7"/>
      <c r="S858" s="7"/>
      <c r="T858" s="7"/>
      <c r="U858" s="7"/>
      <c r="V858" s="7"/>
      <c r="W858" s="7"/>
      <c r="X858" s="7"/>
      <c r="Y858" s="7"/>
    </row>
    <row r="859" spans="1:25" x14ac:dyDescent="0.2">
      <c r="A859" s="459"/>
      <c r="B859" s="459"/>
      <c r="C859" s="459"/>
      <c r="D859" s="459"/>
      <c r="E859" s="459"/>
      <c r="F859" s="7"/>
      <c r="G859" s="7"/>
      <c r="H859" s="7"/>
      <c r="I859" s="7"/>
      <c r="J859" s="7"/>
      <c r="K859" s="7"/>
      <c r="L859" s="7"/>
      <c r="M859" s="7"/>
      <c r="N859" s="7"/>
      <c r="O859" s="7"/>
      <c r="P859" s="7"/>
      <c r="Q859" s="7"/>
      <c r="R859" s="7"/>
      <c r="S859" s="7"/>
      <c r="T859" s="7"/>
      <c r="U859" s="7"/>
      <c r="V859" s="7"/>
      <c r="W859" s="7"/>
      <c r="X859" s="7"/>
      <c r="Y859" s="7"/>
    </row>
    <row r="860" spans="1:25" x14ac:dyDescent="0.2">
      <c r="A860" s="456"/>
      <c r="B860" s="457"/>
      <c r="C860" s="1139"/>
      <c r="D860" s="1139"/>
      <c r="E860" s="459"/>
      <c r="F860" s="7"/>
      <c r="G860" s="7"/>
      <c r="H860" s="7"/>
      <c r="I860" s="7"/>
      <c r="J860" s="7"/>
      <c r="K860" s="7"/>
      <c r="L860" s="7"/>
      <c r="M860" s="7"/>
      <c r="N860" s="7"/>
      <c r="O860" s="7"/>
      <c r="P860" s="7"/>
      <c r="Q860" s="7"/>
      <c r="R860" s="7"/>
      <c r="S860" s="7"/>
      <c r="T860" s="7"/>
      <c r="U860" s="7"/>
      <c r="V860" s="7"/>
      <c r="W860" s="7"/>
      <c r="X860" s="7"/>
      <c r="Y860" s="7"/>
    </row>
    <row r="861" spans="1:25" x14ac:dyDescent="0.2">
      <c r="A861" s="459"/>
      <c r="B861" s="459"/>
      <c r="C861" s="459"/>
      <c r="D861" s="459"/>
      <c r="E861" s="459"/>
      <c r="F861" s="7"/>
      <c r="G861" s="7"/>
      <c r="H861" s="7"/>
      <c r="I861" s="7"/>
      <c r="J861" s="7"/>
      <c r="K861" s="7"/>
      <c r="L861" s="7"/>
      <c r="M861" s="7"/>
      <c r="N861" s="7"/>
      <c r="O861" s="7"/>
      <c r="P861" s="7"/>
      <c r="Q861" s="7"/>
      <c r="R861" s="7"/>
      <c r="S861" s="7"/>
      <c r="T861" s="7"/>
      <c r="U861" s="7"/>
      <c r="V861" s="7"/>
      <c r="W861" s="7"/>
      <c r="X861" s="7"/>
      <c r="Y861" s="7"/>
    </row>
    <row r="862" spans="1:25" x14ac:dyDescent="0.2">
      <c r="A862" s="3"/>
      <c r="B862" s="677"/>
      <c r="C862" s="677"/>
      <c r="D862" s="437"/>
      <c r="E862" s="437"/>
      <c r="F862" s="7"/>
      <c r="G862" s="7"/>
      <c r="H862" s="7"/>
      <c r="I862" s="7"/>
      <c r="J862" s="7"/>
      <c r="K862" s="7"/>
      <c r="L862" s="7"/>
      <c r="M862" s="7"/>
      <c r="N862" s="7"/>
      <c r="O862" s="7"/>
      <c r="P862" s="7"/>
      <c r="Q862" s="7"/>
      <c r="R862" s="7"/>
      <c r="S862" s="7"/>
      <c r="T862" s="7"/>
      <c r="U862" s="7"/>
      <c r="V862" s="7"/>
      <c r="W862" s="7"/>
      <c r="X862" s="7"/>
      <c r="Y862" s="7"/>
    </row>
    <row r="863" spans="1:25" x14ac:dyDescent="0.2">
      <c r="A863" s="3"/>
      <c r="B863" s="1139"/>
      <c r="C863" s="1139"/>
      <c r="D863" s="26"/>
      <c r="E863" s="460"/>
      <c r="F863" s="7"/>
      <c r="G863" s="7"/>
      <c r="H863" s="7"/>
      <c r="I863" s="7"/>
      <c r="J863" s="7"/>
      <c r="K863" s="7"/>
      <c r="L863" s="7"/>
      <c r="M863" s="7"/>
      <c r="N863" s="7"/>
      <c r="O863" s="7"/>
      <c r="P863" s="7"/>
      <c r="Q863" s="7"/>
      <c r="R863" s="7"/>
      <c r="S863" s="7"/>
      <c r="T863" s="7"/>
      <c r="U863" s="7"/>
      <c r="V863" s="7"/>
      <c r="W863" s="7"/>
      <c r="X863" s="7"/>
      <c r="Y863" s="7"/>
    </row>
    <row r="864" spans="1:25" x14ac:dyDescent="0.2">
      <c r="A864" s="3"/>
      <c r="B864" s="1139"/>
      <c r="C864" s="1139"/>
      <c r="D864" s="26"/>
      <c r="E864" s="460"/>
      <c r="F864" s="7"/>
      <c r="G864" s="7"/>
      <c r="H864" s="7"/>
      <c r="I864" s="7"/>
      <c r="J864" s="7"/>
      <c r="K864" s="7"/>
      <c r="L864" s="7"/>
      <c r="M864" s="7"/>
      <c r="N864" s="7"/>
      <c r="O864" s="7"/>
      <c r="P864" s="7"/>
      <c r="Q864" s="7"/>
      <c r="R864" s="7"/>
      <c r="S864" s="7"/>
      <c r="T864" s="7"/>
      <c r="U864" s="7"/>
      <c r="V864" s="7"/>
      <c r="W864" s="7"/>
      <c r="X864" s="7"/>
      <c r="Y864" s="7"/>
    </row>
    <row r="865" spans="1:25" x14ac:dyDescent="0.2">
      <c r="A865" s="3"/>
      <c r="B865" s="1139"/>
      <c r="C865" s="1139"/>
      <c r="D865" s="26"/>
      <c r="E865" s="460"/>
      <c r="F865" s="7"/>
      <c r="G865" s="7"/>
      <c r="H865" s="7"/>
      <c r="I865" s="7"/>
      <c r="J865" s="7"/>
      <c r="K865" s="7"/>
      <c r="L865" s="7"/>
      <c r="M865" s="7"/>
      <c r="N865" s="7"/>
      <c r="O865" s="7"/>
      <c r="P865" s="7"/>
      <c r="Q865" s="7"/>
      <c r="R865" s="7"/>
      <c r="S865" s="7"/>
      <c r="T865" s="7"/>
      <c r="U865" s="7"/>
      <c r="V865" s="7"/>
      <c r="W865" s="7"/>
      <c r="X865" s="7"/>
      <c r="Y865" s="7"/>
    </row>
    <row r="866" spans="1:25" x14ac:dyDescent="0.2">
      <c r="A866" s="3"/>
      <c r="B866" s="677"/>
      <c r="C866" s="677"/>
      <c r="D866" s="460"/>
      <c r="E866" s="460"/>
      <c r="F866" s="7"/>
      <c r="G866" s="7"/>
      <c r="H866" s="7"/>
      <c r="I866" s="7"/>
      <c r="J866" s="7"/>
      <c r="K866" s="7"/>
      <c r="L866" s="7"/>
      <c r="M866" s="7"/>
      <c r="N866" s="7"/>
      <c r="O866" s="7"/>
      <c r="P866" s="7"/>
      <c r="Q866" s="7"/>
      <c r="R866" s="7"/>
      <c r="S866" s="7"/>
      <c r="T866" s="7"/>
      <c r="U866" s="7"/>
      <c r="V866" s="7"/>
      <c r="W866" s="7"/>
      <c r="X866" s="7"/>
      <c r="Y866" s="7"/>
    </row>
    <row r="867" spans="1:25" x14ac:dyDescent="0.2">
      <c r="A867" s="3"/>
      <c r="B867" s="1139"/>
      <c r="C867" s="1139"/>
      <c r="D867" s="459"/>
      <c r="E867" s="459"/>
      <c r="F867" s="7"/>
      <c r="G867" s="7"/>
      <c r="H867" s="7"/>
      <c r="I867" s="7"/>
      <c r="J867" s="7"/>
      <c r="K867" s="7"/>
      <c r="L867" s="7"/>
      <c r="M867" s="7"/>
      <c r="N867" s="7"/>
      <c r="O867" s="7"/>
      <c r="P867" s="7"/>
      <c r="Q867" s="7"/>
      <c r="R867" s="7"/>
      <c r="S867" s="7"/>
      <c r="T867" s="7"/>
      <c r="U867" s="7"/>
      <c r="V867" s="7"/>
      <c r="W867" s="7"/>
      <c r="X867" s="7"/>
      <c r="Y867" s="7"/>
    </row>
    <row r="868" spans="1:25" x14ac:dyDescent="0.2">
      <c r="A868" s="459"/>
      <c r="B868" s="459"/>
      <c r="C868" s="459"/>
      <c r="D868" s="27"/>
      <c r="E868" s="27"/>
      <c r="F868" s="7"/>
      <c r="G868" s="7"/>
      <c r="H868" s="7"/>
      <c r="I868" s="7"/>
      <c r="J868" s="7"/>
      <c r="K868" s="7"/>
      <c r="L868" s="7"/>
      <c r="M868" s="7"/>
      <c r="N868" s="7"/>
      <c r="O868" s="7"/>
      <c r="P868" s="7"/>
      <c r="Q868" s="7"/>
      <c r="R868" s="7"/>
      <c r="S868" s="7"/>
      <c r="T868" s="7"/>
      <c r="U868" s="7"/>
      <c r="V868" s="7"/>
      <c r="W868" s="7"/>
      <c r="X868" s="7"/>
      <c r="Y868" s="7"/>
    </row>
    <row r="869" spans="1:25" x14ac:dyDescent="0.2">
      <c r="A869" s="1138"/>
      <c r="B869" s="1138"/>
      <c r="C869" s="1138"/>
      <c r="D869" s="26"/>
      <c r="E869" s="460"/>
      <c r="F869" s="7"/>
      <c r="G869" s="7"/>
      <c r="H869" s="7"/>
      <c r="I869" s="7"/>
      <c r="J869" s="7"/>
      <c r="K869" s="7"/>
      <c r="L869" s="7"/>
      <c r="M869" s="7"/>
      <c r="N869" s="7"/>
      <c r="O869" s="7"/>
      <c r="P869" s="7"/>
      <c r="Q869" s="7"/>
      <c r="R869" s="7"/>
      <c r="S869" s="7"/>
      <c r="T869" s="7"/>
      <c r="U869" s="7"/>
      <c r="V869" s="7"/>
      <c r="W869" s="7"/>
      <c r="X869" s="7"/>
      <c r="Y869" s="7"/>
    </row>
    <row r="870" spans="1:25" x14ac:dyDescent="0.2">
      <c r="A870" s="459"/>
      <c r="B870" s="459"/>
      <c r="C870" s="459"/>
      <c r="D870" s="459"/>
      <c r="E870" s="459"/>
      <c r="F870" s="7"/>
      <c r="G870" s="7"/>
      <c r="H870" s="7"/>
      <c r="I870" s="7"/>
      <c r="J870" s="7"/>
      <c r="K870" s="7"/>
      <c r="L870" s="7"/>
      <c r="M870" s="7"/>
      <c r="N870" s="7"/>
      <c r="O870" s="7"/>
      <c r="P870" s="7"/>
      <c r="Q870" s="7"/>
      <c r="R870" s="7"/>
      <c r="S870" s="7"/>
      <c r="T870" s="7"/>
      <c r="U870" s="7"/>
      <c r="V870" s="7"/>
      <c r="W870" s="7"/>
      <c r="X870" s="7"/>
      <c r="Y870" s="7"/>
    </row>
    <row r="871" spans="1:25" x14ac:dyDescent="0.2">
      <c r="A871" s="459"/>
      <c r="B871" s="1139"/>
      <c r="C871" s="1139"/>
      <c r="D871" s="459"/>
      <c r="E871" s="459"/>
      <c r="F871" s="7"/>
      <c r="G871" s="7"/>
      <c r="H871" s="7"/>
      <c r="I871" s="7"/>
      <c r="J871" s="7"/>
      <c r="K871" s="7"/>
      <c r="L871" s="7"/>
      <c r="M871" s="7"/>
      <c r="N871" s="7"/>
      <c r="O871" s="7"/>
      <c r="P871" s="7"/>
      <c r="Q871" s="7"/>
      <c r="R871" s="7"/>
      <c r="S871" s="7"/>
      <c r="T871" s="7"/>
      <c r="U871" s="7"/>
      <c r="V871" s="7"/>
      <c r="W871" s="7"/>
      <c r="X871" s="7"/>
      <c r="Y871" s="7"/>
    </row>
    <row r="872" spans="1:25" x14ac:dyDescent="0.2">
      <c r="A872" s="459"/>
      <c r="B872" s="459"/>
      <c r="C872" s="459"/>
      <c r="D872" s="459"/>
      <c r="E872" s="459"/>
      <c r="F872" s="7"/>
      <c r="G872" s="7"/>
      <c r="H872" s="7"/>
      <c r="I872" s="7"/>
      <c r="J872" s="7"/>
      <c r="K872" s="7"/>
      <c r="L872" s="7"/>
      <c r="M872" s="7"/>
      <c r="N872" s="7"/>
      <c r="O872" s="7"/>
      <c r="P872" s="7"/>
      <c r="Q872" s="7"/>
      <c r="R872" s="7"/>
      <c r="S872" s="7"/>
      <c r="T872" s="7"/>
      <c r="U872" s="7"/>
      <c r="V872" s="7"/>
      <c r="W872" s="7"/>
      <c r="X872" s="7"/>
      <c r="Y872" s="7"/>
    </row>
    <row r="873" spans="1:25" x14ac:dyDescent="0.2">
      <c r="A873" s="1138"/>
      <c r="B873" s="1138"/>
      <c r="C873" s="1138"/>
      <c r="D873" s="437"/>
      <c r="E873" s="460"/>
      <c r="F873" s="7"/>
      <c r="G873" s="7"/>
      <c r="H873" s="7"/>
      <c r="I873" s="7"/>
      <c r="J873" s="7"/>
      <c r="K873" s="7"/>
      <c r="L873" s="7"/>
      <c r="M873" s="7"/>
      <c r="N873" s="7"/>
      <c r="O873" s="7"/>
      <c r="P873" s="7"/>
      <c r="Q873" s="7"/>
      <c r="R873" s="7"/>
      <c r="S873" s="7"/>
      <c r="T873" s="7"/>
      <c r="U873" s="7"/>
      <c r="V873" s="7"/>
      <c r="W873" s="7"/>
      <c r="X873" s="7"/>
      <c r="Y873" s="7"/>
    </row>
    <row r="874" spans="1:25" x14ac:dyDescent="0.2">
      <c r="A874" s="459"/>
      <c r="B874" s="459"/>
      <c r="C874" s="459"/>
      <c r="D874" s="459"/>
      <c r="E874" s="459"/>
      <c r="F874" s="7"/>
      <c r="G874" s="7"/>
      <c r="H874" s="7"/>
      <c r="I874" s="7"/>
      <c r="J874" s="7"/>
      <c r="K874" s="7"/>
      <c r="L874" s="7"/>
      <c r="M874" s="7"/>
      <c r="N874" s="7"/>
      <c r="O874" s="7"/>
      <c r="P874" s="7"/>
      <c r="Q874" s="7"/>
      <c r="R874" s="7"/>
      <c r="S874" s="7"/>
      <c r="T874" s="7"/>
      <c r="U874" s="7"/>
      <c r="V874" s="7"/>
      <c r="W874" s="7"/>
      <c r="X874" s="7"/>
      <c r="Y874" s="7"/>
    </row>
    <row r="875" spans="1:25" x14ac:dyDescent="0.2">
      <c r="A875" s="1132"/>
      <c r="B875" s="1132"/>
      <c r="C875" s="1132"/>
      <c r="D875" s="437"/>
      <c r="E875" s="20"/>
      <c r="F875" s="7"/>
      <c r="G875" s="7"/>
      <c r="H875" s="7"/>
      <c r="I875" s="7"/>
      <c r="J875" s="7"/>
      <c r="K875" s="7"/>
      <c r="L875" s="7"/>
      <c r="M875" s="7"/>
      <c r="N875" s="7"/>
      <c r="O875" s="7"/>
      <c r="P875" s="7"/>
      <c r="Q875" s="7"/>
      <c r="R875" s="7"/>
      <c r="S875" s="7"/>
      <c r="T875" s="7"/>
      <c r="U875" s="7"/>
      <c r="V875" s="7"/>
      <c r="W875" s="7"/>
      <c r="X875" s="7"/>
      <c r="Y875" s="7"/>
    </row>
    <row r="876" spans="1:25" x14ac:dyDescent="0.2">
      <c r="A876" s="459"/>
      <c r="B876" s="459"/>
      <c r="C876" s="459"/>
      <c r="D876" s="459"/>
      <c r="E876" s="459"/>
      <c r="F876" s="7"/>
      <c r="G876" s="7"/>
      <c r="H876" s="7"/>
      <c r="I876" s="7"/>
      <c r="J876" s="7"/>
      <c r="K876" s="7"/>
      <c r="L876" s="7"/>
      <c r="M876" s="7"/>
      <c r="N876" s="7"/>
      <c r="O876" s="7"/>
      <c r="P876" s="7"/>
      <c r="Q876" s="7"/>
      <c r="R876" s="7"/>
      <c r="S876" s="7"/>
      <c r="T876" s="7"/>
      <c r="U876" s="7"/>
      <c r="V876" s="7"/>
      <c r="W876" s="7"/>
      <c r="X876" s="7"/>
      <c r="Y876" s="7"/>
    </row>
    <row r="877" spans="1:25" x14ac:dyDescent="0.2">
      <c r="A877" s="459"/>
      <c r="B877" s="459"/>
      <c r="C877" s="459"/>
      <c r="D877" s="459"/>
      <c r="E877" s="459"/>
      <c r="F877" s="7"/>
      <c r="G877" s="7"/>
      <c r="H877" s="7"/>
      <c r="I877" s="7"/>
      <c r="J877" s="7"/>
      <c r="K877" s="7"/>
      <c r="L877" s="7"/>
      <c r="M877" s="7"/>
      <c r="N877" s="7"/>
      <c r="O877" s="7"/>
      <c r="P877" s="7"/>
      <c r="Q877" s="7"/>
      <c r="R877" s="7"/>
      <c r="S877" s="7"/>
      <c r="T877" s="7"/>
      <c r="U877" s="7"/>
      <c r="V877" s="7"/>
      <c r="W877" s="7"/>
      <c r="X877" s="7"/>
      <c r="Y877" s="7"/>
    </row>
    <row r="878" spans="1:25" x14ac:dyDescent="0.2">
      <c r="A878" s="459"/>
      <c r="B878" s="459"/>
      <c r="C878" s="459"/>
      <c r="D878" s="459"/>
      <c r="E878" s="459"/>
      <c r="F878" s="7"/>
      <c r="G878" s="7"/>
      <c r="H878" s="7"/>
      <c r="I878" s="7"/>
      <c r="J878" s="7"/>
      <c r="K878" s="7"/>
      <c r="L878" s="7"/>
      <c r="M878" s="7"/>
      <c r="N878" s="7"/>
      <c r="O878" s="7"/>
      <c r="P878" s="7"/>
      <c r="Q878" s="7"/>
      <c r="R878" s="7"/>
      <c r="S878" s="7"/>
      <c r="T878" s="7"/>
      <c r="U878" s="7"/>
      <c r="V878" s="7"/>
      <c r="W878" s="7"/>
      <c r="X878" s="7"/>
      <c r="Y878" s="7"/>
    </row>
    <row r="879" spans="1:25" x14ac:dyDescent="0.2">
      <c r="A879" s="459"/>
      <c r="B879" s="459"/>
      <c r="C879" s="459"/>
      <c r="D879" s="459"/>
      <c r="E879" s="459"/>
      <c r="F879" s="7"/>
      <c r="G879" s="7"/>
      <c r="H879" s="7"/>
      <c r="I879" s="7"/>
      <c r="J879" s="7"/>
      <c r="K879" s="7"/>
      <c r="L879" s="7"/>
      <c r="M879" s="7"/>
      <c r="N879" s="7"/>
      <c r="O879" s="7"/>
      <c r="P879" s="7"/>
      <c r="Q879" s="7"/>
      <c r="R879" s="7"/>
      <c r="S879" s="7"/>
      <c r="T879" s="7"/>
      <c r="U879" s="7"/>
      <c r="V879" s="7"/>
      <c r="W879" s="7"/>
      <c r="X879" s="7"/>
      <c r="Y879" s="7"/>
    </row>
    <row r="880" spans="1:25" x14ac:dyDescent="0.2">
      <c r="A880" s="459"/>
      <c r="B880" s="459"/>
      <c r="C880" s="459"/>
      <c r="D880" s="459"/>
      <c r="E880" s="459"/>
      <c r="F880" s="7"/>
      <c r="G880" s="7"/>
      <c r="H880" s="7"/>
      <c r="I880" s="7"/>
      <c r="J880" s="7"/>
      <c r="K880" s="7"/>
      <c r="L880" s="7"/>
      <c r="M880" s="7"/>
      <c r="N880" s="7"/>
      <c r="O880" s="7"/>
      <c r="P880" s="7"/>
      <c r="Q880" s="7"/>
      <c r="R880" s="7"/>
      <c r="S880" s="7"/>
      <c r="T880" s="7"/>
      <c r="U880" s="7"/>
      <c r="V880" s="7"/>
      <c r="W880" s="7"/>
      <c r="X880" s="7"/>
      <c r="Y880" s="7"/>
    </row>
    <row r="881" spans="1:25" x14ac:dyDescent="0.2">
      <c r="A881" s="459"/>
      <c r="B881" s="459"/>
      <c r="C881" s="459"/>
      <c r="D881" s="459"/>
      <c r="E881" s="459"/>
      <c r="F881" s="7"/>
      <c r="G881" s="7"/>
      <c r="H881" s="7"/>
      <c r="I881" s="7"/>
      <c r="J881" s="7"/>
      <c r="K881" s="7"/>
      <c r="L881" s="7"/>
      <c r="M881" s="7"/>
      <c r="N881" s="7"/>
      <c r="O881" s="7"/>
      <c r="P881" s="7"/>
      <c r="Q881" s="7"/>
      <c r="R881" s="7"/>
      <c r="S881" s="7"/>
      <c r="T881" s="7"/>
      <c r="U881" s="7"/>
      <c r="V881" s="7"/>
      <c r="W881" s="7"/>
      <c r="X881" s="7"/>
      <c r="Y881" s="7"/>
    </row>
    <row r="882" spans="1:25" x14ac:dyDescent="0.2">
      <c r="A882" s="7"/>
      <c r="B882" s="7"/>
      <c r="C882" s="7"/>
      <c r="D882" s="7"/>
      <c r="E882" s="7"/>
      <c r="F882" s="7"/>
      <c r="G882" s="7"/>
      <c r="H882" s="7"/>
      <c r="I882" s="7"/>
      <c r="J882" s="7"/>
      <c r="K882" s="7"/>
      <c r="L882" s="7"/>
      <c r="M882" s="7"/>
      <c r="N882" s="7"/>
      <c r="O882" s="7"/>
      <c r="P882" s="7"/>
      <c r="Q882" s="7"/>
      <c r="R882" s="7"/>
      <c r="S882" s="7"/>
      <c r="T882" s="7"/>
      <c r="U882" s="7"/>
      <c r="V882" s="7"/>
      <c r="W882" s="7"/>
      <c r="X882" s="7"/>
      <c r="Y882" s="7"/>
    </row>
    <row r="883" spans="1:25" x14ac:dyDescent="0.2">
      <c r="A883" s="7"/>
      <c r="B883" s="7"/>
      <c r="C883" s="7"/>
      <c r="D883" s="7"/>
      <c r="E883" s="7"/>
      <c r="F883" s="7"/>
      <c r="G883" s="7"/>
      <c r="H883" s="7"/>
      <c r="I883" s="7"/>
      <c r="J883" s="7"/>
      <c r="K883" s="7"/>
      <c r="L883" s="7"/>
      <c r="M883" s="7"/>
      <c r="N883" s="7"/>
      <c r="O883" s="7"/>
      <c r="P883" s="7"/>
      <c r="Q883" s="7"/>
      <c r="R883" s="7"/>
      <c r="S883" s="7"/>
      <c r="T883" s="7"/>
      <c r="U883" s="7"/>
      <c r="V883" s="7"/>
      <c r="W883" s="7"/>
      <c r="X883" s="7"/>
      <c r="Y883" s="7"/>
    </row>
    <row r="884" spans="1:25" x14ac:dyDescent="0.2">
      <c r="A884" s="7"/>
      <c r="B884" s="7"/>
      <c r="C884" s="7"/>
      <c r="D884" s="7"/>
      <c r="E884" s="7"/>
      <c r="F884" s="7"/>
      <c r="G884" s="7"/>
      <c r="H884" s="7"/>
      <c r="I884" s="7"/>
      <c r="J884" s="7"/>
      <c r="K884" s="7"/>
      <c r="L884" s="7"/>
      <c r="M884" s="7"/>
      <c r="N884" s="7"/>
      <c r="O884" s="7"/>
      <c r="P884" s="7"/>
      <c r="Q884" s="7"/>
      <c r="R884" s="7"/>
      <c r="S884" s="7"/>
      <c r="T884" s="7"/>
      <c r="U884" s="7"/>
      <c r="V884" s="7"/>
      <c r="W884" s="7"/>
      <c r="X884" s="7"/>
      <c r="Y884" s="7"/>
    </row>
    <row r="885" spans="1:25" x14ac:dyDescent="0.2">
      <c r="A885" s="7"/>
      <c r="B885" s="7"/>
      <c r="C885" s="7"/>
      <c r="D885" s="7"/>
      <c r="E885" s="7"/>
      <c r="F885" s="7"/>
      <c r="G885" s="7"/>
      <c r="H885" s="7"/>
      <c r="I885" s="7"/>
      <c r="J885" s="7"/>
      <c r="K885" s="7"/>
      <c r="L885" s="7"/>
      <c r="M885" s="7"/>
      <c r="N885" s="7"/>
      <c r="O885" s="7"/>
      <c r="P885" s="7"/>
      <c r="Q885" s="7"/>
      <c r="R885" s="7"/>
      <c r="S885" s="7"/>
      <c r="T885" s="7"/>
      <c r="U885" s="7"/>
      <c r="V885" s="7"/>
      <c r="W885" s="7"/>
      <c r="X885" s="7"/>
      <c r="Y885" s="7"/>
    </row>
    <row r="886" spans="1:25" x14ac:dyDescent="0.2">
      <c r="A886" s="7"/>
      <c r="B886" s="7"/>
      <c r="C886" s="7"/>
      <c r="D886" s="7"/>
      <c r="E886" s="7"/>
      <c r="F886" s="7"/>
      <c r="G886" s="7"/>
      <c r="H886" s="7"/>
      <c r="I886" s="7"/>
      <c r="J886" s="7"/>
      <c r="K886" s="7"/>
      <c r="L886" s="7"/>
      <c r="M886" s="7"/>
      <c r="N886" s="7"/>
      <c r="O886" s="7"/>
      <c r="P886" s="7"/>
      <c r="Q886" s="7"/>
      <c r="R886" s="7"/>
      <c r="S886" s="7"/>
      <c r="T886" s="7"/>
      <c r="U886" s="7"/>
      <c r="V886" s="7"/>
      <c r="W886" s="7"/>
      <c r="X886" s="7"/>
      <c r="Y886" s="7"/>
    </row>
    <row r="887" spans="1:25" x14ac:dyDescent="0.2">
      <c r="A887" s="7"/>
      <c r="B887" s="7"/>
      <c r="C887" s="7"/>
      <c r="D887" s="7"/>
      <c r="E887" s="7"/>
      <c r="F887" s="7"/>
      <c r="G887" s="7"/>
      <c r="H887" s="7"/>
      <c r="I887" s="7"/>
      <c r="J887" s="7"/>
      <c r="K887" s="7"/>
      <c r="L887" s="7"/>
      <c r="M887" s="7"/>
      <c r="N887" s="7"/>
      <c r="O887" s="7"/>
      <c r="P887" s="7"/>
      <c r="Q887" s="7"/>
      <c r="R887" s="7"/>
      <c r="S887" s="7"/>
      <c r="T887" s="7"/>
      <c r="U887" s="7"/>
      <c r="V887" s="7"/>
      <c r="W887" s="7"/>
      <c r="X887" s="7"/>
      <c r="Y887" s="7"/>
    </row>
    <row r="888" spans="1:25" x14ac:dyDescent="0.2">
      <c r="A888" s="7"/>
      <c r="B888" s="7"/>
      <c r="C888" s="7"/>
      <c r="D888" s="7"/>
      <c r="E888" s="7"/>
      <c r="F888" s="7"/>
      <c r="G888" s="7"/>
      <c r="H888" s="7"/>
      <c r="I888" s="7"/>
      <c r="J888" s="7"/>
      <c r="K888" s="7"/>
      <c r="L888" s="7"/>
      <c r="M888" s="7"/>
      <c r="N888" s="7"/>
      <c r="O888" s="7"/>
      <c r="P888" s="7"/>
      <c r="Q888" s="7"/>
      <c r="R888" s="7"/>
      <c r="S888" s="7"/>
      <c r="T888" s="7"/>
      <c r="U888" s="7"/>
      <c r="V888" s="7"/>
      <c r="W888" s="7"/>
      <c r="X888" s="7"/>
      <c r="Y888" s="7"/>
    </row>
    <row r="889" spans="1:25" x14ac:dyDescent="0.2">
      <c r="A889" s="7"/>
      <c r="B889" s="7"/>
      <c r="C889" s="7"/>
      <c r="D889" s="7"/>
      <c r="E889" s="7"/>
      <c r="F889" s="7"/>
      <c r="G889" s="7"/>
      <c r="H889" s="7"/>
      <c r="I889" s="7"/>
      <c r="J889" s="7"/>
      <c r="K889" s="7"/>
      <c r="L889" s="7"/>
      <c r="M889" s="7"/>
      <c r="N889" s="7"/>
      <c r="O889" s="7"/>
      <c r="P889" s="7"/>
      <c r="Q889" s="7"/>
      <c r="R889" s="7"/>
      <c r="S889" s="7"/>
      <c r="T889" s="7"/>
      <c r="U889" s="7"/>
      <c r="V889" s="7"/>
      <c r="W889" s="7"/>
      <c r="X889" s="7"/>
      <c r="Y889" s="7"/>
    </row>
    <row r="890" spans="1:25" x14ac:dyDescent="0.2">
      <c r="A890" s="7"/>
      <c r="B890" s="7"/>
      <c r="C890" s="7"/>
      <c r="D890" s="7"/>
      <c r="E890" s="7"/>
      <c r="F890" s="7"/>
      <c r="G890" s="7"/>
      <c r="H890" s="7"/>
      <c r="I890" s="7"/>
      <c r="J890" s="7"/>
      <c r="K890" s="7"/>
      <c r="L890" s="7"/>
      <c r="M890" s="7"/>
      <c r="N890" s="7"/>
      <c r="O890" s="7"/>
      <c r="P890" s="7"/>
      <c r="Q890" s="7"/>
      <c r="R890" s="7"/>
      <c r="S890" s="7"/>
      <c r="T890" s="7"/>
      <c r="U890" s="7"/>
      <c r="V890" s="7"/>
      <c r="W890" s="7"/>
      <c r="X890" s="7"/>
      <c r="Y890" s="7"/>
    </row>
    <row r="891" spans="1:25" x14ac:dyDescent="0.2">
      <c r="A891" s="7"/>
      <c r="B891" s="7"/>
      <c r="C891" s="7"/>
      <c r="D891" s="7"/>
      <c r="E891" s="7"/>
      <c r="F891" s="7"/>
      <c r="G891" s="7"/>
      <c r="H891" s="7"/>
      <c r="I891" s="7"/>
      <c r="J891" s="7"/>
      <c r="K891" s="7"/>
      <c r="L891" s="7"/>
      <c r="M891" s="7"/>
      <c r="N891" s="7"/>
      <c r="O891" s="7"/>
      <c r="P891" s="7"/>
      <c r="Q891" s="7"/>
      <c r="R891" s="7"/>
      <c r="S891" s="7"/>
      <c r="T891" s="7"/>
      <c r="U891" s="7"/>
      <c r="V891" s="7"/>
      <c r="W891" s="7"/>
      <c r="X891" s="7"/>
      <c r="Y891" s="7"/>
    </row>
    <row r="892" spans="1:25" x14ac:dyDescent="0.2">
      <c r="A892" s="7"/>
      <c r="B892" s="7"/>
      <c r="C892" s="7"/>
      <c r="D892" s="7"/>
      <c r="E892" s="7"/>
      <c r="F892" s="7"/>
      <c r="G892" s="7"/>
      <c r="H892" s="7"/>
      <c r="I892" s="7"/>
      <c r="J892" s="7"/>
      <c r="K892" s="7"/>
      <c r="L892" s="7"/>
      <c r="M892" s="7"/>
      <c r="N892" s="7"/>
      <c r="O892" s="7"/>
      <c r="P892" s="7"/>
      <c r="Q892" s="7"/>
      <c r="R892" s="7"/>
      <c r="S892" s="7"/>
      <c r="T892" s="7"/>
      <c r="U892" s="7"/>
      <c r="V892" s="7"/>
      <c r="W892" s="7"/>
      <c r="X892" s="7"/>
      <c r="Y892" s="7"/>
    </row>
    <row r="893" spans="1:25" x14ac:dyDescent="0.2">
      <c r="A893" s="7"/>
      <c r="B893" s="7"/>
      <c r="C893" s="7"/>
      <c r="D893" s="7"/>
      <c r="E893" s="7"/>
      <c r="F893" s="7"/>
      <c r="G893" s="7"/>
      <c r="H893" s="7"/>
      <c r="I893" s="7"/>
      <c r="J893" s="7"/>
      <c r="K893" s="7"/>
      <c r="L893" s="7"/>
      <c r="M893" s="7"/>
      <c r="N893" s="7"/>
      <c r="O893" s="7"/>
      <c r="P893" s="7"/>
      <c r="Q893" s="7"/>
      <c r="R893" s="7"/>
      <c r="S893" s="7"/>
      <c r="T893" s="7"/>
      <c r="U893" s="7"/>
      <c r="V893" s="7"/>
      <c r="W893" s="7"/>
      <c r="X893" s="7"/>
      <c r="Y893" s="7"/>
    </row>
    <row r="894" spans="1:25" x14ac:dyDescent="0.2">
      <c r="A894" s="7"/>
      <c r="B894" s="7"/>
      <c r="C894" s="7"/>
      <c r="D894" s="7"/>
      <c r="E894" s="7"/>
      <c r="F894" s="7"/>
      <c r="G894" s="7"/>
      <c r="H894" s="7"/>
      <c r="I894" s="7"/>
      <c r="J894" s="7"/>
      <c r="K894" s="7"/>
      <c r="L894" s="7"/>
      <c r="M894" s="7"/>
      <c r="N894" s="7"/>
      <c r="O894" s="7"/>
      <c r="P894" s="7"/>
      <c r="Q894" s="7"/>
      <c r="R894" s="7"/>
      <c r="S894" s="7"/>
      <c r="T894" s="7"/>
      <c r="U894" s="7"/>
      <c r="V894" s="7"/>
      <c r="W894" s="7"/>
      <c r="X894" s="7"/>
      <c r="Y894" s="7"/>
    </row>
    <row r="895" spans="1:25" x14ac:dyDescent="0.2">
      <c r="A895" s="7"/>
      <c r="B895" s="7"/>
      <c r="C895" s="7"/>
      <c r="D895" s="7"/>
      <c r="E895" s="7"/>
      <c r="F895" s="7"/>
      <c r="G895" s="7"/>
      <c r="H895" s="7"/>
      <c r="I895" s="7"/>
      <c r="J895" s="7"/>
      <c r="K895" s="7"/>
      <c r="L895" s="7"/>
      <c r="M895" s="7"/>
      <c r="N895" s="7"/>
      <c r="O895" s="7"/>
      <c r="P895" s="7"/>
      <c r="Q895" s="7"/>
      <c r="R895" s="7"/>
      <c r="S895" s="7"/>
      <c r="T895" s="7"/>
      <c r="U895" s="7"/>
      <c r="V895" s="7"/>
      <c r="W895" s="7"/>
      <c r="X895" s="7"/>
      <c r="Y895" s="7"/>
    </row>
    <row r="896" spans="1:25" x14ac:dyDescent="0.2">
      <c r="A896" s="7"/>
      <c r="B896" s="7"/>
      <c r="C896" s="7"/>
      <c r="D896" s="7"/>
      <c r="E896" s="7"/>
      <c r="F896" s="7"/>
      <c r="G896" s="7"/>
      <c r="H896" s="7"/>
      <c r="I896" s="7"/>
      <c r="J896" s="7"/>
      <c r="K896" s="7"/>
      <c r="L896" s="7"/>
      <c r="M896" s="7"/>
      <c r="N896" s="7"/>
      <c r="O896" s="7"/>
      <c r="P896" s="7"/>
      <c r="Q896" s="7"/>
      <c r="R896" s="7"/>
      <c r="S896" s="7"/>
      <c r="T896" s="7"/>
      <c r="U896" s="7"/>
      <c r="V896" s="7"/>
      <c r="W896" s="7"/>
      <c r="X896" s="7"/>
      <c r="Y896" s="7"/>
    </row>
    <row r="897" spans="1:25" x14ac:dyDescent="0.2">
      <c r="A897" s="7"/>
      <c r="B897" s="7"/>
      <c r="C897" s="7"/>
      <c r="D897" s="7"/>
      <c r="E897" s="7"/>
      <c r="F897" s="7"/>
      <c r="G897" s="7"/>
      <c r="H897" s="7"/>
      <c r="I897" s="7"/>
      <c r="J897" s="7"/>
      <c r="K897" s="7"/>
      <c r="L897" s="7"/>
      <c r="M897" s="7"/>
      <c r="N897" s="7"/>
      <c r="O897" s="7"/>
      <c r="P897" s="7"/>
      <c r="Q897" s="7"/>
      <c r="R897" s="7"/>
      <c r="S897" s="7"/>
      <c r="T897" s="7"/>
      <c r="U897" s="7"/>
      <c r="V897" s="7"/>
      <c r="W897" s="7"/>
      <c r="X897" s="7"/>
      <c r="Y897" s="7"/>
    </row>
    <row r="898" spans="1:25" x14ac:dyDescent="0.2">
      <c r="A898" s="7"/>
      <c r="B898" s="7"/>
      <c r="C898" s="7"/>
      <c r="D898" s="7"/>
      <c r="E898" s="7"/>
      <c r="F898" s="7"/>
      <c r="G898" s="7"/>
      <c r="H898" s="7"/>
      <c r="I898" s="7"/>
      <c r="J898" s="7"/>
      <c r="K898" s="7"/>
      <c r="L898" s="7"/>
      <c r="M898" s="7"/>
      <c r="N898" s="7"/>
      <c r="O898" s="7"/>
      <c r="P898" s="7"/>
      <c r="Q898" s="7"/>
      <c r="R898" s="7"/>
      <c r="S898" s="7"/>
      <c r="T898" s="7"/>
      <c r="U898" s="7"/>
      <c r="V898" s="7"/>
      <c r="W898" s="7"/>
      <c r="X898" s="7"/>
      <c r="Y898" s="7"/>
    </row>
    <row r="899" spans="1:25" x14ac:dyDescent="0.2">
      <c r="A899" s="7"/>
      <c r="B899" s="7"/>
      <c r="C899" s="7"/>
      <c r="D899" s="7"/>
      <c r="E899" s="7"/>
      <c r="F899" s="7"/>
      <c r="G899" s="7"/>
      <c r="H899" s="7"/>
      <c r="I899" s="7"/>
      <c r="J899" s="7"/>
      <c r="K899" s="7"/>
      <c r="L899" s="7"/>
      <c r="M899" s="7"/>
      <c r="N899" s="7"/>
      <c r="O899" s="7"/>
      <c r="P899" s="7"/>
      <c r="Q899" s="7"/>
      <c r="R899" s="7"/>
      <c r="S899" s="7"/>
      <c r="T899" s="7"/>
      <c r="U899" s="7"/>
      <c r="V899" s="7"/>
      <c r="W899" s="7"/>
      <c r="X899" s="7"/>
      <c r="Y899" s="7"/>
    </row>
    <row r="900" spans="1:25" x14ac:dyDescent="0.2">
      <c r="A900" s="7"/>
      <c r="B900" s="7"/>
      <c r="C900" s="7"/>
      <c r="D900" s="7"/>
      <c r="E900" s="7"/>
      <c r="F900" s="7"/>
      <c r="G900" s="7"/>
      <c r="H900" s="7"/>
      <c r="I900" s="7"/>
      <c r="J900" s="7"/>
      <c r="K900" s="7"/>
      <c r="L900" s="7"/>
      <c r="M900" s="7"/>
      <c r="N900" s="7"/>
      <c r="O900" s="7"/>
      <c r="P900" s="7"/>
      <c r="Q900" s="7"/>
      <c r="R900" s="7"/>
      <c r="S900" s="7"/>
      <c r="T900" s="7"/>
      <c r="U900" s="7"/>
      <c r="V900" s="7"/>
      <c r="W900" s="7"/>
      <c r="X900" s="7"/>
      <c r="Y900" s="7"/>
    </row>
    <row r="901" spans="1:25" x14ac:dyDescent="0.2">
      <c r="A901" s="7"/>
      <c r="B901" s="7"/>
      <c r="C901" s="7"/>
      <c r="D901" s="7"/>
      <c r="E901" s="7"/>
      <c r="F901" s="7"/>
      <c r="G901" s="7"/>
      <c r="H901" s="7"/>
      <c r="I901" s="7"/>
      <c r="J901" s="7"/>
      <c r="K901" s="7"/>
      <c r="L901" s="7"/>
      <c r="M901" s="7"/>
      <c r="N901" s="7"/>
      <c r="O901" s="7"/>
      <c r="P901" s="7"/>
      <c r="Q901" s="7"/>
      <c r="R901" s="7"/>
      <c r="S901" s="7"/>
      <c r="T901" s="7"/>
      <c r="U901" s="7"/>
      <c r="V901" s="7"/>
      <c r="W901" s="7"/>
      <c r="X901" s="7"/>
      <c r="Y901" s="7"/>
    </row>
    <row r="902" spans="1:25" x14ac:dyDescent="0.2">
      <c r="A902" s="7"/>
      <c r="B902" s="7"/>
      <c r="C902" s="7"/>
      <c r="D902" s="7"/>
      <c r="E902" s="7"/>
      <c r="F902" s="7"/>
      <c r="G902" s="7"/>
      <c r="H902" s="7"/>
      <c r="I902" s="7"/>
      <c r="J902" s="7"/>
      <c r="K902" s="7"/>
      <c r="L902" s="7"/>
      <c r="M902" s="7"/>
      <c r="N902" s="7"/>
      <c r="O902" s="7"/>
      <c r="P902" s="7"/>
      <c r="Q902" s="7"/>
      <c r="R902" s="7"/>
      <c r="S902" s="7"/>
      <c r="T902" s="7"/>
      <c r="U902" s="7"/>
      <c r="V902" s="7"/>
      <c r="W902" s="7"/>
      <c r="X902" s="7"/>
      <c r="Y902" s="7"/>
    </row>
    <row r="903" spans="1:25" x14ac:dyDescent="0.2">
      <c r="A903" s="7"/>
      <c r="B903" s="7"/>
      <c r="C903" s="7"/>
      <c r="D903" s="7"/>
      <c r="E903" s="7"/>
      <c r="F903" s="7"/>
      <c r="G903" s="7"/>
      <c r="H903" s="7"/>
      <c r="I903" s="7"/>
      <c r="J903" s="7"/>
      <c r="K903" s="7"/>
      <c r="L903" s="7"/>
      <c r="M903" s="7"/>
      <c r="N903" s="7"/>
      <c r="O903" s="7"/>
      <c r="P903" s="7"/>
      <c r="Q903" s="7"/>
      <c r="R903" s="7"/>
      <c r="S903" s="7"/>
      <c r="T903" s="7"/>
      <c r="U903" s="7"/>
      <c r="V903" s="7"/>
      <c r="W903" s="7"/>
      <c r="X903" s="7"/>
      <c r="Y903" s="7"/>
    </row>
    <row r="904" spans="1:25" x14ac:dyDescent="0.2">
      <c r="A904" s="7"/>
      <c r="B904" s="7"/>
      <c r="C904" s="7"/>
      <c r="D904" s="7"/>
      <c r="E904" s="7"/>
      <c r="F904" s="7"/>
      <c r="G904" s="7"/>
      <c r="H904" s="7"/>
      <c r="I904" s="7"/>
      <c r="J904" s="7"/>
      <c r="K904" s="7"/>
      <c r="L904" s="7"/>
      <c r="M904" s="7"/>
      <c r="N904" s="7"/>
      <c r="O904" s="7"/>
      <c r="P904" s="7"/>
      <c r="Q904" s="7"/>
      <c r="R904" s="7"/>
      <c r="S904" s="7"/>
      <c r="T904" s="7"/>
      <c r="U904" s="7"/>
      <c r="V904" s="7"/>
      <c r="W904" s="7"/>
      <c r="X904" s="7"/>
      <c r="Y904" s="7"/>
    </row>
    <row r="905" spans="1:25" x14ac:dyDescent="0.2">
      <c r="A905" s="7"/>
      <c r="B905" s="7"/>
      <c r="C905" s="7"/>
      <c r="D905" s="7"/>
      <c r="E905" s="7"/>
      <c r="F905" s="7"/>
      <c r="G905" s="7"/>
      <c r="H905" s="7"/>
      <c r="I905" s="7"/>
      <c r="J905" s="7"/>
      <c r="K905" s="7"/>
      <c r="L905" s="7"/>
      <c r="M905" s="7"/>
      <c r="N905" s="7"/>
      <c r="O905" s="7"/>
      <c r="P905" s="7"/>
      <c r="Q905" s="7"/>
      <c r="R905" s="7"/>
      <c r="S905" s="7"/>
      <c r="T905" s="7"/>
      <c r="U905" s="7"/>
      <c r="V905" s="7"/>
      <c r="W905" s="7"/>
      <c r="X905" s="7"/>
      <c r="Y905" s="7"/>
    </row>
    <row r="906" spans="1:25" x14ac:dyDescent="0.2">
      <c r="A906" s="7"/>
      <c r="B906" s="7"/>
      <c r="C906" s="7"/>
      <c r="D906" s="7"/>
      <c r="E906" s="7"/>
      <c r="F906" s="7"/>
      <c r="G906" s="7"/>
      <c r="H906" s="7"/>
      <c r="I906" s="7"/>
      <c r="J906" s="7"/>
      <c r="K906" s="7"/>
      <c r="L906" s="7"/>
      <c r="M906" s="7"/>
      <c r="N906" s="7"/>
      <c r="O906" s="7"/>
      <c r="P906" s="7"/>
      <c r="Q906" s="7"/>
      <c r="R906" s="7"/>
      <c r="S906" s="7"/>
      <c r="T906" s="7"/>
      <c r="U906" s="7"/>
      <c r="V906" s="7"/>
      <c r="W906" s="7"/>
      <c r="X906" s="7"/>
      <c r="Y906" s="7"/>
    </row>
    <row r="907" spans="1:25" x14ac:dyDescent="0.2">
      <c r="A907" s="7"/>
      <c r="B907" s="7"/>
      <c r="C907" s="7"/>
      <c r="D907" s="7"/>
      <c r="E907" s="7"/>
      <c r="F907" s="7"/>
      <c r="G907" s="7"/>
      <c r="H907" s="7"/>
      <c r="I907" s="7"/>
      <c r="J907" s="7"/>
      <c r="K907" s="7"/>
      <c r="L907" s="7"/>
      <c r="M907" s="7"/>
      <c r="N907" s="7"/>
      <c r="O907" s="7"/>
      <c r="P907" s="7"/>
      <c r="Q907" s="7"/>
      <c r="R907" s="7"/>
      <c r="S907" s="7"/>
      <c r="T907" s="7"/>
      <c r="U907" s="7"/>
      <c r="V907" s="7"/>
      <c r="W907" s="7"/>
      <c r="X907" s="7"/>
      <c r="Y907" s="7"/>
    </row>
    <row r="908" spans="1:25" x14ac:dyDescent="0.2">
      <c r="A908" s="7"/>
      <c r="B908" s="7"/>
      <c r="C908" s="7"/>
      <c r="D908" s="7"/>
      <c r="E908" s="7"/>
      <c r="F908" s="7"/>
      <c r="G908" s="7"/>
      <c r="H908" s="7"/>
      <c r="I908" s="7"/>
      <c r="J908" s="7"/>
      <c r="K908" s="7"/>
      <c r="L908" s="7"/>
      <c r="M908" s="7"/>
      <c r="N908" s="7"/>
      <c r="O908" s="7"/>
      <c r="P908" s="7"/>
      <c r="Q908" s="7"/>
      <c r="R908" s="7"/>
      <c r="S908" s="7"/>
      <c r="T908" s="7"/>
      <c r="U908" s="7"/>
      <c r="V908" s="7"/>
      <c r="W908" s="7"/>
      <c r="X908" s="7"/>
      <c r="Y908" s="7"/>
    </row>
    <row r="909" spans="1:25" x14ac:dyDescent="0.2">
      <c r="A909" s="7"/>
      <c r="B909" s="7"/>
      <c r="C909" s="7"/>
      <c r="D909" s="7"/>
      <c r="E909" s="7"/>
      <c r="F909" s="7"/>
      <c r="G909" s="7"/>
      <c r="H909" s="7"/>
      <c r="I909" s="7"/>
      <c r="J909" s="7"/>
      <c r="K909" s="7"/>
      <c r="L909" s="7"/>
      <c r="M909" s="7"/>
      <c r="N909" s="7"/>
      <c r="O909" s="7"/>
      <c r="P909" s="7"/>
      <c r="Q909" s="7"/>
      <c r="R909" s="7"/>
      <c r="S909" s="7"/>
      <c r="T909" s="7"/>
      <c r="U909" s="7"/>
      <c r="V909" s="7"/>
      <c r="W909" s="7"/>
      <c r="X909" s="7"/>
      <c r="Y909" s="7"/>
    </row>
    <row r="910" spans="1:25" x14ac:dyDescent="0.2">
      <c r="A910" s="7"/>
      <c r="B910" s="7"/>
      <c r="C910" s="7"/>
      <c r="D910" s="7"/>
      <c r="E910" s="7"/>
      <c r="F910" s="7"/>
      <c r="G910" s="7"/>
      <c r="H910" s="7"/>
      <c r="I910" s="7"/>
      <c r="J910" s="7"/>
      <c r="K910" s="7"/>
      <c r="L910" s="7"/>
      <c r="M910" s="7"/>
      <c r="N910" s="7"/>
      <c r="O910" s="7"/>
      <c r="P910" s="7"/>
      <c r="Q910" s="7"/>
      <c r="R910" s="7"/>
      <c r="S910" s="7"/>
      <c r="T910" s="7"/>
      <c r="U910" s="7"/>
      <c r="V910" s="7"/>
      <c r="W910" s="7"/>
      <c r="X910" s="7"/>
      <c r="Y910" s="7"/>
    </row>
    <row r="911" spans="1:25" x14ac:dyDescent="0.2">
      <c r="A911" s="7"/>
      <c r="B911" s="7"/>
      <c r="C911" s="7"/>
      <c r="D911" s="7"/>
      <c r="E911" s="7"/>
      <c r="F911" s="7"/>
      <c r="G911" s="7"/>
      <c r="H911" s="7"/>
      <c r="I911" s="7"/>
      <c r="J911" s="7"/>
      <c r="K911" s="7"/>
      <c r="L911" s="7"/>
      <c r="M911" s="7"/>
      <c r="N911" s="7"/>
      <c r="O911" s="7"/>
      <c r="P911" s="7"/>
      <c r="Q911" s="7"/>
      <c r="R911" s="7"/>
      <c r="S911" s="7"/>
      <c r="T911" s="7"/>
      <c r="U911" s="7"/>
      <c r="V911" s="7"/>
      <c r="W911" s="7"/>
      <c r="X911" s="7"/>
      <c r="Y911" s="7"/>
    </row>
    <row r="912" spans="1:25" x14ac:dyDescent="0.2">
      <c r="A912" s="7"/>
      <c r="B912" s="7"/>
      <c r="C912" s="7"/>
      <c r="D912" s="7"/>
      <c r="E912" s="7"/>
      <c r="F912" s="7"/>
      <c r="G912" s="7"/>
      <c r="H912" s="7"/>
      <c r="I912" s="7"/>
      <c r="J912" s="7"/>
      <c r="K912" s="7"/>
      <c r="L912" s="7"/>
      <c r="M912" s="7"/>
      <c r="N912" s="7"/>
      <c r="O912" s="7"/>
      <c r="P912" s="7"/>
      <c r="Q912" s="7"/>
      <c r="R912" s="7"/>
      <c r="S912" s="7"/>
      <c r="T912" s="7"/>
      <c r="U912" s="7"/>
      <c r="V912" s="7"/>
      <c r="W912" s="7"/>
      <c r="X912" s="7"/>
      <c r="Y912" s="7"/>
    </row>
    <row r="913" spans="1:25" x14ac:dyDescent="0.2">
      <c r="A913" s="7"/>
      <c r="B913" s="7"/>
      <c r="C913" s="7"/>
      <c r="D913" s="7"/>
      <c r="E913" s="7"/>
      <c r="F913" s="7"/>
      <c r="G913" s="7"/>
      <c r="H913" s="7"/>
      <c r="I913" s="7"/>
      <c r="J913" s="7"/>
      <c r="K913" s="7"/>
      <c r="L913" s="7"/>
      <c r="M913" s="7"/>
      <c r="N913" s="7"/>
      <c r="O913" s="7"/>
      <c r="P913" s="7"/>
      <c r="Q913" s="7"/>
      <c r="R913" s="7"/>
      <c r="S913" s="7"/>
      <c r="T913" s="7"/>
      <c r="U913" s="7"/>
      <c r="V913" s="7"/>
      <c r="W913" s="7"/>
      <c r="X913" s="7"/>
      <c r="Y913" s="7"/>
    </row>
    <row r="914" spans="1:25" x14ac:dyDescent="0.2">
      <c r="A914" s="7"/>
      <c r="B914" s="7"/>
      <c r="C914" s="7"/>
      <c r="D914" s="7"/>
      <c r="E914" s="7"/>
      <c r="F914" s="7"/>
      <c r="G914" s="7"/>
      <c r="H914" s="7"/>
      <c r="I914" s="7"/>
      <c r="J914" s="7"/>
      <c r="K914" s="7"/>
      <c r="L914" s="7"/>
      <c r="M914" s="7"/>
      <c r="N914" s="7"/>
      <c r="O914" s="7"/>
      <c r="P914" s="7"/>
      <c r="Q914" s="7"/>
      <c r="R914" s="7"/>
      <c r="S914" s="7"/>
      <c r="T914" s="7"/>
      <c r="U914" s="7"/>
      <c r="V914" s="7"/>
      <c r="W914" s="7"/>
      <c r="X914" s="7"/>
      <c r="Y914" s="7"/>
    </row>
    <row r="915" spans="1:25" x14ac:dyDescent="0.2">
      <c r="A915" s="7"/>
      <c r="B915" s="7"/>
      <c r="C915" s="7"/>
      <c r="D915" s="7"/>
      <c r="E915" s="7"/>
      <c r="F915" s="7"/>
      <c r="G915" s="7"/>
      <c r="H915" s="7"/>
      <c r="I915" s="7"/>
      <c r="J915" s="7"/>
      <c r="K915" s="7"/>
      <c r="L915" s="7"/>
      <c r="M915" s="7"/>
      <c r="N915" s="7"/>
      <c r="O915" s="7"/>
      <c r="P915" s="7"/>
      <c r="Q915" s="7"/>
      <c r="R915" s="7"/>
      <c r="S915" s="7"/>
      <c r="T915" s="7"/>
      <c r="U915" s="7"/>
      <c r="V915" s="7"/>
      <c r="W915" s="7"/>
      <c r="X915" s="7"/>
      <c r="Y915" s="7"/>
    </row>
    <row r="916" spans="1:25" x14ac:dyDescent="0.2">
      <c r="A916" s="7"/>
      <c r="B916" s="7"/>
      <c r="C916" s="7"/>
      <c r="D916" s="7"/>
      <c r="E916" s="7"/>
      <c r="F916" s="7"/>
      <c r="G916" s="7"/>
      <c r="H916" s="7"/>
      <c r="I916" s="7"/>
      <c r="J916" s="7"/>
      <c r="K916" s="7"/>
      <c r="L916" s="7"/>
      <c r="M916" s="7"/>
      <c r="N916" s="7"/>
      <c r="O916" s="7"/>
      <c r="P916" s="7"/>
      <c r="Q916" s="7"/>
      <c r="R916" s="7"/>
      <c r="S916" s="7"/>
      <c r="T916" s="7"/>
      <c r="U916" s="7"/>
      <c r="V916" s="7"/>
      <c r="W916" s="7"/>
      <c r="X916" s="7"/>
      <c r="Y916" s="7"/>
    </row>
    <row r="917" spans="1:25" x14ac:dyDescent="0.2">
      <c r="A917" s="7"/>
      <c r="B917" s="7"/>
      <c r="C917" s="7"/>
      <c r="D917" s="7"/>
      <c r="E917" s="7"/>
      <c r="F917" s="7"/>
      <c r="G917" s="7"/>
      <c r="H917" s="7"/>
      <c r="I917" s="7"/>
      <c r="J917" s="7"/>
      <c r="K917" s="7"/>
      <c r="L917" s="7"/>
      <c r="M917" s="7"/>
      <c r="N917" s="7"/>
      <c r="O917" s="7"/>
      <c r="P917" s="7"/>
      <c r="Q917" s="7"/>
      <c r="R917" s="7"/>
      <c r="S917" s="7"/>
      <c r="T917" s="7"/>
      <c r="U917" s="7"/>
      <c r="V917" s="7"/>
      <c r="W917" s="7"/>
      <c r="X917" s="7"/>
      <c r="Y917" s="7"/>
    </row>
    <row r="918" spans="1:25" x14ac:dyDescent="0.2">
      <c r="A918" s="7"/>
      <c r="B918" s="7"/>
      <c r="C918" s="7"/>
      <c r="D918" s="7"/>
      <c r="E918" s="7"/>
      <c r="F918" s="7"/>
      <c r="G918" s="7"/>
      <c r="H918" s="7"/>
      <c r="I918" s="7"/>
      <c r="J918" s="7"/>
      <c r="K918" s="7"/>
      <c r="L918" s="7"/>
      <c r="M918" s="7"/>
      <c r="N918" s="7"/>
      <c r="O918" s="7"/>
      <c r="P918" s="7"/>
      <c r="Q918" s="7"/>
      <c r="R918" s="7"/>
      <c r="S918" s="7"/>
      <c r="T918" s="7"/>
      <c r="U918" s="7"/>
      <c r="V918" s="7"/>
      <c r="W918" s="7"/>
      <c r="X918" s="7"/>
      <c r="Y918" s="7"/>
    </row>
    <row r="919" spans="1:25" x14ac:dyDescent="0.2">
      <c r="A919" s="7"/>
      <c r="B919" s="7"/>
      <c r="C919" s="7"/>
      <c r="D919" s="7"/>
      <c r="E919" s="7"/>
      <c r="F919" s="7"/>
      <c r="G919" s="7"/>
      <c r="H919" s="7"/>
      <c r="I919" s="7"/>
      <c r="J919" s="7"/>
      <c r="K919" s="7"/>
      <c r="L919" s="7"/>
      <c r="M919" s="7"/>
      <c r="N919" s="7"/>
      <c r="O919" s="7"/>
      <c r="P919" s="7"/>
      <c r="Q919" s="7"/>
      <c r="R919" s="7"/>
      <c r="S919" s="7"/>
      <c r="T919" s="7"/>
      <c r="U919" s="7"/>
      <c r="V919" s="7"/>
      <c r="W919" s="7"/>
      <c r="X919" s="7"/>
      <c r="Y919" s="7"/>
    </row>
    <row r="920" spans="1:25" x14ac:dyDescent="0.2">
      <c r="A920" s="7"/>
      <c r="B920" s="7"/>
      <c r="C920" s="7"/>
      <c r="D920" s="7"/>
      <c r="E920" s="7"/>
      <c r="F920" s="7"/>
      <c r="G920" s="7"/>
      <c r="H920" s="7"/>
      <c r="I920" s="7"/>
      <c r="J920" s="7"/>
      <c r="K920" s="7"/>
      <c r="L920" s="7"/>
      <c r="M920" s="7"/>
      <c r="N920" s="7"/>
      <c r="O920" s="7"/>
      <c r="P920" s="7"/>
      <c r="Q920" s="7"/>
      <c r="R920" s="7"/>
      <c r="S920" s="7"/>
      <c r="T920" s="7"/>
      <c r="U920" s="7"/>
      <c r="V920" s="7"/>
      <c r="W920" s="7"/>
      <c r="X920" s="7"/>
      <c r="Y920" s="7"/>
    </row>
    <row r="921" spans="1:25" x14ac:dyDescent="0.2">
      <c r="A921" s="7"/>
      <c r="B921" s="7"/>
      <c r="C921" s="7"/>
      <c r="D921" s="7"/>
      <c r="E921" s="7"/>
      <c r="F921" s="7"/>
      <c r="G921" s="7"/>
      <c r="H921" s="7"/>
      <c r="I921" s="7"/>
      <c r="J921" s="7"/>
      <c r="K921" s="7"/>
      <c r="L921" s="7"/>
      <c r="M921" s="7"/>
      <c r="N921" s="7"/>
      <c r="O921" s="7"/>
      <c r="P921" s="7"/>
      <c r="Q921" s="7"/>
      <c r="R921" s="7"/>
      <c r="S921" s="7"/>
      <c r="T921" s="7"/>
      <c r="U921" s="7"/>
      <c r="V921" s="7"/>
      <c r="W921" s="7"/>
      <c r="X921" s="7"/>
      <c r="Y921" s="7"/>
    </row>
    <row r="922" spans="1:25" x14ac:dyDescent="0.2">
      <c r="A922" s="7"/>
      <c r="B922" s="7"/>
      <c r="C922" s="7"/>
      <c r="D922" s="7"/>
      <c r="E922" s="7"/>
      <c r="F922" s="7"/>
      <c r="G922" s="7"/>
      <c r="H922" s="7"/>
      <c r="I922" s="7"/>
      <c r="J922" s="7"/>
      <c r="K922" s="7"/>
      <c r="L922" s="7"/>
      <c r="M922" s="7"/>
      <c r="N922" s="7"/>
      <c r="O922" s="7"/>
      <c r="P922" s="7"/>
      <c r="Q922" s="7"/>
      <c r="R922" s="7"/>
      <c r="S922" s="7"/>
      <c r="T922" s="7"/>
      <c r="U922" s="7"/>
      <c r="V922" s="7"/>
      <c r="W922" s="7"/>
      <c r="X922" s="7"/>
      <c r="Y922" s="7"/>
    </row>
    <row r="923" spans="1:25" x14ac:dyDescent="0.2">
      <c r="A923" s="7"/>
      <c r="B923" s="7"/>
      <c r="C923" s="7"/>
      <c r="D923" s="7"/>
      <c r="E923" s="7"/>
      <c r="F923" s="7"/>
      <c r="G923" s="7"/>
      <c r="H923" s="7"/>
      <c r="I923" s="7"/>
      <c r="J923" s="7"/>
      <c r="K923" s="7"/>
      <c r="L923" s="7"/>
      <c r="M923" s="7"/>
      <c r="N923" s="7"/>
      <c r="O923" s="7"/>
      <c r="P923" s="7"/>
      <c r="Q923" s="7"/>
      <c r="R923" s="7"/>
      <c r="S923" s="7"/>
      <c r="T923" s="7"/>
      <c r="U923" s="7"/>
      <c r="V923" s="7"/>
      <c r="W923" s="7"/>
      <c r="X923" s="7"/>
      <c r="Y923" s="7"/>
    </row>
    <row r="924" spans="1:25" x14ac:dyDescent="0.2">
      <c r="A924" s="7"/>
      <c r="B924" s="7"/>
      <c r="C924" s="7"/>
      <c r="D924" s="7"/>
      <c r="E924" s="7"/>
      <c r="F924" s="7"/>
      <c r="G924" s="7"/>
      <c r="H924" s="7"/>
      <c r="I924" s="7"/>
      <c r="J924" s="7"/>
      <c r="K924" s="7"/>
      <c r="L924" s="7"/>
      <c r="M924" s="7"/>
      <c r="N924" s="7"/>
      <c r="O924" s="7"/>
      <c r="P924" s="7"/>
      <c r="Q924" s="7"/>
      <c r="R924" s="7"/>
      <c r="S924" s="7"/>
      <c r="T924" s="7"/>
      <c r="U924" s="7"/>
      <c r="V924" s="7"/>
      <c r="W924" s="7"/>
      <c r="X924" s="7"/>
      <c r="Y924" s="7"/>
    </row>
    <row r="925" spans="1:25" x14ac:dyDescent="0.2">
      <c r="A925" s="7"/>
      <c r="B925" s="7"/>
      <c r="C925" s="7"/>
      <c r="D925" s="7"/>
      <c r="E925" s="7"/>
      <c r="F925" s="7"/>
      <c r="G925" s="7"/>
      <c r="H925" s="7"/>
      <c r="I925" s="7"/>
      <c r="J925" s="7"/>
      <c r="K925" s="7"/>
      <c r="L925" s="7"/>
      <c r="M925" s="7"/>
      <c r="N925" s="7"/>
      <c r="O925" s="7"/>
      <c r="P925" s="7"/>
      <c r="Q925" s="7"/>
      <c r="R925" s="7"/>
      <c r="S925" s="7"/>
      <c r="T925" s="7"/>
      <c r="U925" s="7"/>
      <c r="V925" s="7"/>
      <c r="W925" s="7"/>
      <c r="X925" s="7"/>
      <c r="Y925" s="7"/>
    </row>
    <row r="926" spans="1:25" x14ac:dyDescent="0.2">
      <c r="A926" s="7"/>
      <c r="B926" s="7"/>
      <c r="C926" s="7"/>
      <c r="D926" s="7"/>
      <c r="E926" s="7"/>
      <c r="F926" s="7"/>
      <c r="G926" s="7"/>
      <c r="H926" s="7"/>
      <c r="I926" s="7"/>
      <c r="J926" s="7"/>
      <c r="K926" s="7"/>
      <c r="L926" s="7"/>
      <c r="M926" s="7"/>
      <c r="N926" s="7"/>
      <c r="O926" s="7"/>
      <c r="P926" s="7"/>
      <c r="Q926" s="7"/>
      <c r="R926" s="7"/>
      <c r="S926" s="7"/>
      <c r="T926" s="7"/>
      <c r="U926" s="7"/>
      <c r="V926" s="7"/>
      <c r="W926" s="7"/>
      <c r="X926" s="7"/>
      <c r="Y926" s="7"/>
    </row>
    <row r="927" spans="1:25" x14ac:dyDescent="0.2">
      <c r="A927" s="7"/>
      <c r="B927" s="7"/>
      <c r="C927" s="7"/>
      <c r="D927" s="7"/>
      <c r="E927" s="7"/>
      <c r="F927" s="7"/>
      <c r="G927" s="7"/>
      <c r="H927" s="7"/>
      <c r="I927" s="7"/>
      <c r="J927" s="7"/>
      <c r="K927" s="7"/>
      <c r="L927" s="7"/>
      <c r="M927" s="7"/>
      <c r="N927" s="7"/>
      <c r="O927" s="7"/>
      <c r="P927" s="7"/>
      <c r="Q927" s="7"/>
      <c r="R927" s="7"/>
      <c r="S927" s="7"/>
      <c r="T927" s="7"/>
      <c r="U927" s="7"/>
      <c r="V927" s="7"/>
      <c r="W927" s="7"/>
      <c r="X927" s="7"/>
      <c r="Y927" s="7"/>
    </row>
    <row r="928" spans="1:25" x14ac:dyDescent="0.2">
      <c r="A928" s="7"/>
      <c r="B928" s="7"/>
      <c r="C928" s="7"/>
      <c r="D928" s="7"/>
      <c r="E928" s="7"/>
      <c r="F928" s="7"/>
      <c r="G928" s="7"/>
      <c r="H928" s="7"/>
      <c r="I928" s="7"/>
      <c r="J928" s="7"/>
      <c r="K928" s="7"/>
      <c r="L928" s="7"/>
      <c r="M928" s="7"/>
      <c r="N928" s="7"/>
      <c r="O928" s="7"/>
      <c r="P928" s="7"/>
      <c r="Q928" s="7"/>
      <c r="R928" s="7"/>
      <c r="S928" s="7"/>
      <c r="T928" s="7"/>
      <c r="U928" s="7"/>
      <c r="V928" s="7"/>
      <c r="W928" s="7"/>
      <c r="X928" s="7"/>
      <c r="Y928" s="7"/>
    </row>
    <row r="929" spans="1:25" x14ac:dyDescent="0.2">
      <c r="A929" s="7"/>
      <c r="B929" s="7"/>
      <c r="C929" s="7"/>
      <c r="D929" s="7"/>
      <c r="E929" s="7"/>
      <c r="F929" s="7"/>
      <c r="G929" s="7"/>
      <c r="H929" s="7"/>
      <c r="I929" s="7"/>
      <c r="J929" s="7"/>
      <c r="K929" s="7"/>
      <c r="L929" s="7"/>
      <c r="M929" s="7"/>
      <c r="N929" s="7"/>
      <c r="O929" s="7"/>
      <c r="P929" s="7"/>
      <c r="Q929" s="7"/>
      <c r="R929" s="7"/>
      <c r="S929" s="7"/>
      <c r="T929" s="7"/>
      <c r="U929" s="7"/>
      <c r="V929" s="7"/>
      <c r="W929" s="7"/>
      <c r="X929" s="7"/>
      <c r="Y929" s="7"/>
    </row>
    <row r="930" spans="1:25" x14ac:dyDescent="0.2">
      <c r="A930" s="7"/>
      <c r="B930" s="7"/>
      <c r="C930" s="7"/>
      <c r="D930" s="7"/>
      <c r="E930" s="7"/>
      <c r="F930" s="7"/>
      <c r="G930" s="7"/>
      <c r="H930" s="7"/>
      <c r="I930" s="7"/>
      <c r="J930" s="7"/>
      <c r="K930" s="7"/>
      <c r="L930" s="7"/>
      <c r="M930" s="7"/>
      <c r="N930" s="7"/>
      <c r="O930" s="7"/>
      <c r="P930" s="7"/>
      <c r="Q930" s="7"/>
      <c r="R930" s="7"/>
      <c r="S930" s="7"/>
      <c r="T930" s="7"/>
      <c r="U930" s="7"/>
      <c r="V930" s="7"/>
      <c r="W930" s="7"/>
      <c r="X930" s="7"/>
      <c r="Y930" s="7"/>
    </row>
    <row r="931" spans="1:25" x14ac:dyDescent="0.2">
      <c r="A931" s="7"/>
      <c r="B931" s="7"/>
      <c r="C931" s="7"/>
      <c r="D931" s="7"/>
      <c r="E931" s="7"/>
      <c r="F931" s="7"/>
      <c r="G931" s="7"/>
      <c r="H931" s="7"/>
      <c r="I931" s="7"/>
      <c r="J931" s="7"/>
      <c r="K931" s="7"/>
      <c r="L931" s="7"/>
      <c r="M931" s="7"/>
      <c r="N931" s="7"/>
      <c r="O931" s="7"/>
      <c r="P931" s="7"/>
      <c r="Q931" s="7"/>
      <c r="R931" s="7"/>
      <c r="S931" s="7"/>
      <c r="T931" s="7"/>
      <c r="U931" s="7"/>
      <c r="V931" s="7"/>
      <c r="W931" s="7"/>
      <c r="X931" s="7"/>
      <c r="Y931" s="7"/>
    </row>
    <row r="932" spans="1:25" x14ac:dyDescent="0.2">
      <c r="A932" s="7"/>
      <c r="B932" s="7"/>
      <c r="C932" s="7"/>
      <c r="D932" s="7"/>
      <c r="E932" s="7"/>
      <c r="F932" s="7"/>
      <c r="G932" s="7"/>
      <c r="H932" s="7"/>
      <c r="I932" s="7"/>
      <c r="J932" s="7"/>
      <c r="K932" s="7"/>
      <c r="L932" s="7"/>
      <c r="M932" s="7"/>
      <c r="N932" s="7"/>
      <c r="O932" s="7"/>
      <c r="P932" s="7"/>
      <c r="Q932" s="7"/>
      <c r="R932" s="7"/>
      <c r="S932" s="7"/>
      <c r="T932" s="7"/>
      <c r="U932" s="7"/>
      <c r="V932" s="7"/>
      <c r="W932" s="7"/>
      <c r="X932" s="7"/>
      <c r="Y932" s="7"/>
    </row>
    <row r="933" spans="1:25" x14ac:dyDescent="0.2">
      <c r="A933" s="7"/>
      <c r="B933" s="7"/>
      <c r="C933" s="7"/>
      <c r="D933" s="7"/>
      <c r="E933" s="7"/>
      <c r="F933" s="7"/>
      <c r="G933" s="7"/>
      <c r="H933" s="7"/>
      <c r="I933" s="7"/>
      <c r="J933" s="7"/>
      <c r="K933" s="7"/>
      <c r="L933" s="7"/>
      <c r="M933" s="7"/>
      <c r="N933" s="7"/>
      <c r="O933" s="7"/>
      <c r="P933" s="7"/>
      <c r="Q933" s="7"/>
      <c r="R933" s="7"/>
      <c r="S933" s="7"/>
      <c r="T933" s="7"/>
      <c r="U933" s="7"/>
      <c r="V933" s="7"/>
      <c r="W933" s="7"/>
      <c r="X933" s="7"/>
      <c r="Y933" s="7"/>
    </row>
    <row r="934" spans="1:25" x14ac:dyDescent="0.2">
      <c r="A934" s="7"/>
      <c r="B934" s="7"/>
      <c r="C934" s="7"/>
      <c r="D934" s="7"/>
      <c r="E934" s="7"/>
      <c r="F934" s="7"/>
      <c r="G934" s="7"/>
      <c r="H934" s="7"/>
      <c r="I934" s="7"/>
      <c r="J934" s="7"/>
      <c r="K934" s="7"/>
      <c r="L934" s="7"/>
      <c r="M934" s="7"/>
      <c r="N934" s="7"/>
      <c r="O934" s="7"/>
      <c r="P934" s="7"/>
      <c r="Q934" s="7"/>
      <c r="R934" s="7"/>
      <c r="S934" s="7"/>
      <c r="T934" s="7"/>
      <c r="U934" s="7"/>
      <c r="V934" s="7"/>
      <c r="W934" s="7"/>
      <c r="X934" s="7"/>
      <c r="Y934" s="7"/>
    </row>
    <row r="935" spans="1:25" x14ac:dyDescent="0.2">
      <c r="A935" s="7"/>
      <c r="B935" s="7"/>
      <c r="C935" s="7"/>
      <c r="D935" s="7"/>
      <c r="E935" s="7"/>
      <c r="F935" s="7"/>
      <c r="G935" s="7"/>
      <c r="H935" s="7"/>
      <c r="I935" s="7"/>
      <c r="J935" s="7"/>
      <c r="K935" s="7"/>
      <c r="L935" s="7"/>
      <c r="M935" s="7"/>
      <c r="N935" s="7"/>
      <c r="O935" s="7"/>
      <c r="P935" s="7"/>
      <c r="Q935" s="7"/>
      <c r="R935" s="7"/>
      <c r="S935" s="7"/>
      <c r="T935" s="7"/>
      <c r="U935" s="7"/>
      <c r="V935" s="7"/>
      <c r="W935" s="7"/>
      <c r="X935" s="7"/>
      <c r="Y935" s="7"/>
    </row>
    <row r="936" spans="1:25" x14ac:dyDescent="0.2">
      <c r="A936" s="7"/>
      <c r="B936" s="7"/>
      <c r="C936" s="7"/>
      <c r="D936" s="7"/>
      <c r="E936" s="7"/>
      <c r="F936" s="7"/>
      <c r="G936" s="7"/>
      <c r="H936" s="7"/>
      <c r="I936" s="7"/>
      <c r="J936" s="7"/>
      <c r="K936" s="7"/>
      <c r="L936" s="7"/>
      <c r="M936" s="7"/>
      <c r="N936" s="7"/>
      <c r="O936" s="7"/>
      <c r="P936" s="7"/>
      <c r="Q936" s="7"/>
      <c r="R936" s="7"/>
      <c r="S936" s="7"/>
      <c r="T936" s="7"/>
      <c r="U936" s="7"/>
      <c r="V936" s="7"/>
      <c r="W936" s="7"/>
      <c r="X936" s="7"/>
      <c r="Y936" s="7"/>
    </row>
    <row r="937" spans="1:25" x14ac:dyDescent="0.2">
      <c r="A937" s="7"/>
      <c r="B937" s="7"/>
      <c r="C937" s="7"/>
      <c r="D937" s="7"/>
      <c r="E937" s="7"/>
      <c r="F937" s="7"/>
      <c r="G937" s="7"/>
      <c r="H937" s="7"/>
      <c r="I937" s="7"/>
      <c r="J937" s="7"/>
      <c r="K937" s="7"/>
      <c r="L937" s="7"/>
      <c r="M937" s="7"/>
      <c r="N937" s="7"/>
      <c r="O937" s="7"/>
      <c r="P937" s="7"/>
      <c r="Q937" s="7"/>
      <c r="R937" s="7"/>
      <c r="S937" s="7"/>
      <c r="T937" s="7"/>
      <c r="U937" s="7"/>
      <c r="V937" s="7"/>
      <c r="W937" s="7"/>
      <c r="X937" s="7"/>
      <c r="Y937" s="7"/>
    </row>
    <row r="938" spans="1:25" x14ac:dyDescent="0.2">
      <c r="A938" s="7"/>
      <c r="B938" s="7"/>
      <c r="C938" s="7"/>
      <c r="D938" s="7"/>
      <c r="E938" s="7"/>
      <c r="F938" s="7"/>
      <c r="G938" s="7"/>
      <c r="H938" s="7"/>
      <c r="I938" s="7"/>
      <c r="J938" s="7"/>
      <c r="K938" s="7"/>
      <c r="L938" s="7"/>
      <c r="M938" s="7"/>
      <c r="N938" s="7"/>
      <c r="O938" s="7"/>
      <c r="P938" s="7"/>
      <c r="Q938" s="7"/>
      <c r="R938" s="7"/>
      <c r="S938" s="7"/>
      <c r="T938" s="7"/>
      <c r="U938" s="7"/>
      <c r="V938" s="7"/>
      <c r="W938" s="7"/>
      <c r="X938" s="7"/>
      <c r="Y938" s="7"/>
    </row>
    <row r="939" spans="1:25" x14ac:dyDescent="0.2">
      <c r="A939" s="7"/>
      <c r="B939" s="7"/>
      <c r="C939" s="7"/>
      <c r="D939" s="7"/>
      <c r="E939" s="7"/>
      <c r="F939" s="7"/>
      <c r="G939" s="7"/>
      <c r="H939" s="7"/>
      <c r="I939" s="7"/>
      <c r="J939" s="7"/>
      <c r="K939" s="7"/>
      <c r="L939" s="7"/>
      <c r="M939" s="7"/>
      <c r="N939" s="7"/>
      <c r="O939" s="7"/>
      <c r="P939" s="7"/>
      <c r="Q939" s="7"/>
      <c r="R939" s="7"/>
      <c r="S939" s="7"/>
      <c r="T939" s="7"/>
      <c r="U939" s="7"/>
      <c r="V939" s="7"/>
      <c r="W939" s="7"/>
      <c r="X939" s="7"/>
      <c r="Y939" s="7"/>
    </row>
    <row r="940" spans="1:25" x14ac:dyDescent="0.2">
      <c r="A940" s="7"/>
      <c r="B940" s="7"/>
      <c r="C940" s="7"/>
      <c r="D940" s="7"/>
      <c r="E940" s="7"/>
      <c r="F940" s="7"/>
      <c r="G940" s="7"/>
      <c r="H940" s="7"/>
      <c r="I940" s="7"/>
      <c r="J940" s="7"/>
      <c r="K940" s="7"/>
      <c r="L940" s="7"/>
      <c r="M940" s="7"/>
      <c r="N940" s="7"/>
      <c r="O940" s="7"/>
      <c r="P940" s="7"/>
      <c r="Q940" s="7"/>
      <c r="R940" s="7"/>
      <c r="S940" s="7"/>
      <c r="T940" s="7"/>
      <c r="U940" s="7"/>
      <c r="V940" s="7"/>
      <c r="W940" s="7"/>
      <c r="X940" s="7"/>
      <c r="Y940" s="7"/>
    </row>
    <row r="941" spans="1:25" x14ac:dyDescent="0.2">
      <c r="A941" s="7"/>
      <c r="B941" s="7"/>
      <c r="C941" s="7"/>
      <c r="D941" s="7"/>
      <c r="E941" s="7"/>
      <c r="F941" s="7"/>
      <c r="G941" s="7"/>
      <c r="H941" s="7"/>
      <c r="I941" s="7"/>
      <c r="J941" s="7"/>
      <c r="K941" s="7"/>
      <c r="L941" s="7"/>
      <c r="M941" s="7"/>
      <c r="N941" s="7"/>
      <c r="O941" s="7"/>
      <c r="P941" s="7"/>
      <c r="Q941" s="7"/>
      <c r="R941" s="7"/>
      <c r="S941" s="7"/>
      <c r="T941" s="7"/>
      <c r="U941" s="7"/>
      <c r="V941" s="7"/>
      <c r="W941" s="7"/>
      <c r="X941" s="7"/>
      <c r="Y941" s="7"/>
    </row>
    <row r="942" spans="1:25" x14ac:dyDescent="0.2">
      <c r="A942" s="7"/>
      <c r="B942" s="7"/>
      <c r="C942" s="7"/>
      <c r="D942" s="7"/>
      <c r="E942" s="7"/>
      <c r="F942" s="7"/>
      <c r="G942" s="7"/>
      <c r="H942" s="7"/>
      <c r="I942" s="7"/>
      <c r="J942" s="7"/>
      <c r="K942" s="7"/>
      <c r="L942" s="7"/>
      <c r="M942" s="7"/>
      <c r="N942" s="7"/>
      <c r="O942" s="7"/>
      <c r="P942" s="7"/>
      <c r="Q942" s="7"/>
      <c r="R942" s="7"/>
      <c r="S942" s="7"/>
      <c r="T942" s="7"/>
      <c r="U942" s="7"/>
      <c r="V942" s="7"/>
      <c r="W942" s="7"/>
      <c r="X942" s="7"/>
      <c r="Y942" s="7"/>
    </row>
    <row r="943" spans="1:25" x14ac:dyDescent="0.2">
      <c r="A943" s="7"/>
      <c r="B943" s="7"/>
      <c r="C943" s="7"/>
      <c r="D943" s="7"/>
      <c r="E943" s="7"/>
      <c r="F943" s="7"/>
      <c r="G943" s="7"/>
      <c r="H943" s="7"/>
      <c r="I943" s="7"/>
      <c r="J943" s="7"/>
      <c r="K943" s="7"/>
      <c r="L943" s="7"/>
      <c r="M943" s="7"/>
      <c r="N943" s="7"/>
      <c r="O943" s="7"/>
      <c r="P943" s="7"/>
      <c r="Q943" s="7"/>
      <c r="R943" s="7"/>
      <c r="S943" s="7"/>
      <c r="T943" s="7"/>
      <c r="U943" s="7"/>
      <c r="V943" s="7"/>
      <c r="W943" s="7"/>
      <c r="X943" s="7"/>
      <c r="Y943" s="7"/>
    </row>
    <row r="944" spans="1:25" x14ac:dyDescent="0.2">
      <c r="A944" s="7"/>
      <c r="B944" s="7"/>
      <c r="C944" s="7"/>
      <c r="D944" s="7"/>
      <c r="E944" s="7"/>
      <c r="F944" s="7"/>
      <c r="G944" s="7"/>
      <c r="H944" s="7"/>
      <c r="I944" s="7"/>
      <c r="J944" s="7"/>
      <c r="K944" s="7"/>
      <c r="L944" s="7"/>
      <c r="M944" s="7"/>
      <c r="N944" s="7"/>
      <c r="O944" s="7"/>
      <c r="P944" s="7"/>
      <c r="Q944" s="7"/>
      <c r="R944" s="7"/>
      <c r="S944" s="7"/>
      <c r="T944" s="7"/>
      <c r="U944" s="7"/>
      <c r="V944" s="7"/>
      <c r="W944" s="7"/>
      <c r="X944" s="7"/>
      <c r="Y944" s="7"/>
    </row>
    <row r="945" spans="1:25" x14ac:dyDescent="0.2">
      <c r="A945" s="7"/>
      <c r="B945" s="7"/>
      <c r="C945" s="7"/>
      <c r="D945" s="7"/>
      <c r="E945" s="7"/>
      <c r="F945" s="7"/>
      <c r="G945" s="7"/>
      <c r="H945" s="7"/>
      <c r="I945" s="7"/>
      <c r="J945" s="7"/>
      <c r="K945" s="7"/>
      <c r="L945" s="7"/>
      <c r="M945" s="7"/>
      <c r="N945" s="7"/>
      <c r="O945" s="7"/>
      <c r="P945" s="7"/>
      <c r="Q945" s="7"/>
      <c r="R945" s="7"/>
      <c r="S945" s="7"/>
      <c r="T945" s="7"/>
      <c r="U945" s="7"/>
      <c r="V945" s="7"/>
      <c r="W945" s="7"/>
      <c r="X945" s="7"/>
      <c r="Y945" s="7"/>
    </row>
    <row r="946" spans="1:25" x14ac:dyDescent="0.2">
      <c r="A946" s="7"/>
      <c r="B946" s="7"/>
      <c r="C946" s="7"/>
      <c r="D946" s="7"/>
      <c r="E946" s="7"/>
      <c r="F946" s="7"/>
      <c r="G946" s="7"/>
      <c r="H946" s="7"/>
      <c r="I946" s="7"/>
      <c r="J946" s="7"/>
      <c r="K946" s="7"/>
      <c r="L946" s="7"/>
      <c r="M946" s="7"/>
      <c r="N946" s="7"/>
      <c r="O946" s="7"/>
      <c r="P946" s="7"/>
      <c r="Q946" s="7"/>
      <c r="R946" s="7"/>
      <c r="S946" s="7"/>
      <c r="T946" s="7"/>
      <c r="U946" s="7"/>
      <c r="V946" s="7"/>
      <c r="W946" s="7"/>
      <c r="X946" s="7"/>
      <c r="Y946" s="7"/>
    </row>
    <row r="947" spans="1:25" x14ac:dyDescent="0.2">
      <c r="A947" s="7"/>
      <c r="B947" s="7"/>
      <c r="C947" s="7"/>
      <c r="D947" s="7"/>
      <c r="E947" s="7"/>
      <c r="F947" s="7"/>
      <c r="G947" s="7"/>
      <c r="H947" s="7"/>
      <c r="I947" s="7"/>
      <c r="J947" s="7"/>
      <c r="K947" s="7"/>
      <c r="L947" s="7"/>
      <c r="M947" s="7"/>
      <c r="N947" s="7"/>
      <c r="O947" s="7"/>
      <c r="P947" s="7"/>
      <c r="Q947" s="7"/>
      <c r="R947" s="7"/>
      <c r="S947" s="7"/>
      <c r="T947" s="7"/>
      <c r="U947" s="7"/>
      <c r="V947" s="7"/>
      <c r="W947" s="7"/>
      <c r="X947" s="7"/>
      <c r="Y947" s="7"/>
    </row>
    <row r="948" spans="1:25" x14ac:dyDescent="0.2">
      <c r="A948" s="7"/>
      <c r="B948" s="7"/>
      <c r="C948" s="7"/>
      <c r="D948" s="7"/>
      <c r="E948" s="7"/>
      <c r="F948" s="7"/>
      <c r="G948" s="7"/>
      <c r="H948" s="7"/>
      <c r="I948" s="7"/>
      <c r="J948" s="7"/>
      <c r="K948" s="7"/>
      <c r="L948" s="7"/>
      <c r="M948" s="7"/>
      <c r="N948" s="7"/>
      <c r="O948" s="7"/>
      <c r="P948" s="7"/>
      <c r="Q948" s="7"/>
      <c r="R948" s="7"/>
      <c r="S948" s="7"/>
      <c r="T948" s="7"/>
      <c r="U948" s="7"/>
      <c r="V948" s="7"/>
      <c r="W948" s="7"/>
      <c r="X948" s="7"/>
      <c r="Y948" s="7"/>
    </row>
    <row r="949" spans="1:25" x14ac:dyDescent="0.2">
      <c r="A949" s="7"/>
      <c r="B949" s="7"/>
      <c r="C949" s="7"/>
      <c r="D949" s="7"/>
      <c r="E949" s="7"/>
      <c r="F949" s="7"/>
      <c r="G949" s="7"/>
      <c r="H949" s="7"/>
      <c r="I949" s="7"/>
      <c r="J949" s="7"/>
      <c r="K949" s="7"/>
      <c r="L949" s="7"/>
      <c r="M949" s="7"/>
      <c r="N949" s="7"/>
      <c r="O949" s="7"/>
      <c r="P949" s="7"/>
      <c r="Q949" s="7"/>
      <c r="R949" s="7"/>
      <c r="S949" s="7"/>
      <c r="T949" s="7"/>
      <c r="U949" s="7"/>
      <c r="V949" s="7"/>
      <c r="W949" s="7"/>
      <c r="X949" s="7"/>
      <c r="Y949" s="7"/>
    </row>
    <row r="950" spans="1:25" x14ac:dyDescent="0.2">
      <c r="A950" s="7"/>
      <c r="B950" s="7"/>
      <c r="C950" s="7"/>
      <c r="D950" s="7"/>
      <c r="E950" s="7"/>
      <c r="F950" s="7"/>
      <c r="G950" s="7"/>
      <c r="H950" s="7"/>
      <c r="I950" s="7"/>
      <c r="J950" s="7"/>
      <c r="K950" s="7"/>
      <c r="L950" s="7"/>
      <c r="M950" s="7"/>
      <c r="N950" s="7"/>
      <c r="O950" s="7"/>
      <c r="P950" s="7"/>
      <c r="Q950" s="7"/>
      <c r="R950" s="7"/>
      <c r="S950" s="7"/>
      <c r="T950" s="7"/>
      <c r="U950" s="7"/>
      <c r="V950" s="7"/>
      <c r="W950" s="7"/>
      <c r="X950" s="7"/>
      <c r="Y950" s="7"/>
    </row>
    <row r="951" spans="1:25" x14ac:dyDescent="0.2">
      <c r="A951" s="7"/>
      <c r="B951" s="7"/>
      <c r="C951" s="7"/>
      <c r="D951" s="7"/>
      <c r="E951" s="7"/>
      <c r="F951" s="7"/>
      <c r="G951" s="7"/>
      <c r="H951" s="7"/>
      <c r="I951" s="7"/>
      <c r="J951" s="7"/>
      <c r="K951" s="7"/>
      <c r="L951" s="7"/>
      <c r="M951" s="7"/>
      <c r="N951" s="7"/>
      <c r="O951" s="7"/>
      <c r="P951" s="7"/>
      <c r="Q951" s="7"/>
      <c r="R951" s="7"/>
      <c r="S951" s="7"/>
      <c r="T951" s="7"/>
      <c r="U951" s="7"/>
      <c r="V951" s="7"/>
      <c r="W951" s="7"/>
      <c r="X951" s="7"/>
      <c r="Y951" s="7"/>
    </row>
    <row r="952" spans="1:25" x14ac:dyDescent="0.2">
      <c r="A952" s="7"/>
      <c r="B952" s="7"/>
      <c r="C952" s="7"/>
      <c r="D952" s="7"/>
      <c r="E952" s="7"/>
      <c r="F952" s="7"/>
      <c r="G952" s="7"/>
      <c r="H952" s="7"/>
      <c r="I952" s="7"/>
      <c r="J952" s="7"/>
      <c r="K952" s="7"/>
      <c r="L952" s="7"/>
      <c r="M952" s="7"/>
      <c r="N952" s="7"/>
      <c r="O952" s="7"/>
      <c r="P952" s="7"/>
      <c r="Q952" s="7"/>
      <c r="R952" s="7"/>
      <c r="S952" s="7"/>
      <c r="T952" s="7"/>
      <c r="U952" s="7"/>
      <c r="V952" s="7"/>
      <c r="W952" s="7"/>
      <c r="X952" s="7"/>
      <c r="Y952" s="7"/>
    </row>
    <row r="953" spans="1:25" x14ac:dyDescent="0.2">
      <c r="A953" s="7"/>
      <c r="B953" s="7"/>
      <c r="C953" s="7"/>
      <c r="D953" s="7"/>
      <c r="E953" s="7"/>
      <c r="F953" s="7"/>
      <c r="G953" s="7"/>
      <c r="H953" s="7"/>
      <c r="I953" s="7"/>
      <c r="J953" s="7"/>
      <c r="K953" s="7"/>
      <c r="L953" s="7"/>
      <c r="M953" s="7"/>
      <c r="N953" s="7"/>
      <c r="O953" s="7"/>
      <c r="P953" s="7"/>
      <c r="Q953" s="7"/>
      <c r="R953" s="7"/>
      <c r="S953" s="7"/>
      <c r="T953" s="7"/>
      <c r="U953" s="7"/>
      <c r="V953" s="7"/>
      <c r="W953" s="7"/>
      <c r="X953" s="7"/>
      <c r="Y953" s="7"/>
    </row>
    <row r="954" spans="1:25" x14ac:dyDescent="0.2">
      <c r="A954" s="7"/>
      <c r="B954" s="7"/>
      <c r="C954" s="7"/>
      <c r="D954" s="7"/>
      <c r="E954" s="7"/>
      <c r="F954" s="7"/>
      <c r="G954" s="7"/>
      <c r="H954" s="7"/>
      <c r="I954" s="7"/>
      <c r="J954" s="7"/>
      <c r="K954" s="7"/>
      <c r="L954" s="7"/>
      <c r="M954" s="7"/>
      <c r="N954" s="7"/>
      <c r="O954" s="7"/>
      <c r="P954" s="7"/>
      <c r="Q954" s="7"/>
      <c r="R954" s="7"/>
      <c r="S954" s="7"/>
      <c r="T954" s="7"/>
      <c r="U954" s="7"/>
      <c r="V954" s="7"/>
      <c r="W954" s="7"/>
      <c r="X954" s="7"/>
      <c r="Y954" s="7"/>
    </row>
    <row r="955" spans="1:25" x14ac:dyDescent="0.2">
      <c r="A955" s="7"/>
      <c r="B955" s="7"/>
      <c r="C955" s="7"/>
      <c r="D955" s="7"/>
      <c r="E955" s="7"/>
      <c r="F955" s="7"/>
      <c r="G955" s="7"/>
      <c r="H955" s="7"/>
      <c r="I955" s="7"/>
      <c r="J955" s="7"/>
      <c r="K955" s="7"/>
      <c r="L955" s="7"/>
      <c r="M955" s="7"/>
      <c r="N955" s="7"/>
      <c r="O955" s="7"/>
      <c r="P955" s="7"/>
      <c r="Q955" s="7"/>
      <c r="R955" s="7"/>
      <c r="S955" s="7"/>
      <c r="T955" s="7"/>
      <c r="U955" s="7"/>
      <c r="V955" s="7"/>
      <c r="W955" s="7"/>
      <c r="X955" s="7"/>
      <c r="Y955" s="7"/>
    </row>
    <row r="956" spans="1:25" x14ac:dyDescent="0.2">
      <c r="A956" s="7"/>
      <c r="B956" s="7"/>
      <c r="C956" s="7"/>
      <c r="D956" s="7"/>
      <c r="E956" s="7"/>
      <c r="F956" s="7"/>
      <c r="G956" s="7"/>
      <c r="H956" s="7"/>
      <c r="I956" s="7"/>
      <c r="J956" s="7"/>
      <c r="K956" s="7"/>
      <c r="L956" s="7"/>
      <c r="M956" s="7"/>
      <c r="N956" s="7"/>
      <c r="O956" s="7"/>
      <c r="P956" s="7"/>
      <c r="Q956" s="7"/>
      <c r="R956" s="7"/>
      <c r="S956" s="7"/>
      <c r="T956" s="7"/>
      <c r="U956" s="7"/>
      <c r="V956" s="7"/>
      <c r="W956" s="7"/>
      <c r="X956" s="7"/>
      <c r="Y956" s="7"/>
    </row>
    <row r="957" spans="1:25" x14ac:dyDescent="0.2">
      <c r="A957" s="7"/>
      <c r="B957" s="7"/>
      <c r="C957" s="7"/>
      <c r="D957" s="7"/>
      <c r="E957" s="7"/>
      <c r="F957" s="7"/>
      <c r="G957" s="7"/>
      <c r="H957" s="7"/>
      <c r="I957" s="7"/>
      <c r="J957" s="7"/>
      <c r="K957" s="7"/>
      <c r="L957" s="7"/>
      <c r="M957" s="7"/>
      <c r="N957" s="7"/>
      <c r="O957" s="7"/>
      <c r="P957" s="7"/>
      <c r="Q957" s="7"/>
      <c r="R957" s="7"/>
      <c r="S957" s="7"/>
      <c r="T957" s="7"/>
      <c r="U957" s="7"/>
      <c r="V957" s="7"/>
      <c r="W957" s="7"/>
      <c r="X957" s="7"/>
      <c r="Y957" s="7"/>
    </row>
    <row r="958" spans="1:25" x14ac:dyDescent="0.2">
      <c r="A958" s="7"/>
      <c r="B958" s="7"/>
      <c r="C958" s="7"/>
      <c r="D958" s="7"/>
      <c r="E958" s="7"/>
      <c r="F958" s="7"/>
      <c r="G958" s="7"/>
      <c r="H958" s="7"/>
      <c r="I958" s="7"/>
      <c r="J958" s="7"/>
      <c r="K958" s="7"/>
      <c r="L958" s="7"/>
      <c r="M958" s="7"/>
      <c r="N958" s="7"/>
      <c r="O958" s="7"/>
      <c r="P958" s="7"/>
      <c r="Q958" s="7"/>
      <c r="R958" s="7"/>
      <c r="S958" s="7"/>
      <c r="T958" s="7"/>
      <c r="U958" s="7"/>
      <c r="V958" s="7"/>
      <c r="W958" s="7"/>
      <c r="X958" s="7"/>
      <c r="Y958" s="7"/>
    </row>
    <row r="959" spans="1:25" x14ac:dyDescent="0.2">
      <c r="A959" s="7"/>
      <c r="B959" s="7"/>
      <c r="C959" s="7"/>
      <c r="D959" s="7"/>
      <c r="E959" s="7"/>
      <c r="F959" s="7"/>
      <c r="G959" s="7"/>
      <c r="H959" s="7"/>
      <c r="I959" s="7"/>
      <c r="J959" s="7"/>
      <c r="K959" s="7"/>
      <c r="L959" s="7"/>
      <c r="M959" s="7"/>
      <c r="N959" s="7"/>
      <c r="O959" s="7"/>
      <c r="P959" s="7"/>
      <c r="Q959" s="7"/>
      <c r="R959" s="7"/>
      <c r="S959" s="7"/>
      <c r="T959" s="7"/>
      <c r="U959" s="7"/>
      <c r="V959" s="7"/>
      <c r="W959" s="7"/>
      <c r="X959" s="7"/>
      <c r="Y959" s="7"/>
    </row>
    <row r="960" spans="1:25" x14ac:dyDescent="0.2">
      <c r="A960" s="7"/>
      <c r="B960" s="7"/>
      <c r="C960" s="7"/>
      <c r="D960" s="7"/>
      <c r="E960" s="7"/>
      <c r="F960" s="7"/>
      <c r="G960" s="7"/>
      <c r="H960" s="7"/>
      <c r="I960" s="7"/>
      <c r="J960" s="7"/>
      <c r="K960" s="7"/>
      <c r="L960" s="7"/>
      <c r="M960" s="7"/>
      <c r="N960" s="7"/>
      <c r="O960" s="7"/>
      <c r="P960" s="7"/>
      <c r="Q960" s="7"/>
      <c r="R960" s="7"/>
      <c r="S960" s="7"/>
      <c r="T960" s="7"/>
      <c r="U960" s="7"/>
      <c r="V960" s="7"/>
      <c r="W960" s="7"/>
      <c r="X960" s="7"/>
      <c r="Y960" s="7"/>
    </row>
    <row r="961" spans="1:25" x14ac:dyDescent="0.2">
      <c r="A961" s="7"/>
      <c r="B961" s="7"/>
      <c r="C961" s="7"/>
      <c r="D961" s="7"/>
      <c r="E961" s="7"/>
      <c r="F961" s="7"/>
      <c r="G961" s="7"/>
      <c r="H961" s="7"/>
      <c r="I961" s="7"/>
      <c r="J961" s="7"/>
      <c r="K961" s="7"/>
      <c r="L961" s="7"/>
      <c r="M961" s="7"/>
      <c r="N961" s="7"/>
      <c r="O961" s="7"/>
      <c r="P961" s="7"/>
      <c r="Q961" s="7"/>
      <c r="R961" s="7"/>
      <c r="S961" s="7"/>
      <c r="T961" s="7"/>
      <c r="U961" s="7"/>
      <c r="V961" s="7"/>
      <c r="W961" s="7"/>
      <c r="X961" s="7"/>
      <c r="Y961" s="7"/>
    </row>
    <row r="962" spans="1:25" x14ac:dyDescent="0.2">
      <c r="A962" s="7"/>
      <c r="B962" s="7"/>
      <c r="C962" s="7"/>
      <c r="D962" s="7"/>
      <c r="E962" s="7"/>
      <c r="F962" s="7"/>
      <c r="G962" s="7"/>
      <c r="H962" s="7"/>
      <c r="I962" s="7"/>
      <c r="J962" s="7"/>
      <c r="K962" s="7"/>
      <c r="L962" s="7"/>
      <c r="M962" s="7"/>
      <c r="N962" s="7"/>
      <c r="O962" s="7"/>
      <c r="P962" s="7"/>
      <c r="Q962" s="7"/>
      <c r="R962" s="7"/>
      <c r="S962" s="7"/>
      <c r="T962" s="7"/>
      <c r="U962" s="7"/>
      <c r="V962" s="7"/>
      <c r="W962" s="7"/>
      <c r="X962" s="7"/>
      <c r="Y962" s="7"/>
    </row>
    <row r="963" spans="1:25" x14ac:dyDescent="0.2">
      <c r="A963" s="7"/>
      <c r="B963" s="7"/>
      <c r="C963" s="7"/>
      <c r="D963" s="7"/>
      <c r="E963" s="7"/>
      <c r="F963" s="7"/>
      <c r="G963" s="7"/>
      <c r="H963" s="7"/>
      <c r="I963" s="7"/>
      <c r="J963" s="7"/>
      <c r="K963" s="7"/>
      <c r="L963" s="7"/>
      <c r="M963" s="7"/>
      <c r="N963" s="7"/>
      <c r="O963" s="7"/>
      <c r="P963" s="7"/>
      <c r="Q963" s="7"/>
      <c r="R963" s="7"/>
      <c r="S963" s="7"/>
      <c r="T963" s="7"/>
      <c r="U963" s="7"/>
      <c r="V963" s="7"/>
      <c r="W963" s="7"/>
      <c r="X963" s="7"/>
      <c r="Y963" s="7"/>
    </row>
    <row r="964" spans="1:25" x14ac:dyDescent="0.2">
      <c r="A964" s="7"/>
      <c r="B964" s="7"/>
      <c r="C964" s="7"/>
      <c r="D964" s="7"/>
      <c r="E964" s="7"/>
      <c r="F964" s="7"/>
      <c r="G964" s="7"/>
      <c r="H964" s="7"/>
      <c r="I964" s="7"/>
      <c r="J964" s="7"/>
      <c r="K964" s="7"/>
      <c r="L964" s="7"/>
      <c r="M964" s="7"/>
      <c r="N964" s="7"/>
      <c r="O964" s="7"/>
      <c r="P964" s="7"/>
      <c r="Q964" s="7"/>
      <c r="R964" s="7"/>
      <c r="S964" s="7"/>
      <c r="T964" s="7"/>
      <c r="U964" s="7"/>
      <c r="V964" s="7"/>
      <c r="W964" s="7"/>
      <c r="X964" s="7"/>
      <c r="Y964" s="7"/>
    </row>
    <row r="965" spans="1:25" x14ac:dyDescent="0.2">
      <c r="A965" s="7"/>
      <c r="B965" s="7"/>
      <c r="C965" s="7"/>
      <c r="D965" s="7"/>
      <c r="E965" s="7"/>
      <c r="F965" s="7"/>
      <c r="G965" s="7"/>
      <c r="H965" s="7"/>
      <c r="I965" s="7"/>
      <c r="J965" s="7"/>
      <c r="K965" s="7"/>
      <c r="L965" s="7"/>
      <c r="M965" s="7"/>
      <c r="N965" s="7"/>
      <c r="O965" s="7"/>
      <c r="P965" s="7"/>
      <c r="Q965" s="7"/>
      <c r="R965" s="7"/>
      <c r="S965" s="7"/>
      <c r="T965" s="7"/>
      <c r="U965" s="7"/>
      <c r="V965" s="7"/>
      <c r="W965" s="7"/>
      <c r="X965" s="7"/>
      <c r="Y965" s="7"/>
    </row>
    <row r="966" spans="1:25" x14ac:dyDescent="0.2">
      <c r="A966" s="7"/>
      <c r="B966" s="7"/>
      <c r="C966" s="7"/>
      <c r="D966" s="7"/>
      <c r="E966" s="7"/>
      <c r="F966" s="7"/>
      <c r="G966" s="7"/>
      <c r="H966" s="7"/>
      <c r="I966" s="7"/>
      <c r="J966" s="7"/>
      <c r="K966" s="7"/>
      <c r="L966" s="7"/>
      <c r="M966" s="7"/>
      <c r="N966" s="7"/>
      <c r="O966" s="7"/>
      <c r="P966" s="7"/>
      <c r="Q966" s="7"/>
      <c r="R966" s="7"/>
      <c r="S966" s="7"/>
      <c r="T966" s="7"/>
      <c r="U966" s="7"/>
      <c r="V966" s="7"/>
      <c r="W966" s="7"/>
      <c r="X966" s="7"/>
      <c r="Y966" s="7"/>
    </row>
    <row r="967" spans="1:25" x14ac:dyDescent="0.2">
      <c r="A967" s="7"/>
      <c r="B967" s="7"/>
      <c r="C967" s="7"/>
      <c r="D967" s="7"/>
      <c r="E967" s="7"/>
      <c r="F967" s="7"/>
      <c r="G967" s="7"/>
      <c r="H967" s="7"/>
      <c r="I967" s="7"/>
      <c r="J967" s="7"/>
      <c r="K967" s="7"/>
      <c r="L967" s="7"/>
      <c r="M967" s="7"/>
      <c r="N967" s="7"/>
      <c r="O967" s="7"/>
      <c r="P967" s="7"/>
      <c r="Q967" s="7"/>
      <c r="R967" s="7"/>
      <c r="S967" s="7"/>
      <c r="T967" s="7"/>
      <c r="U967" s="7"/>
      <c r="V967" s="7"/>
      <c r="W967" s="7"/>
      <c r="X967" s="7"/>
      <c r="Y967" s="7"/>
    </row>
    <row r="968" spans="1:25" x14ac:dyDescent="0.2">
      <c r="A968" s="7"/>
      <c r="B968" s="7"/>
      <c r="C968" s="7"/>
      <c r="D968" s="7"/>
      <c r="E968" s="7"/>
      <c r="F968" s="7"/>
      <c r="G968" s="7"/>
      <c r="H968" s="7"/>
      <c r="I968" s="7"/>
      <c r="J968" s="7"/>
      <c r="K968" s="7"/>
      <c r="L968" s="7"/>
      <c r="M968" s="7"/>
      <c r="N968" s="7"/>
      <c r="O968" s="7"/>
      <c r="P968" s="7"/>
      <c r="Q968" s="7"/>
      <c r="R968" s="7"/>
      <c r="S968" s="7"/>
      <c r="T968" s="7"/>
      <c r="U968" s="7"/>
      <c r="V968" s="7"/>
      <c r="W968" s="7"/>
      <c r="X968" s="7"/>
      <c r="Y968" s="7"/>
    </row>
    <row r="969" spans="1:25" x14ac:dyDescent="0.2">
      <c r="A969" s="7"/>
      <c r="B969" s="7"/>
      <c r="C969" s="7"/>
      <c r="D969" s="7"/>
      <c r="E969" s="7"/>
      <c r="F969" s="7"/>
      <c r="G969" s="7"/>
      <c r="H969" s="7"/>
      <c r="I969" s="7"/>
      <c r="J969" s="7"/>
      <c r="K969" s="7"/>
      <c r="L969" s="7"/>
      <c r="M969" s="7"/>
      <c r="N969" s="7"/>
      <c r="O969" s="7"/>
      <c r="P969" s="7"/>
      <c r="Q969" s="7"/>
      <c r="R969" s="7"/>
      <c r="S969" s="7"/>
      <c r="T969" s="7"/>
      <c r="U969" s="7"/>
      <c r="V969" s="7"/>
      <c r="W969" s="7"/>
      <c r="X969" s="7"/>
      <c r="Y969" s="7"/>
    </row>
    <row r="970" spans="1:25" x14ac:dyDescent="0.2">
      <c r="A970" s="7"/>
      <c r="B970" s="7"/>
      <c r="C970" s="7"/>
      <c r="D970" s="7"/>
      <c r="E970" s="7"/>
      <c r="F970" s="7"/>
      <c r="G970" s="7"/>
      <c r="H970" s="7"/>
      <c r="I970" s="7"/>
      <c r="J970" s="7"/>
      <c r="K970" s="7"/>
      <c r="L970" s="7"/>
      <c r="M970" s="7"/>
      <c r="N970" s="7"/>
      <c r="O970" s="7"/>
      <c r="P970" s="7"/>
      <c r="Q970" s="7"/>
      <c r="R970" s="7"/>
      <c r="S970" s="7"/>
      <c r="T970" s="7"/>
      <c r="U970" s="7"/>
      <c r="V970" s="7"/>
      <c r="W970" s="7"/>
      <c r="X970" s="7"/>
      <c r="Y970" s="7"/>
    </row>
    <row r="971" spans="1:25" x14ac:dyDescent="0.2">
      <c r="A971" s="7"/>
      <c r="B971" s="7"/>
      <c r="C971" s="7"/>
      <c r="D971" s="7"/>
      <c r="E971" s="7"/>
      <c r="F971" s="7"/>
      <c r="G971" s="7"/>
      <c r="H971" s="7"/>
      <c r="I971" s="7"/>
      <c r="J971" s="7"/>
      <c r="K971" s="7"/>
      <c r="L971" s="7"/>
      <c r="M971" s="7"/>
      <c r="N971" s="7"/>
      <c r="O971" s="7"/>
      <c r="P971" s="7"/>
      <c r="Q971" s="7"/>
      <c r="R971" s="7"/>
      <c r="S971" s="7"/>
      <c r="T971" s="7"/>
      <c r="U971" s="7"/>
      <c r="V971" s="7"/>
      <c r="W971" s="7"/>
      <c r="X971" s="7"/>
      <c r="Y971" s="7"/>
    </row>
    <row r="972" spans="1:25" x14ac:dyDescent="0.2">
      <c r="A972" s="7"/>
      <c r="B972" s="7"/>
      <c r="C972" s="7"/>
      <c r="D972" s="7"/>
      <c r="E972" s="7"/>
      <c r="F972" s="7"/>
      <c r="G972" s="7"/>
      <c r="H972" s="7"/>
      <c r="I972" s="7"/>
      <c r="J972" s="7"/>
      <c r="K972" s="7"/>
      <c r="L972" s="7"/>
      <c r="M972" s="7"/>
      <c r="N972" s="7"/>
      <c r="O972" s="7"/>
      <c r="P972" s="7"/>
      <c r="Q972" s="7"/>
      <c r="R972" s="7"/>
      <c r="S972" s="7"/>
      <c r="T972" s="7"/>
      <c r="U972" s="7"/>
      <c r="V972" s="7"/>
      <c r="W972" s="7"/>
      <c r="X972" s="7"/>
      <c r="Y972" s="7"/>
    </row>
    <row r="973" spans="1:25" x14ac:dyDescent="0.2">
      <c r="A973" s="7"/>
      <c r="B973" s="7"/>
      <c r="C973" s="7"/>
      <c r="D973" s="7"/>
      <c r="E973" s="7"/>
      <c r="F973" s="7"/>
      <c r="G973" s="7"/>
      <c r="H973" s="7"/>
      <c r="I973" s="7"/>
      <c r="J973" s="7"/>
      <c r="K973" s="7"/>
      <c r="L973" s="7"/>
      <c r="M973" s="7"/>
      <c r="N973" s="7"/>
      <c r="O973" s="7"/>
      <c r="P973" s="7"/>
      <c r="Q973" s="7"/>
      <c r="R973" s="7"/>
      <c r="S973" s="7"/>
      <c r="T973" s="7"/>
      <c r="U973" s="7"/>
      <c r="V973" s="7"/>
      <c r="W973" s="7"/>
      <c r="X973" s="7"/>
      <c r="Y973" s="7"/>
    </row>
    <row r="974" spans="1:25" x14ac:dyDescent="0.2">
      <c r="A974" s="7"/>
      <c r="B974" s="7"/>
      <c r="C974" s="7"/>
      <c r="D974" s="7"/>
      <c r="E974" s="7"/>
      <c r="F974" s="7"/>
      <c r="G974" s="7"/>
      <c r="H974" s="7"/>
      <c r="I974" s="7"/>
      <c r="J974" s="7"/>
      <c r="K974" s="7"/>
      <c r="L974" s="7"/>
      <c r="M974" s="7"/>
      <c r="N974" s="7"/>
      <c r="O974" s="7"/>
      <c r="P974" s="7"/>
      <c r="Q974" s="7"/>
      <c r="R974" s="7"/>
      <c r="S974" s="7"/>
      <c r="T974" s="7"/>
      <c r="U974" s="7"/>
      <c r="V974" s="7"/>
      <c r="W974" s="7"/>
      <c r="X974" s="7"/>
      <c r="Y974" s="7"/>
    </row>
    <row r="975" spans="1:25" x14ac:dyDescent="0.2">
      <c r="A975" s="7"/>
      <c r="B975" s="7"/>
      <c r="C975" s="7"/>
      <c r="D975" s="7"/>
      <c r="E975" s="7"/>
      <c r="F975" s="7"/>
      <c r="G975" s="7"/>
      <c r="H975" s="7"/>
      <c r="I975" s="7"/>
      <c r="J975" s="7"/>
      <c r="K975" s="7"/>
      <c r="L975" s="7"/>
      <c r="M975" s="7"/>
      <c r="N975" s="7"/>
      <c r="O975" s="7"/>
      <c r="P975" s="7"/>
      <c r="Q975" s="7"/>
      <c r="R975" s="7"/>
      <c r="S975" s="7"/>
      <c r="T975" s="7"/>
      <c r="U975" s="7"/>
      <c r="V975" s="7"/>
      <c r="W975" s="7"/>
      <c r="X975" s="7"/>
      <c r="Y975" s="7"/>
    </row>
    <row r="976" spans="1:25" x14ac:dyDescent="0.2">
      <c r="A976" s="7"/>
      <c r="B976" s="7"/>
      <c r="C976" s="7"/>
      <c r="D976" s="7"/>
      <c r="E976" s="7"/>
      <c r="F976" s="7"/>
      <c r="G976" s="7"/>
      <c r="H976" s="7"/>
      <c r="I976" s="7"/>
      <c r="J976" s="7"/>
      <c r="K976" s="7"/>
      <c r="L976" s="7"/>
      <c r="M976" s="7"/>
      <c r="N976" s="7"/>
      <c r="O976" s="7"/>
      <c r="P976" s="7"/>
      <c r="Q976" s="7"/>
      <c r="R976" s="7"/>
      <c r="S976" s="7"/>
      <c r="T976" s="7"/>
      <c r="U976" s="7"/>
      <c r="V976" s="7"/>
      <c r="W976" s="7"/>
      <c r="X976" s="7"/>
      <c r="Y976" s="7"/>
    </row>
    <row r="977" spans="1:25" x14ac:dyDescent="0.2">
      <c r="A977" s="7"/>
      <c r="B977" s="7"/>
      <c r="C977" s="7"/>
      <c r="D977" s="7"/>
      <c r="E977" s="7"/>
      <c r="F977" s="7"/>
      <c r="G977" s="7"/>
      <c r="H977" s="7"/>
      <c r="I977" s="7"/>
      <c r="J977" s="7"/>
      <c r="K977" s="7"/>
      <c r="L977" s="7"/>
      <c r="M977" s="7"/>
      <c r="N977" s="7"/>
      <c r="O977" s="7"/>
      <c r="P977" s="7"/>
      <c r="Q977" s="7"/>
      <c r="R977" s="7"/>
      <c r="S977" s="7"/>
      <c r="T977" s="7"/>
      <c r="U977" s="7"/>
      <c r="V977" s="7"/>
      <c r="W977" s="7"/>
      <c r="X977" s="7"/>
      <c r="Y977" s="7"/>
    </row>
    <row r="978" spans="1:25" x14ac:dyDescent="0.2">
      <c r="A978" s="7"/>
      <c r="B978" s="7"/>
      <c r="C978" s="7"/>
      <c r="D978" s="7"/>
      <c r="E978" s="7"/>
      <c r="F978" s="7"/>
      <c r="G978" s="7"/>
      <c r="H978" s="7"/>
      <c r="I978" s="7"/>
      <c r="J978" s="7"/>
      <c r="K978" s="7"/>
      <c r="L978" s="7"/>
      <c r="M978" s="7"/>
      <c r="N978" s="7"/>
      <c r="O978" s="7"/>
      <c r="P978" s="7"/>
      <c r="Q978" s="7"/>
      <c r="R978" s="7"/>
      <c r="S978" s="7"/>
      <c r="T978" s="7"/>
      <c r="U978" s="7"/>
      <c r="V978" s="7"/>
      <c r="W978" s="7"/>
      <c r="X978" s="7"/>
      <c r="Y978" s="7"/>
    </row>
    <row r="979" spans="1:25" x14ac:dyDescent="0.2">
      <c r="A979" s="7"/>
      <c r="B979" s="7"/>
      <c r="C979" s="7"/>
      <c r="D979" s="7"/>
      <c r="E979" s="7"/>
      <c r="F979" s="7"/>
      <c r="G979" s="7"/>
      <c r="H979" s="7"/>
      <c r="I979" s="7"/>
      <c r="J979" s="7"/>
      <c r="K979" s="7"/>
      <c r="L979" s="7"/>
      <c r="M979" s="7"/>
      <c r="N979" s="7"/>
      <c r="O979" s="7"/>
      <c r="P979" s="7"/>
      <c r="Q979" s="7"/>
      <c r="R979" s="7"/>
      <c r="S979" s="7"/>
      <c r="T979" s="7"/>
      <c r="U979" s="7"/>
      <c r="V979" s="7"/>
      <c r="W979" s="7"/>
      <c r="X979" s="7"/>
      <c r="Y979" s="7"/>
    </row>
    <row r="980" spans="1:25" x14ac:dyDescent="0.2">
      <c r="A980" s="7"/>
      <c r="B980" s="7"/>
      <c r="C980" s="7"/>
      <c r="D980" s="7"/>
      <c r="E980" s="7"/>
      <c r="F980" s="7"/>
      <c r="G980" s="7"/>
      <c r="H980" s="7"/>
      <c r="I980" s="7"/>
      <c r="J980" s="7"/>
      <c r="K980" s="7"/>
      <c r="L980" s="7"/>
      <c r="M980" s="7"/>
      <c r="N980" s="7"/>
      <c r="O980" s="7"/>
      <c r="P980" s="7"/>
      <c r="Q980" s="7"/>
      <c r="R980" s="7"/>
      <c r="S980" s="7"/>
      <c r="T980" s="7"/>
      <c r="U980" s="7"/>
      <c r="V980" s="7"/>
      <c r="W980" s="7"/>
      <c r="X980" s="7"/>
      <c r="Y980" s="7"/>
    </row>
    <row r="981" spans="1:25" x14ac:dyDescent="0.2">
      <c r="A981" s="7"/>
      <c r="B981" s="7"/>
      <c r="C981" s="7"/>
      <c r="D981" s="7"/>
      <c r="E981" s="7"/>
      <c r="F981" s="7"/>
      <c r="G981" s="7"/>
      <c r="H981" s="7"/>
      <c r="I981" s="7"/>
      <c r="J981" s="7"/>
      <c r="K981" s="7"/>
      <c r="L981" s="7"/>
      <c r="M981" s="7"/>
      <c r="N981" s="7"/>
      <c r="O981" s="7"/>
      <c r="P981" s="7"/>
      <c r="Q981" s="7"/>
      <c r="R981" s="7"/>
      <c r="S981" s="7"/>
      <c r="T981" s="7"/>
      <c r="U981" s="7"/>
      <c r="V981" s="7"/>
      <c r="W981" s="7"/>
      <c r="X981" s="7"/>
      <c r="Y981" s="7"/>
    </row>
    <row r="982" spans="1:25" x14ac:dyDescent="0.2">
      <c r="A982" s="7"/>
      <c r="B982" s="7"/>
      <c r="C982" s="7"/>
      <c r="D982" s="7"/>
      <c r="E982" s="7"/>
      <c r="F982" s="7"/>
      <c r="G982" s="7"/>
      <c r="H982" s="7"/>
      <c r="I982" s="7"/>
      <c r="J982" s="7"/>
      <c r="K982" s="7"/>
      <c r="L982" s="7"/>
      <c r="M982" s="7"/>
      <c r="N982" s="7"/>
      <c r="O982" s="7"/>
      <c r="P982" s="7"/>
      <c r="Q982" s="7"/>
      <c r="R982" s="7"/>
      <c r="S982" s="7"/>
      <c r="T982" s="7"/>
      <c r="U982" s="7"/>
      <c r="V982" s="7"/>
      <c r="W982" s="7"/>
      <c r="X982" s="7"/>
      <c r="Y982" s="7"/>
    </row>
    <row r="983" spans="1:25" x14ac:dyDescent="0.2">
      <c r="A983" s="7"/>
      <c r="B983" s="7"/>
      <c r="C983" s="7"/>
      <c r="D983" s="7"/>
      <c r="E983" s="7"/>
      <c r="F983" s="7"/>
      <c r="G983" s="7"/>
      <c r="H983" s="7"/>
      <c r="I983" s="7"/>
      <c r="J983" s="7"/>
      <c r="K983" s="7"/>
      <c r="L983" s="7"/>
      <c r="M983" s="7"/>
      <c r="N983" s="7"/>
      <c r="O983" s="7"/>
      <c r="P983" s="7"/>
      <c r="Q983" s="7"/>
      <c r="R983" s="7"/>
      <c r="S983" s="7"/>
      <c r="T983" s="7"/>
      <c r="U983" s="7"/>
      <c r="V983" s="7"/>
      <c r="W983" s="7"/>
      <c r="X983" s="7"/>
      <c r="Y983" s="7"/>
    </row>
    <row r="984" spans="1:25" x14ac:dyDescent="0.2">
      <c r="A984" s="7"/>
      <c r="B984" s="7"/>
      <c r="C984" s="7"/>
      <c r="D984" s="7"/>
      <c r="E984" s="7"/>
      <c r="F984" s="7"/>
      <c r="G984" s="7"/>
      <c r="H984" s="7"/>
      <c r="I984" s="7"/>
      <c r="J984" s="7"/>
      <c r="K984" s="7"/>
      <c r="L984" s="7"/>
      <c r="M984" s="7"/>
      <c r="N984" s="7"/>
      <c r="O984" s="7"/>
      <c r="P984" s="7"/>
      <c r="Q984" s="7"/>
      <c r="R984" s="7"/>
      <c r="S984" s="7"/>
      <c r="T984" s="7"/>
      <c r="U984" s="7"/>
      <c r="V984" s="7"/>
      <c r="W984" s="7"/>
      <c r="X984" s="7"/>
      <c r="Y984" s="7"/>
    </row>
    <row r="985" spans="1:25" x14ac:dyDescent="0.2">
      <c r="A985" s="7"/>
      <c r="B985" s="7"/>
      <c r="C985" s="7"/>
      <c r="D985" s="7"/>
      <c r="E985" s="7"/>
      <c r="F985" s="7"/>
      <c r="G985" s="7"/>
      <c r="H985" s="7"/>
      <c r="I985" s="7"/>
      <c r="J985" s="7"/>
      <c r="K985" s="7"/>
      <c r="L985" s="7"/>
      <c r="M985" s="7"/>
      <c r="N985" s="7"/>
      <c r="O985" s="7"/>
      <c r="P985" s="7"/>
      <c r="Q985" s="7"/>
      <c r="R985" s="7"/>
      <c r="S985" s="7"/>
      <c r="T985" s="7"/>
      <c r="U985" s="7"/>
      <c r="V985" s="7"/>
      <c r="W985" s="7"/>
      <c r="X985" s="7"/>
      <c r="Y985" s="7"/>
    </row>
    <row r="986" spans="1:25" x14ac:dyDescent="0.2">
      <c r="A986" s="7"/>
      <c r="B986" s="7"/>
      <c r="C986" s="7"/>
      <c r="D986" s="7"/>
      <c r="E986" s="7"/>
      <c r="F986" s="7"/>
      <c r="G986" s="7"/>
      <c r="H986" s="7"/>
      <c r="I986" s="7"/>
      <c r="J986" s="7"/>
      <c r="K986" s="7"/>
      <c r="L986" s="7"/>
      <c r="M986" s="7"/>
      <c r="N986" s="7"/>
      <c r="O986" s="7"/>
      <c r="P986" s="7"/>
      <c r="Q986" s="7"/>
      <c r="R986" s="7"/>
      <c r="S986" s="7"/>
      <c r="T986" s="7"/>
      <c r="U986" s="7"/>
      <c r="V986" s="7"/>
      <c r="W986" s="7"/>
      <c r="X986" s="7"/>
      <c r="Y986" s="7"/>
    </row>
    <row r="987" spans="1:25" x14ac:dyDescent="0.2">
      <c r="A987" s="7"/>
      <c r="B987" s="7"/>
      <c r="C987" s="7"/>
      <c r="D987" s="7"/>
      <c r="E987" s="7"/>
      <c r="F987" s="7"/>
      <c r="G987" s="7"/>
      <c r="H987" s="7"/>
      <c r="I987" s="7"/>
      <c r="J987" s="7"/>
      <c r="K987" s="7"/>
      <c r="L987" s="7"/>
      <c r="M987" s="7"/>
      <c r="N987" s="7"/>
      <c r="O987" s="7"/>
      <c r="P987" s="7"/>
      <c r="Q987" s="7"/>
      <c r="R987" s="7"/>
      <c r="S987" s="7"/>
      <c r="T987" s="7"/>
      <c r="U987" s="7"/>
      <c r="V987" s="7"/>
      <c r="W987" s="7"/>
      <c r="X987" s="7"/>
      <c r="Y987" s="7"/>
    </row>
    <row r="988" spans="1:25" x14ac:dyDescent="0.2">
      <c r="A988" s="7"/>
      <c r="B988" s="7"/>
      <c r="C988" s="7"/>
      <c r="D988" s="7"/>
      <c r="E988" s="7"/>
      <c r="F988" s="7"/>
      <c r="G988" s="7"/>
      <c r="H988" s="7"/>
      <c r="I988" s="7"/>
      <c r="J988" s="7"/>
      <c r="K988" s="7"/>
      <c r="L988" s="7"/>
      <c r="M988" s="7"/>
      <c r="N988" s="7"/>
      <c r="O988" s="7"/>
      <c r="P988" s="7"/>
      <c r="Q988" s="7"/>
      <c r="R988" s="7"/>
      <c r="S988" s="7"/>
      <c r="T988" s="7"/>
      <c r="U988" s="7"/>
      <c r="V988" s="7"/>
      <c r="W988" s="7"/>
      <c r="X988" s="7"/>
      <c r="Y988" s="7"/>
    </row>
    <row r="989" spans="1:25" x14ac:dyDescent="0.2">
      <c r="A989" s="7"/>
      <c r="B989" s="7"/>
      <c r="C989" s="7"/>
      <c r="D989" s="7"/>
      <c r="E989" s="7"/>
      <c r="F989" s="7"/>
      <c r="G989" s="7"/>
      <c r="H989" s="7"/>
      <c r="I989" s="7"/>
      <c r="J989" s="7"/>
      <c r="K989" s="7"/>
      <c r="L989" s="7"/>
      <c r="M989" s="7"/>
      <c r="N989" s="7"/>
      <c r="O989" s="7"/>
      <c r="P989" s="7"/>
      <c r="Q989" s="7"/>
      <c r="R989" s="7"/>
      <c r="S989" s="7"/>
      <c r="T989" s="7"/>
      <c r="U989" s="7"/>
      <c r="V989" s="7"/>
      <c r="W989" s="7"/>
      <c r="X989" s="7"/>
      <c r="Y989" s="7"/>
    </row>
    <row r="990" spans="1:25" x14ac:dyDescent="0.2">
      <c r="A990" s="7"/>
      <c r="B990" s="7"/>
      <c r="C990" s="7"/>
      <c r="D990" s="7"/>
      <c r="E990" s="7"/>
      <c r="F990" s="7"/>
      <c r="G990" s="7"/>
      <c r="H990" s="7"/>
      <c r="I990" s="7"/>
      <c r="J990" s="7"/>
      <c r="K990" s="7"/>
      <c r="L990" s="7"/>
      <c r="M990" s="7"/>
      <c r="N990" s="7"/>
      <c r="O990" s="7"/>
      <c r="P990" s="7"/>
      <c r="Q990" s="7"/>
      <c r="R990" s="7"/>
      <c r="S990" s="7"/>
      <c r="T990" s="7"/>
      <c r="U990" s="7"/>
      <c r="V990" s="7"/>
      <c r="W990" s="7"/>
      <c r="X990" s="7"/>
      <c r="Y990" s="7"/>
    </row>
    <row r="991" spans="1:25" x14ac:dyDescent="0.2">
      <c r="A991" s="7"/>
      <c r="B991" s="7"/>
      <c r="C991" s="7"/>
      <c r="D991" s="7"/>
      <c r="E991" s="7"/>
      <c r="F991" s="7"/>
      <c r="G991" s="7"/>
      <c r="H991" s="7"/>
      <c r="I991" s="7"/>
      <c r="J991" s="7"/>
      <c r="K991" s="7"/>
      <c r="L991" s="7"/>
      <c r="M991" s="7"/>
      <c r="N991" s="7"/>
      <c r="O991" s="7"/>
      <c r="P991" s="7"/>
      <c r="Q991" s="7"/>
      <c r="R991" s="7"/>
      <c r="S991" s="7"/>
      <c r="T991" s="7"/>
      <c r="U991" s="7"/>
      <c r="V991" s="7"/>
      <c r="W991" s="7"/>
      <c r="X991" s="7"/>
      <c r="Y991" s="7"/>
    </row>
    <row r="992" spans="1:25" x14ac:dyDescent="0.2">
      <c r="A992" s="7"/>
      <c r="B992" s="7"/>
      <c r="C992" s="7"/>
      <c r="D992" s="7"/>
      <c r="E992" s="7"/>
      <c r="F992" s="7"/>
      <c r="G992" s="7"/>
      <c r="H992" s="7"/>
      <c r="I992" s="7"/>
      <c r="J992" s="7"/>
      <c r="K992" s="7"/>
      <c r="L992" s="7"/>
      <c r="M992" s="7"/>
      <c r="N992" s="7"/>
      <c r="O992" s="7"/>
      <c r="P992" s="7"/>
      <c r="Q992" s="7"/>
      <c r="R992" s="7"/>
      <c r="S992" s="7"/>
      <c r="T992" s="7"/>
      <c r="U992" s="7"/>
      <c r="V992" s="7"/>
      <c r="W992" s="7"/>
      <c r="X992" s="7"/>
      <c r="Y992" s="7"/>
    </row>
    <row r="993" spans="1:25" x14ac:dyDescent="0.2">
      <c r="A993" s="7"/>
      <c r="B993" s="7"/>
      <c r="C993" s="7"/>
      <c r="D993" s="7"/>
      <c r="E993" s="7"/>
      <c r="F993" s="7"/>
      <c r="G993" s="7"/>
      <c r="H993" s="7"/>
      <c r="I993" s="7"/>
      <c r="J993" s="7"/>
      <c r="K993" s="7"/>
      <c r="L993" s="7"/>
      <c r="M993" s="7"/>
      <c r="N993" s="7"/>
      <c r="O993" s="7"/>
      <c r="P993" s="7"/>
      <c r="Q993" s="7"/>
      <c r="R993" s="7"/>
      <c r="S993" s="7"/>
      <c r="T993" s="7"/>
      <c r="U993" s="7"/>
      <c r="V993" s="7"/>
      <c r="W993" s="7"/>
      <c r="X993" s="7"/>
      <c r="Y993" s="7"/>
    </row>
    <row r="994" spans="1:25" x14ac:dyDescent="0.2">
      <c r="A994" s="7"/>
      <c r="B994" s="7"/>
      <c r="C994" s="7"/>
      <c r="D994" s="7"/>
      <c r="E994" s="7"/>
      <c r="F994" s="7"/>
      <c r="G994" s="7"/>
      <c r="H994" s="7"/>
      <c r="I994" s="7"/>
      <c r="J994" s="7"/>
      <c r="K994" s="7"/>
      <c r="L994" s="7"/>
      <c r="M994" s="7"/>
      <c r="N994" s="7"/>
      <c r="O994" s="7"/>
      <c r="P994" s="7"/>
      <c r="Q994" s="7"/>
      <c r="R994" s="7"/>
      <c r="S994" s="7"/>
      <c r="T994" s="7"/>
      <c r="U994" s="7"/>
      <c r="V994" s="7"/>
      <c r="W994" s="7"/>
      <c r="X994" s="7"/>
      <c r="Y994" s="7"/>
    </row>
    <row r="995" spans="1:25" x14ac:dyDescent="0.2">
      <c r="A995" s="7"/>
      <c r="B995" s="7"/>
      <c r="C995" s="7"/>
      <c r="D995" s="7"/>
      <c r="E995" s="7"/>
      <c r="F995" s="7"/>
      <c r="G995" s="7"/>
      <c r="H995" s="7"/>
      <c r="I995" s="7"/>
      <c r="J995" s="7"/>
      <c r="K995" s="7"/>
      <c r="L995" s="7"/>
      <c r="M995" s="7"/>
      <c r="N995" s="7"/>
      <c r="O995" s="7"/>
      <c r="P995" s="7"/>
      <c r="Q995" s="7"/>
      <c r="R995" s="7"/>
      <c r="S995" s="7"/>
      <c r="T995" s="7"/>
      <c r="U995" s="7"/>
      <c r="V995" s="7"/>
      <c r="W995" s="7"/>
      <c r="X995" s="7"/>
      <c r="Y995" s="7"/>
    </row>
    <row r="996" spans="1:25" x14ac:dyDescent="0.2">
      <c r="A996" s="7"/>
      <c r="B996" s="7"/>
      <c r="C996" s="7"/>
      <c r="D996" s="7"/>
      <c r="E996" s="7"/>
      <c r="F996" s="7"/>
      <c r="G996" s="7"/>
      <c r="H996" s="7"/>
      <c r="I996" s="7"/>
      <c r="J996" s="7"/>
      <c r="K996" s="7"/>
      <c r="L996" s="7"/>
      <c r="M996" s="7"/>
      <c r="N996" s="7"/>
      <c r="O996" s="7"/>
      <c r="P996" s="7"/>
      <c r="Q996" s="7"/>
      <c r="R996" s="7"/>
      <c r="S996" s="7"/>
      <c r="T996" s="7"/>
      <c r="U996" s="7"/>
      <c r="V996" s="7"/>
      <c r="W996" s="7"/>
      <c r="X996" s="7"/>
      <c r="Y996" s="7"/>
    </row>
    <row r="997" spans="1:25" x14ac:dyDescent="0.2">
      <c r="A997" s="7"/>
      <c r="B997" s="7"/>
      <c r="C997" s="7"/>
      <c r="D997" s="7"/>
      <c r="E997" s="7"/>
      <c r="F997" s="7"/>
      <c r="G997" s="7"/>
      <c r="H997" s="7"/>
      <c r="I997" s="7"/>
      <c r="J997" s="7"/>
      <c r="K997" s="7"/>
      <c r="L997" s="7"/>
      <c r="M997" s="7"/>
      <c r="N997" s="7"/>
      <c r="O997" s="7"/>
      <c r="P997" s="7"/>
      <c r="Q997" s="7"/>
      <c r="R997" s="7"/>
      <c r="S997" s="7"/>
      <c r="T997" s="7"/>
      <c r="U997" s="7"/>
      <c r="V997" s="7"/>
      <c r="W997" s="7"/>
      <c r="X997" s="7"/>
      <c r="Y997" s="7"/>
    </row>
    <row r="998" spans="1:25" x14ac:dyDescent="0.2">
      <c r="A998" s="7"/>
      <c r="B998" s="7"/>
      <c r="C998" s="7"/>
      <c r="D998" s="7"/>
      <c r="E998" s="7"/>
      <c r="F998" s="7"/>
      <c r="G998" s="7"/>
      <c r="H998" s="7"/>
      <c r="I998" s="7"/>
      <c r="J998" s="7"/>
      <c r="K998" s="7"/>
      <c r="L998" s="7"/>
      <c r="M998" s="7"/>
      <c r="N998" s="7"/>
      <c r="O998" s="7"/>
      <c r="P998" s="7"/>
      <c r="Q998" s="7"/>
      <c r="R998" s="7"/>
      <c r="S998" s="7"/>
      <c r="T998" s="7"/>
      <c r="U998" s="7"/>
      <c r="V998" s="7"/>
      <c r="W998" s="7"/>
      <c r="X998" s="7"/>
      <c r="Y998" s="7"/>
    </row>
    <row r="999" spans="1:25" x14ac:dyDescent="0.2">
      <c r="A999" s="7"/>
      <c r="B999" s="7"/>
      <c r="C999" s="7"/>
      <c r="D999" s="7"/>
      <c r="E999" s="7"/>
      <c r="F999" s="7"/>
      <c r="G999" s="7"/>
      <c r="H999" s="7"/>
      <c r="I999" s="7"/>
      <c r="J999" s="7"/>
      <c r="K999" s="7"/>
      <c r="L999" s="7"/>
      <c r="M999" s="7"/>
      <c r="N999" s="7"/>
      <c r="O999" s="7"/>
      <c r="P999" s="7"/>
      <c r="Q999" s="7"/>
      <c r="R999" s="7"/>
      <c r="S999" s="7"/>
      <c r="T999" s="7"/>
      <c r="U999" s="7"/>
      <c r="V999" s="7"/>
      <c r="W999" s="7"/>
      <c r="X999" s="7"/>
      <c r="Y999" s="7"/>
    </row>
    <row r="1000" spans="1:25" x14ac:dyDescent="0.2">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row>
    <row r="1001" spans="1:25" x14ac:dyDescent="0.2">
      <c r="A1001" s="7"/>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row>
    <row r="1002" spans="1:25" x14ac:dyDescent="0.2">
      <c r="A1002" s="7"/>
      <c r="B1002" s="7"/>
      <c r="C1002" s="7"/>
      <c r="D1002" s="7"/>
      <c r="E1002" s="7"/>
      <c r="F1002" s="7"/>
      <c r="G1002" s="7"/>
      <c r="H1002" s="7"/>
      <c r="I1002" s="7"/>
      <c r="J1002" s="7"/>
      <c r="K1002" s="7"/>
      <c r="L1002" s="7"/>
      <c r="M1002" s="7"/>
      <c r="N1002" s="7"/>
      <c r="O1002" s="7"/>
      <c r="P1002" s="7"/>
      <c r="Q1002" s="7"/>
      <c r="R1002" s="7"/>
      <c r="S1002" s="7"/>
      <c r="T1002" s="7"/>
      <c r="U1002" s="7"/>
      <c r="V1002" s="7"/>
      <c r="W1002" s="7"/>
      <c r="X1002" s="7"/>
      <c r="Y1002" s="7"/>
    </row>
    <row r="1003" spans="1:25" x14ac:dyDescent="0.2">
      <c r="A1003" s="7"/>
      <c r="B1003" s="7"/>
      <c r="C1003" s="7"/>
      <c r="D1003" s="7"/>
      <c r="E1003" s="7"/>
      <c r="F1003" s="7"/>
      <c r="G1003" s="7"/>
      <c r="H1003" s="7"/>
      <c r="I1003" s="7"/>
      <c r="J1003" s="7"/>
      <c r="K1003" s="7"/>
      <c r="L1003" s="7"/>
      <c r="M1003" s="7"/>
      <c r="N1003" s="7"/>
      <c r="O1003" s="7"/>
      <c r="P1003" s="7"/>
      <c r="Q1003" s="7"/>
      <c r="R1003" s="7"/>
      <c r="S1003" s="7"/>
      <c r="T1003" s="7"/>
      <c r="U1003" s="7"/>
      <c r="V1003" s="7"/>
      <c r="W1003" s="7"/>
      <c r="X1003" s="7"/>
      <c r="Y1003" s="7"/>
    </row>
    <row r="1004" spans="1:25" x14ac:dyDescent="0.2">
      <c r="A1004" s="7"/>
      <c r="B1004" s="7"/>
      <c r="C1004" s="7"/>
      <c r="D1004" s="7"/>
      <c r="E1004" s="7"/>
      <c r="F1004" s="7"/>
      <c r="G1004" s="7"/>
      <c r="H1004" s="7"/>
      <c r="I1004" s="7"/>
      <c r="J1004" s="7"/>
      <c r="K1004" s="7"/>
      <c r="L1004" s="7"/>
      <c r="M1004" s="7"/>
      <c r="N1004" s="7"/>
      <c r="O1004" s="7"/>
      <c r="P1004" s="7"/>
      <c r="Q1004" s="7"/>
      <c r="R1004" s="7"/>
      <c r="S1004" s="7"/>
      <c r="T1004" s="7"/>
      <c r="U1004" s="7"/>
      <c r="V1004" s="7"/>
      <c r="W1004" s="7"/>
      <c r="X1004" s="7"/>
      <c r="Y1004" s="7"/>
    </row>
    <row r="1005" spans="1:25" x14ac:dyDescent="0.2">
      <c r="A1005" s="7"/>
      <c r="B1005" s="7"/>
      <c r="C1005" s="7"/>
      <c r="D1005" s="7"/>
      <c r="E1005" s="7"/>
      <c r="F1005" s="7"/>
      <c r="G1005" s="7"/>
      <c r="H1005" s="7"/>
      <c r="I1005" s="7"/>
      <c r="J1005" s="7"/>
      <c r="K1005" s="7"/>
      <c r="L1005" s="7"/>
      <c r="M1005" s="7"/>
      <c r="N1005" s="7"/>
      <c r="O1005" s="7"/>
      <c r="P1005" s="7"/>
      <c r="Q1005" s="7"/>
      <c r="R1005" s="7"/>
      <c r="S1005" s="7"/>
      <c r="T1005" s="7"/>
      <c r="U1005" s="7"/>
      <c r="V1005" s="7"/>
      <c r="W1005" s="7"/>
      <c r="X1005" s="7"/>
      <c r="Y1005" s="7"/>
    </row>
    <row r="1006" spans="1:25" x14ac:dyDescent="0.2">
      <c r="A1006" s="7"/>
      <c r="B1006" s="7"/>
      <c r="C1006" s="7"/>
      <c r="D1006" s="7"/>
      <c r="E1006" s="7"/>
      <c r="F1006" s="7"/>
      <c r="G1006" s="7"/>
      <c r="H1006" s="7"/>
      <c r="I1006" s="7"/>
      <c r="J1006" s="7"/>
      <c r="K1006" s="7"/>
      <c r="L1006" s="7"/>
      <c r="M1006" s="7"/>
      <c r="N1006" s="7"/>
      <c r="O1006" s="7"/>
      <c r="P1006" s="7"/>
      <c r="Q1006" s="7"/>
      <c r="R1006" s="7"/>
      <c r="S1006" s="7"/>
      <c r="T1006" s="7"/>
      <c r="U1006" s="7"/>
      <c r="V1006" s="7"/>
      <c r="W1006" s="7"/>
      <c r="X1006" s="7"/>
      <c r="Y1006" s="7"/>
    </row>
    <row r="1007" spans="1:25" x14ac:dyDescent="0.2">
      <c r="A1007" s="7"/>
      <c r="B1007" s="7"/>
      <c r="C1007" s="7"/>
      <c r="D1007" s="7"/>
      <c r="E1007" s="7"/>
      <c r="F1007" s="7"/>
      <c r="G1007" s="7"/>
      <c r="H1007" s="7"/>
      <c r="I1007" s="7"/>
      <c r="J1007" s="7"/>
      <c r="K1007" s="7"/>
      <c r="L1007" s="7"/>
      <c r="M1007" s="7"/>
      <c r="N1007" s="7"/>
      <c r="O1007" s="7"/>
      <c r="P1007" s="7"/>
      <c r="Q1007" s="7"/>
      <c r="R1007" s="7"/>
      <c r="S1007" s="7"/>
      <c r="T1007" s="7"/>
      <c r="U1007" s="7"/>
      <c r="V1007" s="7"/>
      <c r="W1007" s="7"/>
      <c r="X1007" s="7"/>
      <c r="Y1007" s="7"/>
    </row>
    <row r="1008" spans="1:25" x14ac:dyDescent="0.2">
      <c r="A1008" s="7"/>
      <c r="B1008" s="7"/>
      <c r="C1008" s="7"/>
      <c r="D1008" s="7"/>
      <c r="E1008" s="7"/>
      <c r="F1008" s="7"/>
      <c r="G1008" s="7"/>
      <c r="H1008" s="7"/>
      <c r="I1008" s="7"/>
      <c r="J1008" s="7"/>
      <c r="K1008" s="7"/>
      <c r="L1008" s="7"/>
      <c r="M1008" s="7"/>
      <c r="N1008" s="7"/>
      <c r="O1008" s="7"/>
      <c r="P1008" s="7"/>
      <c r="Q1008" s="7"/>
      <c r="R1008" s="7"/>
      <c r="S1008" s="7"/>
      <c r="T1008" s="7"/>
      <c r="U1008" s="7"/>
      <c r="V1008" s="7"/>
      <c r="W1008" s="7"/>
      <c r="X1008" s="7"/>
      <c r="Y1008" s="7"/>
    </row>
    <row r="1009" spans="1:25" x14ac:dyDescent="0.2">
      <c r="A1009" s="7"/>
      <c r="B1009" s="7"/>
      <c r="C1009" s="7"/>
      <c r="D1009" s="7"/>
      <c r="E1009" s="7"/>
      <c r="F1009" s="7"/>
      <c r="G1009" s="7"/>
      <c r="H1009" s="7"/>
      <c r="I1009" s="7"/>
      <c r="J1009" s="7"/>
      <c r="K1009" s="7"/>
      <c r="L1009" s="7"/>
      <c r="M1009" s="7"/>
      <c r="N1009" s="7"/>
      <c r="O1009" s="7"/>
      <c r="P1009" s="7"/>
      <c r="Q1009" s="7"/>
      <c r="R1009" s="7"/>
      <c r="S1009" s="7"/>
      <c r="T1009" s="7"/>
      <c r="U1009" s="7"/>
      <c r="V1009" s="7"/>
      <c r="W1009" s="7"/>
      <c r="X1009" s="7"/>
      <c r="Y1009" s="7"/>
    </row>
    <row r="1010" spans="1:25" x14ac:dyDescent="0.2">
      <c r="A1010" s="7"/>
      <c r="B1010" s="7"/>
      <c r="C1010" s="7"/>
      <c r="D1010" s="7"/>
      <c r="E1010" s="7"/>
      <c r="F1010" s="7"/>
      <c r="G1010" s="7"/>
      <c r="H1010" s="7"/>
      <c r="I1010" s="7"/>
      <c r="J1010" s="7"/>
      <c r="K1010" s="7"/>
      <c r="L1010" s="7"/>
      <c r="M1010" s="7"/>
      <c r="N1010" s="7"/>
      <c r="O1010" s="7"/>
      <c r="P1010" s="7"/>
      <c r="Q1010" s="7"/>
      <c r="R1010" s="7"/>
      <c r="S1010" s="7"/>
      <c r="T1010" s="7"/>
      <c r="U1010" s="7"/>
      <c r="V1010" s="7"/>
      <c r="W1010" s="7"/>
      <c r="X1010" s="7"/>
      <c r="Y1010" s="7"/>
    </row>
    <row r="1011" spans="1:25" x14ac:dyDescent="0.2">
      <c r="A1011" s="7"/>
      <c r="B1011" s="7"/>
      <c r="C1011" s="7"/>
      <c r="D1011" s="7"/>
      <c r="E1011" s="7"/>
      <c r="F1011" s="7"/>
      <c r="G1011" s="7"/>
      <c r="H1011" s="7"/>
      <c r="I1011" s="7"/>
      <c r="J1011" s="7"/>
      <c r="K1011" s="7"/>
      <c r="L1011" s="7"/>
      <c r="M1011" s="7"/>
      <c r="N1011" s="7"/>
      <c r="O1011" s="7"/>
      <c r="P1011" s="7"/>
      <c r="Q1011" s="7"/>
      <c r="R1011" s="7"/>
      <c r="S1011" s="7"/>
      <c r="T1011" s="7"/>
      <c r="U1011" s="7"/>
      <c r="V1011" s="7"/>
      <c r="W1011" s="7"/>
      <c r="X1011" s="7"/>
      <c r="Y1011" s="7"/>
    </row>
    <row r="1012" spans="1:25" x14ac:dyDescent="0.2">
      <c r="A1012" s="7"/>
      <c r="B1012" s="7"/>
      <c r="C1012" s="7"/>
      <c r="D1012" s="7"/>
      <c r="E1012" s="7"/>
      <c r="F1012" s="7"/>
      <c r="G1012" s="7"/>
      <c r="H1012" s="7"/>
      <c r="I1012" s="7"/>
      <c r="J1012" s="7"/>
      <c r="K1012" s="7"/>
      <c r="L1012" s="7"/>
      <c r="M1012" s="7"/>
      <c r="N1012" s="7"/>
      <c r="O1012" s="7"/>
      <c r="P1012" s="7"/>
      <c r="Q1012" s="7"/>
      <c r="R1012" s="7"/>
      <c r="S1012" s="7"/>
      <c r="T1012" s="7"/>
      <c r="U1012" s="7"/>
      <c r="V1012" s="7"/>
      <c r="W1012" s="7"/>
      <c r="X1012" s="7"/>
      <c r="Y1012" s="7"/>
    </row>
    <row r="1013" spans="1:25" x14ac:dyDescent="0.2">
      <c r="A1013" s="7"/>
      <c r="B1013" s="7"/>
      <c r="C1013" s="7"/>
      <c r="D1013" s="7"/>
      <c r="E1013" s="7"/>
      <c r="F1013" s="7"/>
      <c r="G1013" s="7"/>
      <c r="H1013" s="7"/>
      <c r="I1013" s="7"/>
      <c r="J1013" s="7"/>
      <c r="K1013" s="7"/>
      <c r="L1013" s="7"/>
      <c r="M1013" s="7"/>
      <c r="N1013" s="7"/>
      <c r="O1013" s="7"/>
      <c r="P1013" s="7"/>
      <c r="Q1013" s="7"/>
      <c r="R1013" s="7"/>
      <c r="S1013" s="7"/>
      <c r="T1013" s="7"/>
      <c r="U1013" s="7"/>
      <c r="V1013" s="7"/>
      <c r="W1013" s="7"/>
      <c r="X1013" s="7"/>
      <c r="Y1013" s="7"/>
    </row>
    <row r="1014" spans="1:25" x14ac:dyDescent="0.2">
      <c r="A1014" s="7"/>
      <c r="B1014" s="7"/>
      <c r="C1014" s="7"/>
      <c r="D1014" s="7"/>
      <c r="E1014" s="7"/>
      <c r="F1014" s="7"/>
      <c r="G1014" s="7"/>
      <c r="H1014" s="7"/>
      <c r="I1014" s="7"/>
      <c r="J1014" s="7"/>
      <c r="K1014" s="7"/>
      <c r="L1014" s="7"/>
      <c r="M1014" s="7"/>
      <c r="N1014" s="7"/>
      <c r="O1014" s="7"/>
      <c r="P1014" s="7"/>
      <c r="Q1014" s="7"/>
      <c r="R1014" s="7"/>
      <c r="S1014" s="7"/>
      <c r="T1014" s="7"/>
      <c r="U1014" s="7"/>
      <c r="V1014" s="7"/>
      <c r="W1014" s="7"/>
      <c r="X1014" s="7"/>
      <c r="Y1014" s="7"/>
    </row>
    <row r="1015" spans="1:25" x14ac:dyDescent="0.2">
      <c r="A1015" s="7"/>
      <c r="B1015" s="7"/>
      <c r="C1015" s="7"/>
      <c r="D1015" s="7"/>
      <c r="E1015" s="7"/>
      <c r="F1015" s="7"/>
      <c r="G1015" s="7"/>
      <c r="H1015" s="7"/>
      <c r="I1015" s="7"/>
      <c r="J1015" s="7"/>
      <c r="K1015" s="7"/>
      <c r="L1015" s="7"/>
      <c r="M1015" s="7"/>
      <c r="N1015" s="7"/>
      <c r="O1015" s="7"/>
      <c r="P1015" s="7"/>
      <c r="Q1015" s="7"/>
      <c r="R1015" s="7"/>
      <c r="S1015" s="7"/>
      <c r="T1015" s="7"/>
      <c r="U1015" s="7"/>
      <c r="V1015" s="7"/>
      <c r="W1015" s="7"/>
      <c r="X1015" s="7"/>
      <c r="Y1015" s="7"/>
    </row>
    <row r="1016" spans="1:25" x14ac:dyDescent="0.2">
      <c r="A1016" s="7"/>
      <c r="B1016" s="7"/>
      <c r="C1016" s="7"/>
      <c r="D1016" s="7"/>
      <c r="E1016" s="7"/>
      <c r="F1016" s="7"/>
      <c r="G1016" s="7"/>
      <c r="H1016" s="7"/>
      <c r="I1016" s="7"/>
      <c r="J1016" s="7"/>
      <c r="K1016" s="7"/>
      <c r="L1016" s="7"/>
      <c r="M1016" s="7"/>
      <c r="N1016" s="7"/>
      <c r="O1016" s="7"/>
      <c r="P1016" s="7"/>
      <c r="Q1016" s="7"/>
      <c r="R1016" s="7"/>
      <c r="S1016" s="7"/>
      <c r="T1016" s="7"/>
      <c r="U1016" s="7"/>
      <c r="V1016" s="7"/>
      <c r="W1016" s="7"/>
      <c r="X1016" s="7"/>
      <c r="Y1016" s="7"/>
    </row>
    <row r="1017" spans="1:25" x14ac:dyDescent="0.2">
      <c r="A1017" s="7"/>
      <c r="B1017" s="7"/>
      <c r="C1017" s="7"/>
      <c r="D1017" s="7"/>
      <c r="E1017" s="7"/>
      <c r="F1017" s="7"/>
      <c r="G1017" s="7"/>
      <c r="H1017" s="7"/>
      <c r="I1017" s="7"/>
      <c r="J1017" s="7"/>
      <c r="K1017" s="7"/>
      <c r="L1017" s="7"/>
      <c r="M1017" s="7"/>
      <c r="N1017" s="7"/>
      <c r="O1017" s="7"/>
      <c r="P1017" s="7"/>
      <c r="Q1017" s="7"/>
      <c r="R1017" s="7"/>
      <c r="S1017" s="7"/>
      <c r="T1017" s="7"/>
      <c r="U1017" s="7"/>
      <c r="V1017" s="7"/>
      <c r="W1017" s="7"/>
      <c r="X1017" s="7"/>
      <c r="Y1017" s="7"/>
    </row>
    <row r="1018" spans="1:25" x14ac:dyDescent="0.2">
      <c r="A1018" s="7"/>
      <c r="B1018" s="7"/>
      <c r="C1018" s="7"/>
      <c r="D1018" s="7"/>
      <c r="E1018" s="7"/>
      <c r="F1018" s="7"/>
      <c r="G1018" s="7"/>
      <c r="H1018" s="7"/>
      <c r="I1018" s="7"/>
      <c r="J1018" s="7"/>
      <c r="K1018" s="7"/>
      <c r="L1018" s="7"/>
      <c r="M1018" s="7"/>
      <c r="N1018" s="7"/>
      <c r="O1018" s="7"/>
      <c r="P1018" s="7"/>
      <c r="Q1018" s="7"/>
      <c r="R1018" s="7"/>
      <c r="S1018" s="7"/>
      <c r="T1018" s="7"/>
      <c r="U1018" s="7"/>
      <c r="V1018" s="7"/>
      <c r="W1018" s="7"/>
      <c r="X1018" s="7"/>
      <c r="Y1018" s="7"/>
    </row>
    <row r="1019" spans="1:25" x14ac:dyDescent="0.2">
      <c r="A1019" s="7"/>
      <c r="B1019" s="7"/>
      <c r="C1019" s="7"/>
      <c r="D1019" s="7"/>
      <c r="E1019" s="7"/>
      <c r="F1019" s="7"/>
      <c r="G1019" s="7"/>
      <c r="H1019" s="7"/>
      <c r="I1019" s="7"/>
      <c r="J1019" s="7"/>
      <c r="K1019" s="7"/>
      <c r="L1019" s="7"/>
      <c r="M1019" s="7"/>
      <c r="N1019" s="7"/>
      <c r="O1019" s="7"/>
      <c r="P1019" s="7"/>
      <c r="Q1019" s="7"/>
      <c r="R1019" s="7"/>
      <c r="S1019" s="7"/>
      <c r="T1019" s="7"/>
      <c r="U1019" s="7"/>
      <c r="V1019" s="7"/>
      <c r="W1019" s="7"/>
      <c r="X1019" s="7"/>
      <c r="Y1019" s="7"/>
    </row>
    <row r="1020" spans="1:25" x14ac:dyDescent="0.2">
      <c r="A1020" s="7"/>
      <c r="B1020" s="7"/>
      <c r="C1020" s="7"/>
      <c r="D1020" s="7"/>
      <c r="E1020" s="7"/>
      <c r="F1020" s="7"/>
      <c r="G1020" s="7"/>
      <c r="H1020" s="7"/>
      <c r="I1020" s="7"/>
      <c r="J1020" s="7"/>
      <c r="K1020" s="7"/>
      <c r="L1020" s="7"/>
      <c r="M1020" s="7"/>
      <c r="N1020" s="7"/>
      <c r="O1020" s="7"/>
      <c r="P1020" s="7"/>
      <c r="Q1020" s="7"/>
      <c r="R1020" s="7"/>
      <c r="S1020" s="7"/>
      <c r="T1020" s="7"/>
      <c r="U1020" s="7"/>
      <c r="V1020" s="7"/>
      <c r="W1020" s="7"/>
      <c r="X1020" s="7"/>
      <c r="Y1020" s="7"/>
    </row>
    <row r="1021" spans="1:25" x14ac:dyDescent="0.2">
      <c r="A1021" s="7"/>
      <c r="B1021" s="7"/>
      <c r="C1021" s="7"/>
      <c r="D1021" s="7"/>
      <c r="E1021" s="7"/>
      <c r="F1021" s="7"/>
      <c r="G1021" s="7"/>
      <c r="H1021" s="7"/>
      <c r="I1021" s="7"/>
      <c r="J1021" s="7"/>
      <c r="K1021" s="7"/>
      <c r="L1021" s="7"/>
      <c r="M1021" s="7"/>
      <c r="N1021" s="7"/>
      <c r="O1021" s="7"/>
      <c r="P1021" s="7"/>
      <c r="Q1021" s="7"/>
      <c r="R1021" s="7"/>
      <c r="S1021" s="7"/>
      <c r="T1021" s="7"/>
      <c r="U1021" s="7"/>
      <c r="V1021" s="7"/>
      <c r="W1021" s="7"/>
      <c r="X1021" s="7"/>
      <c r="Y1021" s="7"/>
    </row>
    <row r="1022" spans="1:25" x14ac:dyDescent="0.2">
      <c r="A1022" s="7"/>
      <c r="B1022" s="7"/>
      <c r="C1022" s="7"/>
      <c r="D1022" s="7"/>
      <c r="E1022" s="7"/>
      <c r="F1022" s="7"/>
      <c r="G1022" s="7"/>
      <c r="H1022" s="7"/>
      <c r="I1022" s="7"/>
      <c r="J1022" s="7"/>
      <c r="K1022" s="7"/>
      <c r="L1022" s="7"/>
      <c r="M1022" s="7"/>
      <c r="N1022" s="7"/>
      <c r="O1022" s="7"/>
      <c r="P1022" s="7"/>
      <c r="Q1022" s="7"/>
      <c r="R1022" s="7"/>
      <c r="S1022" s="7"/>
      <c r="T1022" s="7"/>
      <c r="U1022" s="7"/>
      <c r="V1022" s="7"/>
      <c r="W1022" s="7"/>
      <c r="X1022" s="7"/>
      <c r="Y1022" s="7"/>
    </row>
    <row r="1023" spans="1:25" x14ac:dyDescent="0.2">
      <c r="A1023" s="7"/>
      <c r="B1023" s="7"/>
      <c r="C1023" s="7"/>
      <c r="D1023" s="7"/>
      <c r="E1023" s="7"/>
      <c r="F1023" s="7"/>
      <c r="G1023" s="7"/>
      <c r="H1023" s="7"/>
      <c r="I1023" s="7"/>
      <c r="J1023" s="7"/>
      <c r="K1023" s="7"/>
      <c r="L1023" s="7"/>
      <c r="M1023" s="7"/>
      <c r="N1023" s="7"/>
      <c r="O1023" s="7"/>
      <c r="P1023" s="7"/>
      <c r="Q1023" s="7"/>
      <c r="R1023" s="7"/>
      <c r="S1023" s="7"/>
      <c r="T1023" s="7"/>
      <c r="U1023" s="7"/>
      <c r="V1023" s="7"/>
      <c r="W1023" s="7"/>
      <c r="X1023" s="7"/>
      <c r="Y1023" s="7"/>
    </row>
    <row r="1024" spans="1:25" x14ac:dyDescent="0.2">
      <c r="A1024" s="7"/>
      <c r="B1024" s="7"/>
      <c r="C1024" s="7"/>
      <c r="D1024" s="7"/>
      <c r="E1024" s="7"/>
      <c r="F1024" s="7"/>
      <c r="G1024" s="7"/>
      <c r="H1024" s="7"/>
      <c r="I1024" s="7"/>
      <c r="J1024" s="7"/>
      <c r="K1024" s="7"/>
      <c r="L1024" s="7"/>
      <c r="M1024" s="7"/>
      <c r="N1024" s="7"/>
      <c r="O1024" s="7"/>
      <c r="P1024" s="7"/>
      <c r="Q1024" s="7"/>
      <c r="R1024" s="7"/>
      <c r="S1024" s="7"/>
      <c r="T1024" s="7"/>
      <c r="U1024" s="7"/>
      <c r="V1024" s="7"/>
      <c r="W1024" s="7"/>
      <c r="X1024" s="7"/>
      <c r="Y1024" s="7"/>
    </row>
    <row r="1025" spans="1:25" x14ac:dyDescent="0.2">
      <c r="A1025" s="7"/>
      <c r="B1025" s="7"/>
      <c r="C1025" s="7"/>
      <c r="D1025" s="7"/>
      <c r="E1025" s="7"/>
      <c r="F1025" s="7"/>
      <c r="G1025" s="7"/>
      <c r="H1025" s="7"/>
      <c r="I1025" s="7"/>
      <c r="J1025" s="7"/>
      <c r="K1025" s="7"/>
      <c r="L1025" s="7"/>
      <c r="M1025" s="7"/>
      <c r="N1025" s="7"/>
      <c r="O1025" s="7"/>
      <c r="P1025" s="7"/>
      <c r="Q1025" s="7"/>
      <c r="R1025" s="7"/>
      <c r="S1025" s="7"/>
      <c r="T1025" s="7"/>
      <c r="U1025" s="7"/>
      <c r="V1025" s="7"/>
      <c r="W1025" s="7"/>
      <c r="X1025" s="7"/>
      <c r="Y1025" s="7"/>
    </row>
    <row r="1026" spans="1:25" x14ac:dyDescent="0.2">
      <c r="A1026" s="7"/>
      <c r="B1026" s="7"/>
      <c r="C1026" s="7"/>
      <c r="D1026" s="7"/>
      <c r="E1026" s="7"/>
      <c r="F1026" s="7"/>
      <c r="G1026" s="7"/>
      <c r="H1026" s="7"/>
      <c r="I1026" s="7"/>
      <c r="J1026" s="7"/>
      <c r="K1026" s="7"/>
      <c r="L1026" s="7"/>
      <c r="M1026" s="7"/>
      <c r="N1026" s="7"/>
      <c r="O1026" s="7"/>
      <c r="P1026" s="7"/>
      <c r="Q1026" s="7"/>
      <c r="R1026" s="7"/>
      <c r="S1026" s="7"/>
      <c r="T1026" s="7"/>
      <c r="U1026" s="7"/>
      <c r="V1026" s="7"/>
      <c r="W1026" s="7"/>
      <c r="X1026" s="7"/>
      <c r="Y1026" s="7"/>
    </row>
    <row r="1027" spans="1:25" x14ac:dyDescent="0.2">
      <c r="A1027" s="7"/>
      <c r="B1027" s="7"/>
      <c r="C1027" s="7"/>
      <c r="D1027" s="7"/>
      <c r="E1027" s="7"/>
      <c r="F1027" s="7"/>
      <c r="G1027" s="7"/>
      <c r="H1027" s="7"/>
      <c r="I1027" s="7"/>
      <c r="J1027" s="7"/>
      <c r="K1027" s="7"/>
      <c r="L1027" s="7"/>
      <c r="M1027" s="7"/>
      <c r="N1027" s="7"/>
      <c r="O1027" s="7"/>
      <c r="P1027" s="7"/>
      <c r="Q1027" s="7"/>
      <c r="R1027" s="7"/>
      <c r="S1027" s="7"/>
      <c r="T1027" s="7"/>
      <c r="U1027" s="7"/>
      <c r="V1027" s="7"/>
      <c r="W1027" s="7"/>
      <c r="X1027" s="7"/>
      <c r="Y1027" s="7"/>
    </row>
    <row r="1028" spans="1:25" x14ac:dyDescent="0.2">
      <c r="A1028" s="7"/>
      <c r="B1028" s="7"/>
      <c r="C1028" s="7"/>
      <c r="D1028" s="7"/>
      <c r="E1028" s="7"/>
      <c r="F1028" s="7"/>
      <c r="G1028" s="7"/>
      <c r="H1028" s="7"/>
      <c r="I1028" s="7"/>
      <c r="J1028" s="7"/>
      <c r="K1028" s="7"/>
      <c r="L1028" s="7"/>
      <c r="M1028" s="7"/>
      <c r="N1028" s="7"/>
      <c r="O1028" s="7"/>
      <c r="P1028" s="7"/>
      <c r="Q1028" s="7"/>
      <c r="R1028" s="7"/>
      <c r="S1028" s="7"/>
      <c r="T1028" s="7"/>
      <c r="U1028" s="7"/>
      <c r="V1028" s="7"/>
      <c r="W1028" s="7"/>
      <c r="X1028" s="7"/>
      <c r="Y1028" s="7"/>
    </row>
    <row r="1029" spans="1:25" x14ac:dyDescent="0.2">
      <c r="A1029" s="7"/>
      <c r="B1029" s="7"/>
      <c r="C1029" s="7"/>
      <c r="D1029" s="7"/>
      <c r="E1029" s="7"/>
      <c r="F1029" s="7"/>
      <c r="G1029" s="7"/>
      <c r="H1029" s="7"/>
      <c r="I1029" s="7"/>
      <c r="J1029" s="7"/>
      <c r="K1029" s="7"/>
      <c r="L1029" s="7"/>
      <c r="M1029" s="7"/>
      <c r="N1029" s="7"/>
      <c r="O1029" s="7"/>
      <c r="P1029" s="7"/>
      <c r="Q1029" s="7"/>
      <c r="R1029" s="7"/>
      <c r="S1029" s="7"/>
      <c r="T1029" s="7"/>
      <c r="U1029" s="7"/>
      <c r="V1029" s="7"/>
      <c r="W1029" s="7"/>
      <c r="X1029" s="7"/>
      <c r="Y1029" s="7"/>
    </row>
    <row r="1030" spans="1:25" x14ac:dyDescent="0.2">
      <c r="A1030" s="7"/>
      <c r="B1030" s="7"/>
      <c r="C1030" s="7"/>
      <c r="D1030" s="7"/>
      <c r="E1030" s="7"/>
      <c r="F1030" s="7"/>
      <c r="G1030" s="7"/>
      <c r="H1030" s="7"/>
      <c r="I1030" s="7"/>
      <c r="J1030" s="7"/>
      <c r="K1030" s="7"/>
      <c r="L1030" s="7"/>
      <c r="M1030" s="7"/>
      <c r="N1030" s="7"/>
      <c r="O1030" s="7"/>
      <c r="P1030" s="7"/>
      <c r="Q1030" s="7"/>
      <c r="R1030" s="7"/>
      <c r="S1030" s="7"/>
      <c r="T1030" s="7"/>
      <c r="U1030" s="7"/>
      <c r="V1030" s="7"/>
      <c r="W1030" s="7"/>
      <c r="X1030" s="7"/>
      <c r="Y1030" s="7"/>
    </row>
    <row r="1031" spans="1:25" x14ac:dyDescent="0.2">
      <c r="A1031" s="7"/>
      <c r="B1031" s="7"/>
      <c r="C1031" s="7"/>
      <c r="D1031" s="7"/>
      <c r="E1031" s="7"/>
      <c r="F1031" s="7"/>
      <c r="G1031" s="7"/>
      <c r="H1031" s="7"/>
      <c r="I1031" s="7"/>
      <c r="J1031" s="7"/>
      <c r="K1031" s="7"/>
      <c r="L1031" s="7"/>
      <c r="M1031" s="7"/>
      <c r="N1031" s="7"/>
      <c r="O1031" s="7"/>
      <c r="P1031" s="7"/>
      <c r="Q1031" s="7"/>
      <c r="R1031" s="7"/>
      <c r="S1031" s="7"/>
      <c r="T1031" s="7"/>
      <c r="U1031" s="7"/>
      <c r="V1031" s="7"/>
      <c r="W1031" s="7"/>
      <c r="X1031" s="7"/>
      <c r="Y1031" s="7"/>
    </row>
    <row r="1032" spans="1:25" x14ac:dyDescent="0.2">
      <c r="A1032" s="7"/>
      <c r="B1032" s="7"/>
      <c r="C1032" s="7"/>
      <c r="D1032" s="7"/>
      <c r="E1032" s="7"/>
      <c r="F1032" s="7"/>
      <c r="G1032" s="7"/>
      <c r="H1032" s="7"/>
      <c r="I1032" s="7"/>
      <c r="J1032" s="7"/>
      <c r="K1032" s="7"/>
      <c r="L1032" s="7"/>
      <c r="M1032" s="7"/>
      <c r="N1032" s="7"/>
      <c r="O1032" s="7"/>
      <c r="P1032" s="7"/>
      <c r="Q1032" s="7"/>
      <c r="R1032" s="7"/>
      <c r="S1032" s="7"/>
      <c r="T1032" s="7"/>
      <c r="U1032" s="7"/>
      <c r="V1032" s="7"/>
      <c r="W1032" s="7"/>
      <c r="X1032" s="7"/>
      <c r="Y1032" s="7"/>
    </row>
    <row r="1033" spans="1:25" x14ac:dyDescent="0.2">
      <c r="A1033" s="7"/>
      <c r="B1033" s="7"/>
      <c r="C1033" s="7"/>
      <c r="D1033" s="7"/>
      <c r="E1033" s="7"/>
      <c r="F1033" s="7"/>
      <c r="G1033" s="7"/>
      <c r="H1033" s="7"/>
      <c r="I1033" s="7"/>
      <c r="J1033" s="7"/>
      <c r="K1033" s="7"/>
      <c r="L1033" s="7"/>
      <c r="M1033" s="7"/>
      <c r="N1033" s="7"/>
      <c r="O1033" s="7"/>
      <c r="P1033" s="7"/>
      <c r="Q1033" s="7"/>
      <c r="R1033" s="7"/>
      <c r="S1033" s="7"/>
      <c r="T1033" s="7"/>
      <c r="U1033" s="7"/>
      <c r="V1033" s="7"/>
      <c r="W1033" s="7"/>
      <c r="X1033" s="7"/>
      <c r="Y1033" s="7"/>
    </row>
    <row r="1034" spans="1:25" x14ac:dyDescent="0.2">
      <c r="A1034" s="7"/>
      <c r="B1034" s="7"/>
      <c r="C1034" s="7"/>
      <c r="D1034" s="7"/>
      <c r="E1034" s="7"/>
      <c r="F1034" s="7"/>
      <c r="G1034" s="7"/>
      <c r="H1034" s="7"/>
      <c r="I1034" s="7"/>
      <c r="J1034" s="7"/>
      <c r="K1034" s="7"/>
      <c r="L1034" s="7"/>
      <c r="M1034" s="7"/>
      <c r="N1034" s="7"/>
      <c r="O1034" s="7"/>
      <c r="P1034" s="7"/>
      <c r="Q1034" s="7"/>
      <c r="R1034" s="7"/>
      <c r="S1034" s="7"/>
      <c r="T1034" s="7"/>
      <c r="U1034" s="7"/>
      <c r="V1034" s="7"/>
      <c r="W1034" s="7"/>
      <c r="X1034" s="7"/>
      <c r="Y1034" s="7"/>
    </row>
    <row r="1035" spans="1:25" x14ac:dyDescent="0.2">
      <c r="A1035" s="7"/>
      <c r="B1035" s="7"/>
      <c r="C1035" s="7"/>
      <c r="D1035" s="7"/>
      <c r="E1035" s="7"/>
      <c r="F1035" s="7"/>
      <c r="G1035" s="7"/>
      <c r="H1035" s="7"/>
      <c r="I1035" s="7"/>
      <c r="J1035" s="7"/>
      <c r="K1035" s="7"/>
      <c r="L1035" s="7"/>
      <c r="M1035" s="7"/>
      <c r="N1035" s="7"/>
      <c r="O1035" s="7"/>
      <c r="P1035" s="7"/>
      <c r="Q1035" s="7"/>
      <c r="R1035" s="7"/>
      <c r="S1035" s="7"/>
      <c r="T1035" s="7"/>
      <c r="U1035" s="7"/>
      <c r="V1035" s="7"/>
      <c r="W1035" s="7"/>
      <c r="X1035" s="7"/>
      <c r="Y1035" s="7"/>
    </row>
    <row r="1036" spans="1:25" x14ac:dyDescent="0.2">
      <c r="A1036" s="7"/>
      <c r="B1036" s="7"/>
      <c r="C1036" s="7"/>
      <c r="D1036" s="7"/>
      <c r="E1036" s="7"/>
      <c r="F1036" s="7"/>
      <c r="G1036" s="7"/>
      <c r="H1036" s="7"/>
      <c r="I1036" s="7"/>
      <c r="J1036" s="7"/>
      <c r="K1036" s="7"/>
      <c r="L1036" s="7"/>
      <c r="M1036" s="7"/>
      <c r="N1036" s="7"/>
      <c r="O1036" s="7"/>
      <c r="P1036" s="7"/>
      <c r="Q1036" s="7"/>
      <c r="R1036" s="7"/>
      <c r="S1036" s="7"/>
      <c r="T1036" s="7"/>
      <c r="U1036" s="7"/>
      <c r="V1036" s="7"/>
      <c r="W1036" s="7"/>
      <c r="X1036" s="7"/>
      <c r="Y1036" s="7"/>
    </row>
    <row r="1037" spans="1:25" x14ac:dyDescent="0.2">
      <c r="A1037" s="7"/>
      <c r="B1037" s="7"/>
      <c r="C1037" s="7"/>
      <c r="D1037" s="7"/>
      <c r="E1037" s="7"/>
      <c r="F1037" s="7"/>
      <c r="G1037" s="7"/>
      <c r="H1037" s="7"/>
      <c r="I1037" s="7"/>
      <c r="J1037" s="7"/>
      <c r="K1037" s="7"/>
      <c r="L1037" s="7"/>
      <c r="M1037" s="7"/>
      <c r="N1037" s="7"/>
      <c r="O1037" s="7"/>
      <c r="P1037" s="7"/>
      <c r="Q1037" s="7"/>
      <c r="R1037" s="7"/>
      <c r="S1037" s="7"/>
      <c r="T1037" s="7"/>
      <c r="U1037" s="7"/>
      <c r="V1037" s="7"/>
      <c r="W1037" s="7"/>
      <c r="X1037" s="7"/>
      <c r="Y1037" s="7"/>
    </row>
    <row r="1038" spans="1:25" x14ac:dyDescent="0.2">
      <c r="A1038" s="7"/>
      <c r="B1038" s="7"/>
      <c r="C1038" s="7"/>
      <c r="D1038" s="7"/>
      <c r="E1038" s="7"/>
      <c r="F1038" s="7"/>
      <c r="G1038" s="7"/>
      <c r="H1038" s="7"/>
      <c r="I1038" s="7"/>
      <c r="J1038" s="7"/>
      <c r="K1038" s="7"/>
      <c r="L1038" s="7"/>
      <c r="M1038" s="7"/>
      <c r="N1038" s="7"/>
      <c r="O1038" s="7"/>
      <c r="P1038" s="7"/>
      <c r="Q1038" s="7"/>
      <c r="R1038" s="7"/>
      <c r="S1038" s="7"/>
      <c r="T1038" s="7"/>
      <c r="U1038" s="7"/>
      <c r="V1038" s="7"/>
      <c r="W1038" s="7"/>
      <c r="X1038" s="7"/>
      <c r="Y1038" s="7"/>
    </row>
    <row r="1039" spans="1:25" x14ac:dyDescent="0.2">
      <c r="A1039" s="7"/>
      <c r="B1039" s="7"/>
      <c r="C1039" s="7"/>
      <c r="D1039" s="7"/>
      <c r="E1039" s="7"/>
      <c r="F1039" s="7"/>
      <c r="G1039" s="7"/>
      <c r="H1039" s="7"/>
      <c r="I1039" s="7"/>
      <c r="J1039" s="7"/>
      <c r="K1039" s="7"/>
      <c r="L1039" s="7"/>
      <c r="M1039" s="7"/>
      <c r="N1039" s="7"/>
      <c r="O1039" s="7"/>
      <c r="P1039" s="7"/>
      <c r="Q1039" s="7"/>
      <c r="R1039" s="7"/>
      <c r="S1039" s="7"/>
      <c r="T1039" s="7"/>
      <c r="U1039" s="7"/>
      <c r="V1039" s="7"/>
      <c r="W1039" s="7"/>
      <c r="X1039" s="7"/>
      <c r="Y1039" s="7"/>
    </row>
    <row r="1040" spans="1:25" x14ac:dyDescent="0.2">
      <c r="A1040" s="7"/>
      <c r="B1040" s="7"/>
      <c r="C1040" s="7"/>
      <c r="D1040" s="7"/>
      <c r="E1040" s="7"/>
      <c r="F1040" s="7"/>
      <c r="G1040" s="7"/>
      <c r="H1040" s="7"/>
      <c r="I1040" s="7"/>
      <c r="J1040" s="7"/>
      <c r="K1040" s="7"/>
      <c r="L1040" s="7"/>
      <c r="M1040" s="7"/>
      <c r="N1040" s="7"/>
      <c r="O1040" s="7"/>
      <c r="P1040" s="7"/>
      <c r="Q1040" s="7"/>
      <c r="R1040" s="7"/>
      <c r="S1040" s="7"/>
      <c r="T1040" s="7"/>
      <c r="U1040" s="7"/>
      <c r="V1040" s="7"/>
      <c r="W1040" s="7"/>
      <c r="X1040" s="7"/>
      <c r="Y1040" s="7"/>
    </row>
    <row r="1041" spans="1:25" x14ac:dyDescent="0.2">
      <c r="A1041" s="7"/>
      <c r="B1041" s="7"/>
      <c r="C1041" s="7"/>
      <c r="D1041" s="7"/>
      <c r="E1041" s="7"/>
      <c r="F1041" s="7"/>
      <c r="G1041" s="7"/>
      <c r="H1041" s="7"/>
      <c r="I1041" s="7"/>
      <c r="J1041" s="7"/>
      <c r="K1041" s="7"/>
      <c r="L1041" s="7"/>
      <c r="M1041" s="7"/>
      <c r="N1041" s="7"/>
      <c r="O1041" s="7"/>
      <c r="P1041" s="7"/>
      <c r="Q1041" s="7"/>
      <c r="R1041" s="7"/>
      <c r="S1041" s="7"/>
      <c r="T1041" s="7"/>
      <c r="U1041" s="7"/>
      <c r="V1041" s="7"/>
      <c r="W1041" s="7"/>
      <c r="X1041" s="7"/>
      <c r="Y1041" s="7"/>
    </row>
    <row r="1042" spans="1:25" x14ac:dyDescent="0.2">
      <c r="A1042" s="7"/>
      <c r="B1042" s="7"/>
      <c r="C1042" s="7"/>
      <c r="D1042" s="7"/>
      <c r="E1042" s="7"/>
      <c r="F1042" s="7"/>
      <c r="G1042" s="7"/>
      <c r="H1042" s="7"/>
      <c r="I1042" s="7"/>
      <c r="J1042" s="7"/>
      <c r="K1042" s="7"/>
      <c r="L1042" s="7"/>
      <c r="M1042" s="7"/>
      <c r="N1042" s="7"/>
      <c r="O1042" s="7"/>
      <c r="P1042" s="7"/>
      <c r="Q1042" s="7"/>
      <c r="R1042" s="7"/>
      <c r="S1042" s="7"/>
      <c r="T1042" s="7"/>
      <c r="U1042" s="7"/>
      <c r="V1042" s="7"/>
      <c r="W1042" s="7"/>
      <c r="X1042" s="7"/>
      <c r="Y1042" s="7"/>
    </row>
    <row r="1043" spans="1:25" x14ac:dyDescent="0.2">
      <c r="A1043" s="7"/>
      <c r="B1043" s="7"/>
      <c r="C1043" s="7"/>
      <c r="D1043" s="7"/>
      <c r="E1043" s="7"/>
      <c r="F1043" s="7"/>
      <c r="G1043" s="7"/>
      <c r="H1043" s="7"/>
      <c r="I1043" s="7"/>
      <c r="J1043" s="7"/>
      <c r="K1043" s="7"/>
      <c r="L1043" s="7"/>
      <c r="M1043" s="7"/>
      <c r="N1043" s="7"/>
      <c r="O1043" s="7"/>
      <c r="P1043" s="7"/>
      <c r="Q1043" s="7"/>
      <c r="R1043" s="7"/>
      <c r="S1043" s="7"/>
      <c r="T1043" s="7"/>
      <c r="U1043" s="7"/>
      <c r="V1043" s="7"/>
      <c r="W1043" s="7"/>
      <c r="X1043" s="7"/>
      <c r="Y1043" s="7"/>
    </row>
    <row r="1044" spans="1:25" x14ac:dyDescent="0.2">
      <c r="A1044" s="7"/>
      <c r="B1044" s="7"/>
      <c r="C1044" s="7"/>
      <c r="D1044" s="7"/>
      <c r="E1044" s="7"/>
      <c r="F1044" s="7"/>
      <c r="G1044" s="7"/>
      <c r="H1044" s="7"/>
      <c r="I1044" s="7"/>
      <c r="J1044" s="7"/>
      <c r="K1044" s="7"/>
      <c r="L1044" s="7"/>
      <c r="M1044" s="7"/>
      <c r="N1044" s="7"/>
      <c r="O1044" s="7"/>
      <c r="P1044" s="7"/>
      <c r="Q1044" s="7"/>
      <c r="R1044" s="7"/>
      <c r="S1044" s="7"/>
      <c r="T1044" s="7"/>
      <c r="U1044" s="7"/>
      <c r="V1044" s="7"/>
      <c r="W1044" s="7"/>
      <c r="X1044" s="7"/>
      <c r="Y1044" s="7"/>
    </row>
    <row r="1045" spans="1:25" x14ac:dyDescent="0.2">
      <c r="A1045" s="7"/>
      <c r="B1045" s="7"/>
      <c r="C1045" s="7"/>
      <c r="D1045" s="7"/>
      <c r="E1045" s="7"/>
      <c r="F1045" s="7"/>
      <c r="G1045" s="7"/>
      <c r="H1045" s="7"/>
      <c r="I1045" s="7"/>
      <c r="J1045" s="7"/>
      <c r="K1045" s="7"/>
      <c r="L1045" s="7"/>
      <c r="M1045" s="7"/>
      <c r="N1045" s="7"/>
      <c r="O1045" s="7"/>
      <c r="P1045" s="7"/>
      <c r="Q1045" s="7"/>
      <c r="R1045" s="7"/>
      <c r="S1045" s="7"/>
      <c r="T1045" s="7"/>
      <c r="U1045" s="7"/>
      <c r="V1045" s="7"/>
      <c r="W1045" s="7"/>
      <c r="X1045" s="7"/>
      <c r="Y1045" s="7"/>
    </row>
    <row r="1046" spans="1:25" x14ac:dyDescent="0.2">
      <c r="A1046" s="7"/>
      <c r="B1046" s="7"/>
      <c r="C1046" s="7"/>
      <c r="D1046" s="7"/>
      <c r="E1046" s="7"/>
      <c r="F1046" s="7"/>
      <c r="G1046" s="7"/>
      <c r="H1046" s="7"/>
      <c r="I1046" s="7"/>
      <c r="J1046" s="7"/>
      <c r="K1046" s="7"/>
      <c r="L1046" s="7"/>
      <c r="M1046" s="7"/>
      <c r="N1046" s="7"/>
      <c r="O1046" s="7"/>
      <c r="P1046" s="7"/>
      <c r="Q1046" s="7"/>
      <c r="R1046" s="7"/>
      <c r="S1046" s="7"/>
      <c r="T1046" s="7"/>
      <c r="U1046" s="7"/>
      <c r="V1046" s="7"/>
      <c r="W1046" s="7"/>
      <c r="X1046" s="7"/>
      <c r="Y1046" s="7"/>
    </row>
    <row r="1047" spans="1:25" x14ac:dyDescent="0.2">
      <c r="A1047" s="7"/>
      <c r="B1047" s="7"/>
      <c r="C1047" s="7"/>
      <c r="D1047" s="7"/>
      <c r="E1047" s="7"/>
      <c r="F1047" s="7"/>
      <c r="G1047" s="7"/>
      <c r="H1047" s="7"/>
      <c r="I1047" s="7"/>
      <c r="J1047" s="7"/>
      <c r="K1047" s="7"/>
      <c r="L1047" s="7"/>
      <c r="M1047" s="7"/>
      <c r="N1047" s="7"/>
      <c r="O1047" s="7"/>
      <c r="P1047" s="7"/>
      <c r="Q1047" s="7"/>
      <c r="R1047" s="7"/>
      <c r="S1047" s="7"/>
      <c r="T1047" s="7"/>
      <c r="U1047" s="7"/>
      <c r="V1047" s="7"/>
      <c r="W1047" s="7"/>
      <c r="X1047" s="7"/>
      <c r="Y1047" s="7"/>
    </row>
    <row r="1048" spans="1:25" x14ac:dyDescent="0.2">
      <c r="A1048" s="7"/>
      <c r="B1048" s="7"/>
      <c r="C1048" s="7"/>
      <c r="D1048" s="7"/>
      <c r="E1048" s="7"/>
      <c r="F1048" s="7"/>
      <c r="G1048" s="7"/>
      <c r="H1048" s="7"/>
      <c r="I1048" s="7"/>
      <c r="J1048" s="7"/>
      <c r="K1048" s="7"/>
      <c r="L1048" s="7"/>
      <c r="M1048" s="7"/>
      <c r="N1048" s="7"/>
      <c r="O1048" s="7"/>
      <c r="P1048" s="7"/>
      <c r="Q1048" s="7"/>
      <c r="R1048" s="7"/>
      <c r="S1048" s="7"/>
      <c r="T1048" s="7"/>
      <c r="U1048" s="7"/>
      <c r="V1048" s="7"/>
      <c r="W1048" s="7"/>
      <c r="X1048" s="7"/>
      <c r="Y1048" s="7"/>
    </row>
    <row r="1049" spans="1:25" x14ac:dyDescent="0.2">
      <c r="A1049" s="7"/>
      <c r="B1049" s="7"/>
      <c r="C1049" s="7"/>
      <c r="D1049" s="7"/>
      <c r="E1049" s="7"/>
      <c r="F1049" s="7"/>
      <c r="G1049" s="7"/>
      <c r="H1049" s="7"/>
      <c r="I1049" s="7"/>
      <c r="J1049" s="7"/>
      <c r="K1049" s="7"/>
      <c r="L1049" s="7"/>
      <c r="M1049" s="7"/>
      <c r="N1049" s="7"/>
      <c r="O1049" s="7"/>
      <c r="P1049" s="7"/>
      <c r="Q1049" s="7"/>
      <c r="R1049" s="7"/>
      <c r="S1049" s="7"/>
      <c r="T1049" s="7"/>
      <c r="U1049" s="7"/>
      <c r="V1049" s="7"/>
      <c r="W1049" s="7"/>
      <c r="X1049" s="7"/>
      <c r="Y1049" s="7"/>
    </row>
    <row r="1050" spans="1:25" x14ac:dyDescent="0.2">
      <c r="A1050" s="7"/>
      <c r="B1050" s="7"/>
      <c r="C1050" s="7"/>
      <c r="D1050" s="7"/>
      <c r="E1050" s="7"/>
      <c r="F1050" s="7"/>
      <c r="G1050" s="7"/>
      <c r="H1050" s="7"/>
      <c r="I1050" s="7"/>
      <c r="J1050" s="7"/>
      <c r="K1050" s="7"/>
      <c r="L1050" s="7"/>
      <c r="M1050" s="7"/>
      <c r="N1050" s="7"/>
      <c r="O1050" s="7"/>
      <c r="P1050" s="7"/>
      <c r="Q1050" s="7"/>
      <c r="R1050" s="7"/>
      <c r="S1050" s="7"/>
      <c r="T1050" s="7"/>
      <c r="U1050" s="7"/>
      <c r="V1050" s="7"/>
      <c r="W1050" s="7"/>
      <c r="X1050" s="7"/>
      <c r="Y1050" s="7"/>
    </row>
    <row r="1051" spans="1:25" x14ac:dyDescent="0.2">
      <c r="A1051" s="7"/>
      <c r="B1051" s="7"/>
      <c r="C1051" s="7"/>
      <c r="D1051" s="7"/>
      <c r="E1051" s="7"/>
      <c r="F1051" s="7"/>
      <c r="G1051" s="7"/>
      <c r="H1051" s="7"/>
      <c r="I1051" s="7"/>
      <c r="J1051" s="7"/>
      <c r="K1051" s="7"/>
      <c r="L1051" s="7"/>
      <c r="M1051" s="7"/>
      <c r="N1051" s="7"/>
      <c r="O1051" s="7"/>
      <c r="P1051" s="7"/>
      <c r="Q1051" s="7"/>
      <c r="R1051" s="7"/>
      <c r="S1051" s="7"/>
      <c r="T1051" s="7"/>
      <c r="U1051" s="7"/>
      <c r="V1051" s="7"/>
      <c r="W1051" s="7"/>
      <c r="X1051" s="7"/>
      <c r="Y1051" s="7"/>
    </row>
    <row r="1052" spans="1:25" x14ac:dyDescent="0.2">
      <c r="A1052" s="7"/>
      <c r="B1052" s="7"/>
      <c r="C1052" s="7"/>
      <c r="D1052" s="7"/>
      <c r="E1052" s="7"/>
      <c r="F1052" s="7"/>
      <c r="G1052" s="7"/>
      <c r="H1052" s="7"/>
      <c r="I1052" s="7"/>
      <c r="J1052" s="7"/>
      <c r="K1052" s="7"/>
      <c r="L1052" s="7"/>
      <c r="M1052" s="7"/>
      <c r="N1052" s="7"/>
      <c r="O1052" s="7"/>
      <c r="P1052" s="7"/>
      <c r="Q1052" s="7"/>
      <c r="R1052" s="7"/>
      <c r="S1052" s="7"/>
      <c r="T1052" s="7"/>
      <c r="U1052" s="7"/>
      <c r="V1052" s="7"/>
      <c r="W1052" s="7"/>
      <c r="X1052" s="7"/>
      <c r="Y1052" s="7"/>
    </row>
    <row r="1053" spans="1:25" x14ac:dyDescent="0.2">
      <c r="A1053" s="7"/>
      <c r="B1053" s="7"/>
      <c r="C1053" s="7"/>
      <c r="D1053" s="7"/>
      <c r="E1053" s="7"/>
      <c r="F1053" s="7"/>
      <c r="G1053" s="7"/>
      <c r="H1053" s="7"/>
      <c r="I1053" s="7"/>
      <c r="J1053" s="7"/>
      <c r="K1053" s="7"/>
      <c r="L1053" s="7"/>
      <c r="M1053" s="7"/>
      <c r="N1053" s="7"/>
      <c r="O1053" s="7"/>
      <c r="P1053" s="7"/>
      <c r="Q1053" s="7"/>
      <c r="R1053" s="7"/>
      <c r="S1053" s="7"/>
      <c r="T1053" s="7"/>
      <c r="U1053" s="7"/>
      <c r="V1053" s="7"/>
      <c r="W1053" s="7"/>
      <c r="X1053" s="7"/>
      <c r="Y1053" s="7"/>
    </row>
    <row r="1054" spans="1:25" x14ac:dyDescent="0.2">
      <c r="A1054" s="7"/>
      <c r="B1054" s="7"/>
      <c r="C1054" s="7"/>
      <c r="D1054" s="7"/>
      <c r="E1054" s="7"/>
      <c r="F1054" s="7"/>
      <c r="G1054" s="7"/>
      <c r="H1054" s="7"/>
      <c r="I1054" s="7"/>
      <c r="J1054" s="7"/>
      <c r="K1054" s="7"/>
      <c r="L1054" s="7"/>
      <c r="M1054" s="7"/>
      <c r="N1054" s="7"/>
      <c r="O1054" s="7"/>
      <c r="P1054" s="7"/>
      <c r="Q1054" s="7"/>
      <c r="R1054" s="7"/>
      <c r="S1054" s="7"/>
      <c r="T1054" s="7"/>
      <c r="U1054" s="7"/>
      <c r="V1054" s="7"/>
      <c r="W1054" s="7"/>
      <c r="X1054" s="7"/>
      <c r="Y1054" s="7"/>
    </row>
    <row r="1055" spans="1:25" x14ac:dyDescent="0.2">
      <c r="A1055" s="7"/>
      <c r="B1055" s="7"/>
      <c r="C1055" s="7"/>
      <c r="D1055" s="7"/>
      <c r="E1055" s="7"/>
      <c r="F1055" s="7"/>
      <c r="G1055" s="7"/>
      <c r="H1055" s="7"/>
      <c r="I1055" s="7"/>
      <c r="J1055" s="7"/>
      <c r="K1055" s="7"/>
      <c r="L1055" s="7"/>
      <c r="M1055" s="7"/>
      <c r="N1055" s="7"/>
      <c r="O1055" s="7"/>
      <c r="P1055" s="7"/>
      <c r="Q1055" s="7"/>
      <c r="R1055" s="7"/>
      <c r="S1055" s="7"/>
      <c r="T1055" s="7"/>
      <c r="U1055" s="7"/>
      <c r="V1055" s="7"/>
      <c r="W1055" s="7"/>
      <c r="X1055" s="7"/>
      <c r="Y1055" s="7"/>
    </row>
    <row r="1056" spans="1:25" x14ac:dyDescent="0.2">
      <c r="A1056" s="7"/>
      <c r="B1056" s="7"/>
      <c r="C1056" s="7"/>
      <c r="D1056" s="7"/>
      <c r="E1056" s="7"/>
      <c r="F1056" s="7"/>
      <c r="G1056" s="7"/>
      <c r="H1056" s="7"/>
      <c r="I1056" s="7"/>
      <c r="J1056" s="7"/>
      <c r="K1056" s="7"/>
      <c r="L1056" s="7"/>
      <c r="M1056" s="7"/>
      <c r="N1056" s="7"/>
      <c r="O1056" s="7"/>
      <c r="P1056" s="7"/>
      <c r="Q1056" s="7"/>
      <c r="R1056" s="7"/>
      <c r="S1056" s="7"/>
      <c r="T1056" s="7"/>
      <c r="U1056" s="7"/>
      <c r="V1056" s="7"/>
      <c r="W1056" s="7"/>
      <c r="X1056" s="7"/>
      <c r="Y1056" s="7"/>
    </row>
    <row r="1057" spans="1:25" x14ac:dyDescent="0.2">
      <c r="A1057" s="7"/>
      <c r="B1057" s="7"/>
      <c r="C1057" s="7"/>
      <c r="D1057" s="7"/>
      <c r="E1057" s="7"/>
      <c r="F1057" s="7"/>
      <c r="G1057" s="7"/>
      <c r="H1057" s="7"/>
      <c r="I1057" s="7"/>
      <c r="J1057" s="7"/>
      <c r="K1057" s="7"/>
      <c r="L1057" s="7"/>
      <c r="M1057" s="7"/>
      <c r="N1057" s="7"/>
      <c r="O1057" s="7"/>
      <c r="P1057" s="7"/>
      <c r="Q1057" s="7"/>
      <c r="R1057" s="7"/>
      <c r="S1057" s="7"/>
      <c r="T1057" s="7"/>
      <c r="U1057" s="7"/>
      <c r="V1057" s="7"/>
      <c r="W1057" s="7"/>
      <c r="X1057" s="7"/>
      <c r="Y1057" s="7"/>
    </row>
    <row r="1058" spans="1:25" x14ac:dyDescent="0.2">
      <c r="A1058" s="7"/>
      <c r="B1058" s="7"/>
      <c r="C1058" s="7"/>
      <c r="D1058" s="7"/>
      <c r="E1058" s="7"/>
      <c r="F1058" s="7"/>
      <c r="G1058" s="7"/>
      <c r="H1058" s="7"/>
      <c r="I1058" s="7"/>
      <c r="J1058" s="7"/>
      <c r="K1058" s="7"/>
      <c r="L1058" s="7"/>
      <c r="M1058" s="7"/>
      <c r="N1058" s="7"/>
      <c r="O1058" s="7"/>
      <c r="P1058" s="7"/>
      <c r="Q1058" s="7"/>
      <c r="R1058" s="7"/>
      <c r="S1058" s="7"/>
      <c r="T1058" s="7"/>
      <c r="U1058" s="7"/>
      <c r="V1058" s="7"/>
      <c r="W1058" s="7"/>
      <c r="X1058" s="7"/>
      <c r="Y1058" s="7"/>
    </row>
    <row r="1059" spans="1:25" x14ac:dyDescent="0.2">
      <c r="A1059" s="7"/>
      <c r="B1059" s="7"/>
      <c r="C1059" s="7"/>
      <c r="D1059" s="7"/>
      <c r="E1059" s="7"/>
      <c r="F1059" s="7"/>
      <c r="G1059" s="7"/>
      <c r="H1059" s="7"/>
      <c r="I1059" s="7"/>
      <c r="J1059" s="7"/>
      <c r="K1059" s="7"/>
      <c r="L1059" s="7"/>
      <c r="M1059" s="7"/>
      <c r="N1059" s="7"/>
      <c r="O1059" s="7"/>
      <c r="P1059" s="7"/>
      <c r="Q1059" s="7"/>
      <c r="R1059" s="7"/>
      <c r="S1059" s="7"/>
      <c r="T1059" s="7"/>
      <c r="U1059" s="7"/>
      <c r="V1059" s="7"/>
      <c r="W1059" s="7"/>
      <c r="X1059" s="7"/>
      <c r="Y1059" s="7"/>
    </row>
    <row r="1060" spans="1:25" x14ac:dyDescent="0.2">
      <c r="A1060" s="7"/>
      <c r="B1060" s="7"/>
      <c r="C1060" s="7"/>
      <c r="D1060" s="7"/>
      <c r="E1060" s="7"/>
      <c r="F1060" s="7"/>
      <c r="G1060" s="7"/>
      <c r="H1060" s="7"/>
      <c r="I1060" s="7"/>
      <c r="J1060" s="7"/>
      <c r="K1060" s="7"/>
      <c r="L1060" s="7"/>
      <c r="M1060" s="7"/>
      <c r="N1060" s="7"/>
      <c r="O1060" s="7"/>
      <c r="P1060" s="7"/>
      <c r="Q1060" s="7"/>
      <c r="R1060" s="7"/>
      <c r="S1060" s="7"/>
      <c r="T1060" s="7"/>
      <c r="U1060" s="7"/>
      <c r="V1060" s="7"/>
      <c r="W1060" s="7"/>
      <c r="X1060" s="7"/>
      <c r="Y1060" s="7"/>
    </row>
    <row r="1061" spans="1:25" x14ac:dyDescent="0.2">
      <c r="A1061" s="7"/>
      <c r="B1061" s="7"/>
      <c r="C1061" s="7"/>
      <c r="D1061" s="7"/>
      <c r="E1061" s="7"/>
      <c r="F1061" s="7"/>
      <c r="G1061" s="7"/>
      <c r="H1061" s="7"/>
      <c r="I1061" s="7"/>
      <c r="J1061" s="7"/>
      <c r="K1061" s="7"/>
      <c r="L1061" s="7"/>
      <c r="M1061" s="7"/>
      <c r="N1061" s="7"/>
      <c r="O1061" s="7"/>
      <c r="P1061" s="7"/>
      <c r="Q1061" s="7"/>
      <c r="R1061" s="7"/>
      <c r="S1061" s="7"/>
      <c r="T1061" s="7"/>
      <c r="U1061" s="7"/>
      <c r="V1061" s="7"/>
      <c r="W1061" s="7"/>
      <c r="X1061" s="7"/>
      <c r="Y1061" s="7"/>
    </row>
    <row r="1062" spans="1:25" x14ac:dyDescent="0.2">
      <c r="A1062" s="7"/>
      <c r="B1062" s="7"/>
      <c r="C1062" s="7"/>
      <c r="D1062" s="7"/>
      <c r="E1062" s="7"/>
      <c r="F1062" s="7"/>
      <c r="G1062" s="7"/>
      <c r="H1062" s="7"/>
      <c r="I1062" s="7"/>
      <c r="J1062" s="7"/>
      <c r="K1062" s="7"/>
      <c r="L1062" s="7"/>
      <c r="M1062" s="7"/>
      <c r="N1062" s="7"/>
      <c r="O1062" s="7"/>
      <c r="P1062" s="7"/>
      <c r="Q1062" s="7"/>
      <c r="R1062" s="7"/>
      <c r="S1062" s="7"/>
      <c r="T1062" s="7"/>
      <c r="U1062" s="7"/>
      <c r="V1062" s="7"/>
      <c r="W1062" s="7"/>
      <c r="X1062" s="7"/>
      <c r="Y1062" s="7"/>
    </row>
    <row r="1063" spans="1:25" x14ac:dyDescent="0.2">
      <c r="A1063" s="7"/>
      <c r="B1063" s="7"/>
      <c r="C1063" s="7"/>
      <c r="D1063" s="7"/>
      <c r="E1063" s="7"/>
      <c r="F1063" s="7"/>
      <c r="G1063" s="7"/>
      <c r="H1063" s="7"/>
      <c r="I1063" s="7"/>
      <c r="J1063" s="7"/>
      <c r="K1063" s="7"/>
      <c r="L1063" s="7"/>
      <c r="M1063" s="7"/>
      <c r="N1063" s="7"/>
      <c r="O1063" s="7"/>
      <c r="P1063" s="7"/>
      <c r="Q1063" s="7"/>
      <c r="R1063" s="7"/>
      <c r="S1063" s="7"/>
      <c r="T1063" s="7"/>
      <c r="U1063" s="7"/>
      <c r="V1063" s="7"/>
      <c r="W1063" s="7"/>
      <c r="X1063" s="7"/>
      <c r="Y1063" s="7"/>
    </row>
    <row r="1064" spans="1:25" x14ac:dyDescent="0.2">
      <c r="A1064" s="7"/>
      <c r="B1064" s="7"/>
      <c r="C1064" s="7"/>
      <c r="D1064" s="7"/>
      <c r="E1064" s="7"/>
      <c r="F1064" s="7"/>
      <c r="G1064" s="7"/>
      <c r="H1064" s="7"/>
      <c r="I1064" s="7"/>
      <c r="J1064" s="7"/>
      <c r="K1064" s="7"/>
      <c r="L1064" s="7"/>
      <c r="M1064" s="7"/>
      <c r="N1064" s="7"/>
      <c r="O1064" s="7"/>
      <c r="P1064" s="7"/>
      <c r="Q1064" s="7"/>
      <c r="R1064" s="7"/>
      <c r="S1064" s="7"/>
      <c r="T1064" s="7"/>
      <c r="U1064" s="7"/>
      <c r="V1064" s="7"/>
      <c r="W1064" s="7"/>
      <c r="X1064" s="7"/>
      <c r="Y1064" s="7"/>
    </row>
    <row r="1065" spans="1:25" x14ac:dyDescent="0.2">
      <c r="A1065" s="7"/>
      <c r="B1065" s="7"/>
      <c r="C1065" s="7"/>
      <c r="D1065" s="7"/>
      <c r="E1065" s="7"/>
      <c r="F1065" s="7"/>
      <c r="G1065" s="7"/>
      <c r="H1065" s="7"/>
      <c r="I1065" s="7"/>
      <c r="J1065" s="7"/>
      <c r="K1065" s="7"/>
      <c r="L1065" s="7"/>
      <c r="M1065" s="7"/>
      <c r="N1065" s="7"/>
      <c r="O1065" s="7"/>
      <c r="P1065" s="7"/>
      <c r="Q1065" s="7"/>
      <c r="R1065" s="7"/>
      <c r="S1065" s="7"/>
      <c r="T1065" s="7"/>
      <c r="U1065" s="7"/>
      <c r="V1065" s="7"/>
      <c r="W1065" s="7"/>
      <c r="X1065" s="7"/>
      <c r="Y1065" s="7"/>
    </row>
    <row r="1066" spans="1:25" x14ac:dyDescent="0.2">
      <c r="A1066" s="7"/>
      <c r="B1066" s="7"/>
      <c r="C1066" s="7"/>
      <c r="D1066" s="7"/>
      <c r="E1066" s="7"/>
      <c r="F1066" s="7"/>
      <c r="G1066" s="7"/>
      <c r="H1066" s="7"/>
      <c r="I1066" s="7"/>
      <c r="J1066" s="7"/>
      <c r="K1066" s="7"/>
      <c r="L1066" s="7"/>
      <c r="M1066" s="7"/>
      <c r="N1066" s="7"/>
      <c r="O1066" s="7"/>
      <c r="P1066" s="7"/>
      <c r="Q1066" s="7"/>
      <c r="R1066" s="7"/>
      <c r="S1066" s="7"/>
      <c r="T1066" s="7"/>
      <c r="U1066" s="7"/>
      <c r="V1066" s="7"/>
      <c r="W1066" s="7"/>
      <c r="X1066" s="7"/>
      <c r="Y1066" s="7"/>
    </row>
    <row r="1067" spans="1:25" x14ac:dyDescent="0.2">
      <c r="A1067" s="7"/>
      <c r="B1067" s="7"/>
      <c r="C1067" s="7"/>
      <c r="D1067" s="7"/>
      <c r="E1067" s="7"/>
      <c r="F1067" s="7"/>
      <c r="G1067" s="7"/>
      <c r="H1067" s="7"/>
      <c r="I1067" s="7"/>
      <c r="J1067" s="7"/>
      <c r="K1067" s="7"/>
      <c r="L1067" s="7"/>
      <c r="M1067" s="7"/>
      <c r="N1067" s="7"/>
      <c r="O1067" s="7"/>
      <c r="P1067" s="7"/>
      <c r="Q1067" s="7"/>
      <c r="R1067" s="7"/>
      <c r="S1067" s="7"/>
      <c r="T1067" s="7"/>
      <c r="U1067" s="7"/>
      <c r="V1067" s="7"/>
      <c r="W1067" s="7"/>
      <c r="X1067" s="7"/>
      <c r="Y1067" s="7"/>
    </row>
    <row r="1068" spans="1:25" x14ac:dyDescent="0.2">
      <c r="A1068" s="7"/>
      <c r="B1068" s="7"/>
      <c r="C1068" s="7"/>
      <c r="D1068" s="7"/>
      <c r="E1068" s="7"/>
      <c r="F1068" s="7"/>
      <c r="G1068" s="7"/>
      <c r="H1068" s="7"/>
      <c r="I1068" s="7"/>
      <c r="J1068" s="7"/>
      <c r="K1068" s="7"/>
      <c r="L1068" s="7"/>
      <c r="M1068" s="7"/>
      <c r="N1068" s="7"/>
      <c r="O1068" s="7"/>
      <c r="P1068" s="7"/>
      <c r="Q1068" s="7"/>
      <c r="R1068" s="7"/>
      <c r="S1068" s="7"/>
      <c r="T1068" s="7"/>
      <c r="U1068" s="7"/>
      <c r="V1068" s="7"/>
      <c r="W1068" s="7"/>
      <c r="X1068" s="7"/>
      <c r="Y1068" s="7"/>
    </row>
    <row r="1069" spans="1:25" x14ac:dyDescent="0.2">
      <c r="A1069" s="7"/>
      <c r="B1069" s="7"/>
      <c r="C1069" s="7"/>
      <c r="D1069" s="7"/>
      <c r="E1069" s="7"/>
      <c r="F1069" s="7"/>
      <c r="G1069" s="7"/>
      <c r="H1069" s="7"/>
      <c r="I1069" s="7"/>
      <c r="J1069" s="7"/>
      <c r="K1069" s="7"/>
      <c r="L1069" s="7"/>
      <c r="M1069" s="7"/>
      <c r="N1069" s="7"/>
      <c r="O1069" s="7"/>
      <c r="P1069" s="7"/>
      <c r="Q1069" s="7"/>
      <c r="R1069" s="7"/>
      <c r="S1069" s="7"/>
      <c r="T1069" s="7"/>
      <c r="U1069" s="7"/>
      <c r="V1069" s="7"/>
      <c r="W1069" s="7"/>
      <c r="X1069" s="7"/>
      <c r="Y1069" s="7"/>
    </row>
    <row r="1070" spans="1:25" x14ac:dyDescent="0.2">
      <c r="A1070" s="7"/>
      <c r="B1070" s="7"/>
      <c r="C1070" s="7"/>
      <c r="D1070" s="7"/>
      <c r="E1070" s="7"/>
      <c r="F1070" s="7"/>
      <c r="G1070" s="7"/>
      <c r="H1070" s="7"/>
      <c r="I1070" s="7"/>
      <c r="J1070" s="7"/>
      <c r="K1070" s="7"/>
      <c r="L1070" s="7"/>
      <c r="M1070" s="7"/>
      <c r="N1070" s="7"/>
      <c r="O1070" s="7"/>
      <c r="P1070" s="7"/>
      <c r="Q1070" s="7"/>
      <c r="R1070" s="7"/>
      <c r="S1070" s="7"/>
      <c r="T1070" s="7"/>
      <c r="U1070" s="7"/>
      <c r="V1070" s="7"/>
      <c r="W1070" s="7"/>
      <c r="X1070" s="7"/>
      <c r="Y1070" s="7"/>
    </row>
    <row r="1071" spans="1:25" x14ac:dyDescent="0.2">
      <c r="A1071" s="7"/>
      <c r="B1071" s="7"/>
      <c r="C1071" s="7"/>
      <c r="D1071" s="7"/>
      <c r="E1071" s="7"/>
      <c r="F1071" s="7"/>
      <c r="G1071" s="7"/>
      <c r="H1071" s="7"/>
      <c r="I1071" s="7"/>
      <c r="J1071" s="7"/>
      <c r="K1071" s="7"/>
      <c r="L1071" s="7"/>
      <c r="M1071" s="7"/>
      <c r="N1071" s="7"/>
      <c r="O1071" s="7"/>
      <c r="P1071" s="7"/>
      <c r="Q1071" s="7"/>
      <c r="R1071" s="7"/>
      <c r="S1071" s="7"/>
      <c r="T1071" s="7"/>
      <c r="U1071" s="7"/>
      <c r="V1071" s="7"/>
      <c r="W1071" s="7"/>
      <c r="X1071" s="7"/>
      <c r="Y1071" s="7"/>
    </row>
    <row r="1072" spans="1:25" x14ac:dyDescent="0.2">
      <c r="A1072" s="7"/>
      <c r="B1072" s="7"/>
      <c r="C1072" s="7"/>
      <c r="D1072" s="7"/>
      <c r="E1072" s="7"/>
      <c r="F1072" s="7"/>
      <c r="G1072" s="7"/>
      <c r="H1072" s="7"/>
      <c r="I1072" s="7"/>
      <c r="J1072" s="7"/>
      <c r="K1072" s="7"/>
      <c r="L1072" s="7"/>
      <c r="M1072" s="7"/>
      <c r="N1072" s="7"/>
      <c r="O1072" s="7"/>
      <c r="P1072" s="7"/>
      <c r="Q1072" s="7"/>
      <c r="R1072" s="7"/>
      <c r="S1072" s="7"/>
      <c r="T1072" s="7"/>
      <c r="U1072" s="7"/>
      <c r="V1072" s="7"/>
      <c r="W1072" s="7"/>
      <c r="X1072" s="7"/>
      <c r="Y1072" s="7"/>
    </row>
    <row r="1073" spans="1:25" x14ac:dyDescent="0.2">
      <c r="A1073" s="7"/>
      <c r="B1073" s="7"/>
      <c r="C1073" s="7"/>
      <c r="D1073" s="7"/>
      <c r="E1073" s="7"/>
      <c r="F1073" s="7"/>
      <c r="G1073" s="7"/>
      <c r="H1073" s="7"/>
      <c r="I1073" s="7"/>
      <c r="J1073" s="7"/>
      <c r="K1073" s="7"/>
      <c r="L1073" s="7"/>
      <c r="M1073" s="7"/>
      <c r="N1073" s="7"/>
      <c r="O1073" s="7"/>
      <c r="P1073" s="7"/>
      <c r="Q1073" s="7"/>
      <c r="R1073" s="7"/>
      <c r="S1073" s="7"/>
      <c r="T1073" s="7"/>
      <c r="U1073" s="7"/>
      <c r="V1073" s="7"/>
      <c r="W1073" s="7"/>
      <c r="X1073" s="7"/>
      <c r="Y1073" s="7"/>
    </row>
    <row r="1074" spans="1:25" x14ac:dyDescent="0.2">
      <c r="A1074" s="7"/>
      <c r="B1074" s="7"/>
      <c r="C1074" s="7"/>
      <c r="D1074" s="7"/>
      <c r="E1074" s="7"/>
      <c r="F1074" s="7"/>
      <c r="G1074" s="7"/>
      <c r="H1074" s="7"/>
      <c r="I1074" s="7"/>
      <c r="J1074" s="7"/>
      <c r="K1074" s="7"/>
      <c r="L1074" s="7"/>
      <c r="M1074" s="7"/>
      <c r="N1074" s="7"/>
      <c r="O1074" s="7"/>
      <c r="P1074" s="7"/>
      <c r="Q1074" s="7"/>
      <c r="R1074" s="7"/>
      <c r="S1074" s="7"/>
      <c r="T1074" s="7"/>
      <c r="U1074" s="7"/>
      <c r="V1074" s="7"/>
      <c r="W1074" s="7"/>
      <c r="X1074" s="7"/>
      <c r="Y1074" s="7"/>
    </row>
    <row r="1075" spans="1:25" x14ac:dyDescent="0.2">
      <c r="A1075" s="7"/>
      <c r="B1075" s="7"/>
      <c r="C1075" s="7"/>
      <c r="D1075" s="7"/>
      <c r="E1075" s="7"/>
      <c r="F1075" s="7"/>
      <c r="G1075" s="7"/>
      <c r="H1075" s="7"/>
      <c r="I1075" s="7"/>
      <c r="J1075" s="7"/>
      <c r="K1075" s="7"/>
      <c r="L1075" s="7"/>
      <c r="M1075" s="7"/>
      <c r="N1075" s="7"/>
      <c r="O1075" s="7"/>
      <c r="P1075" s="7"/>
      <c r="Q1075" s="7"/>
      <c r="R1075" s="7"/>
      <c r="S1075" s="7"/>
      <c r="T1075" s="7"/>
      <c r="U1075" s="7"/>
      <c r="V1075" s="7"/>
      <c r="W1075" s="7"/>
      <c r="X1075" s="7"/>
      <c r="Y1075" s="7"/>
    </row>
    <row r="1076" spans="1:25" x14ac:dyDescent="0.2">
      <c r="A1076" s="7"/>
      <c r="B1076" s="7"/>
      <c r="C1076" s="7"/>
      <c r="D1076" s="7"/>
      <c r="E1076" s="7"/>
      <c r="F1076" s="7"/>
      <c r="G1076" s="7"/>
      <c r="H1076" s="7"/>
      <c r="I1076" s="7"/>
      <c r="J1076" s="7"/>
      <c r="K1076" s="7"/>
      <c r="L1076" s="7"/>
      <c r="M1076" s="7"/>
      <c r="N1076" s="7"/>
      <c r="O1076" s="7"/>
      <c r="P1076" s="7"/>
      <c r="Q1076" s="7"/>
      <c r="R1076" s="7"/>
      <c r="S1076" s="7"/>
      <c r="T1076" s="7"/>
      <c r="U1076" s="7"/>
      <c r="V1076" s="7"/>
      <c r="W1076" s="7"/>
      <c r="X1076" s="7"/>
      <c r="Y1076" s="7"/>
    </row>
    <row r="1077" spans="1:25" x14ac:dyDescent="0.2">
      <c r="A1077" s="7"/>
      <c r="B1077" s="7"/>
      <c r="C1077" s="7"/>
      <c r="D1077" s="7"/>
      <c r="E1077" s="7"/>
      <c r="F1077" s="7"/>
      <c r="G1077" s="7"/>
      <c r="H1077" s="7"/>
      <c r="I1077" s="7"/>
      <c r="J1077" s="7"/>
      <c r="K1077" s="7"/>
      <c r="L1077" s="7"/>
      <c r="M1077" s="7"/>
      <c r="N1077" s="7"/>
      <c r="O1077" s="7"/>
      <c r="P1077" s="7"/>
      <c r="Q1077" s="7"/>
      <c r="R1077" s="7"/>
      <c r="S1077" s="7"/>
      <c r="T1077" s="7"/>
      <c r="U1077" s="7"/>
      <c r="V1077" s="7"/>
      <c r="W1077" s="7"/>
      <c r="X1077" s="7"/>
      <c r="Y1077" s="7"/>
    </row>
    <row r="1078" spans="1:25" x14ac:dyDescent="0.2">
      <c r="A1078" s="7"/>
      <c r="B1078" s="7"/>
      <c r="C1078" s="7"/>
      <c r="D1078" s="7"/>
      <c r="E1078" s="7"/>
      <c r="F1078" s="7"/>
      <c r="G1078" s="7"/>
      <c r="H1078" s="7"/>
      <c r="I1078" s="7"/>
      <c r="J1078" s="7"/>
      <c r="K1078" s="7"/>
      <c r="L1078" s="7"/>
      <c r="M1078" s="7"/>
      <c r="N1078" s="7"/>
      <c r="O1078" s="7"/>
      <c r="P1078" s="7"/>
      <c r="Q1078" s="7"/>
      <c r="R1078" s="7"/>
      <c r="S1078" s="7"/>
      <c r="T1078" s="7"/>
      <c r="U1078" s="7"/>
      <c r="V1078" s="7"/>
      <c r="W1078" s="7"/>
      <c r="X1078" s="7"/>
      <c r="Y1078" s="7"/>
    </row>
    <row r="1079" spans="1:25" x14ac:dyDescent="0.2">
      <c r="A1079" s="7"/>
      <c r="B1079" s="7"/>
      <c r="C1079" s="7"/>
      <c r="D1079" s="7"/>
      <c r="E1079" s="7"/>
      <c r="F1079" s="7"/>
      <c r="G1079" s="7"/>
      <c r="H1079" s="7"/>
      <c r="I1079" s="7"/>
      <c r="J1079" s="7"/>
      <c r="K1079" s="7"/>
      <c r="L1079" s="7"/>
      <c r="M1079" s="7"/>
      <c r="N1079" s="7"/>
      <c r="O1079" s="7"/>
      <c r="P1079" s="7"/>
      <c r="Q1079" s="7"/>
      <c r="R1079" s="7"/>
      <c r="S1079" s="7"/>
      <c r="T1079" s="7"/>
      <c r="U1079" s="7"/>
      <c r="V1079" s="7"/>
      <c r="W1079" s="7"/>
      <c r="X1079" s="7"/>
      <c r="Y1079" s="7"/>
    </row>
    <row r="1080" spans="1:25" x14ac:dyDescent="0.2">
      <c r="A1080" s="7"/>
      <c r="B1080" s="7"/>
      <c r="C1080" s="7"/>
      <c r="D1080" s="7"/>
      <c r="E1080" s="7"/>
      <c r="F1080" s="7"/>
      <c r="G1080" s="7"/>
      <c r="H1080" s="7"/>
      <c r="I1080" s="7"/>
      <c r="J1080" s="7"/>
      <c r="K1080" s="7"/>
      <c r="L1080" s="7"/>
      <c r="M1080" s="7"/>
      <c r="N1080" s="7"/>
      <c r="O1080" s="7"/>
      <c r="P1080" s="7"/>
      <c r="Q1080" s="7"/>
      <c r="R1080" s="7"/>
      <c r="S1080" s="7"/>
      <c r="T1080" s="7"/>
      <c r="U1080" s="7"/>
      <c r="V1080" s="7"/>
      <c r="W1080" s="7"/>
      <c r="X1080" s="7"/>
      <c r="Y1080" s="7"/>
    </row>
    <row r="1081" spans="1:25" x14ac:dyDescent="0.2">
      <c r="A1081" s="7"/>
      <c r="B1081" s="7"/>
      <c r="C1081" s="7"/>
      <c r="D1081" s="7"/>
      <c r="E1081" s="7"/>
      <c r="F1081" s="7"/>
      <c r="G1081" s="7"/>
      <c r="H1081" s="7"/>
      <c r="I1081" s="7"/>
      <c r="J1081" s="7"/>
      <c r="K1081" s="7"/>
      <c r="L1081" s="7"/>
      <c r="M1081" s="7"/>
      <c r="N1081" s="7"/>
      <c r="O1081" s="7"/>
      <c r="P1081" s="7"/>
      <c r="Q1081" s="7"/>
      <c r="R1081" s="7"/>
      <c r="S1081" s="7"/>
      <c r="T1081" s="7"/>
      <c r="U1081" s="7"/>
      <c r="V1081" s="7"/>
      <c r="W1081" s="7"/>
      <c r="X1081" s="7"/>
      <c r="Y1081" s="7"/>
    </row>
    <row r="1082" spans="1:25" x14ac:dyDescent="0.2">
      <c r="A1082" s="7"/>
      <c r="B1082" s="7"/>
      <c r="C1082" s="7"/>
      <c r="D1082" s="7"/>
      <c r="E1082" s="7"/>
      <c r="F1082" s="7"/>
      <c r="G1082" s="7"/>
      <c r="H1082" s="7"/>
      <c r="I1082" s="7"/>
      <c r="J1082" s="7"/>
      <c r="K1082" s="7"/>
      <c r="L1082" s="7"/>
      <c r="M1082" s="7"/>
      <c r="N1082" s="7"/>
      <c r="O1082" s="7"/>
      <c r="P1082" s="7"/>
      <c r="Q1082" s="7"/>
      <c r="R1082" s="7"/>
      <c r="S1082" s="7"/>
      <c r="T1082" s="7"/>
      <c r="U1082" s="7"/>
      <c r="V1082" s="7"/>
      <c r="W1082" s="7"/>
      <c r="X1082" s="7"/>
      <c r="Y1082" s="7"/>
    </row>
    <row r="1083" spans="1:25" x14ac:dyDescent="0.2">
      <c r="A1083" s="7"/>
      <c r="B1083" s="7"/>
      <c r="C1083" s="7"/>
      <c r="D1083" s="7"/>
      <c r="E1083" s="7"/>
      <c r="F1083" s="7"/>
      <c r="G1083" s="7"/>
      <c r="H1083" s="7"/>
      <c r="I1083" s="7"/>
      <c r="J1083" s="7"/>
      <c r="K1083" s="7"/>
      <c r="L1083" s="7"/>
      <c r="M1083" s="7"/>
      <c r="N1083" s="7"/>
      <c r="O1083" s="7"/>
      <c r="P1083" s="7"/>
      <c r="Q1083" s="7"/>
      <c r="R1083" s="7"/>
      <c r="S1083" s="7"/>
      <c r="T1083" s="7"/>
      <c r="U1083" s="7"/>
      <c r="V1083" s="7"/>
      <c r="W1083" s="7"/>
      <c r="X1083" s="7"/>
      <c r="Y1083" s="7"/>
    </row>
    <row r="1084" spans="1:25" x14ac:dyDescent="0.2">
      <c r="A1084" s="7"/>
      <c r="B1084" s="7"/>
      <c r="C1084" s="7"/>
      <c r="D1084" s="7"/>
      <c r="E1084" s="7"/>
      <c r="F1084" s="7"/>
      <c r="G1084" s="7"/>
      <c r="H1084" s="7"/>
      <c r="I1084" s="7"/>
      <c r="J1084" s="7"/>
      <c r="K1084" s="7"/>
      <c r="L1084" s="7"/>
      <c r="M1084" s="7"/>
      <c r="N1084" s="7"/>
      <c r="O1084" s="7"/>
      <c r="P1084" s="7"/>
      <c r="Q1084" s="7"/>
      <c r="R1084" s="7"/>
      <c r="S1084" s="7"/>
      <c r="T1084" s="7"/>
      <c r="U1084" s="7"/>
      <c r="V1084" s="7"/>
      <c r="W1084" s="7"/>
      <c r="X1084" s="7"/>
      <c r="Y1084" s="7"/>
    </row>
    <row r="1085" spans="1:25" x14ac:dyDescent="0.2">
      <c r="A1085" s="7"/>
      <c r="B1085" s="7"/>
      <c r="C1085" s="7"/>
      <c r="D1085" s="7"/>
      <c r="E1085" s="7"/>
      <c r="F1085" s="7"/>
      <c r="G1085" s="7"/>
      <c r="H1085" s="7"/>
      <c r="I1085" s="7"/>
      <c r="J1085" s="7"/>
      <c r="K1085" s="7"/>
      <c r="L1085" s="7"/>
      <c r="M1085" s="7"/>
      <c r="N1085" s="7"/>
      <c r="O1085" s="7"/>
      <c r="P1085" s="7"/>
      <c r="Q1085" s="7"/>
      <c r="R1085" s="7"/>
      <c r="S1085" s="7"/>
      <c r="T1085" s="7"/>
      <c r="U1085" s="7"/>
      <c r="V1085" s="7"/>
      <c r="W1085" s="7"/>
      <c r="X1085" s="7"/>
      <c r="Y1085" s="7"/>
    </row>
    <row r="1086" spans="1:25" x14ac:dyDescent="0.2">
      <c r="A1086" s="7"/>
      <c r="B1086" s="7"/>
      <c r="C1086" s="7"/>
      <c r="D1086" s="7"/>
      <c r="E1086" s="7"/>
      <c r="F1086" s="7"/>
      <c r="G1086" s="7"/>
      <c r="H1086" s="7"/>
      <c r="I1086" s="7"/>
      <c r="J1086" s="7"/>
      <c r="K1086" s="7"/>
      <c r="L1086" s="7"/>
      <c r="M1086" s="7"/>
      <c r="N1086" s="7"/>
      <c r="O1086" s="7"/>
      <c r="P1086" s="7"/>
      <c r="Q1086" s="7"/>
      <c r="R1086" s="7"/>
      <c r="S1086" s="7"/>
      <c r="T1086" s="7"/>
      <c r="U1086" s="7"/>
      <c r="V1086" s="7"/>
      <c r="W1086" s="7"/>
      <c r="X1086" s="7"/>
      <c r="Y1086" s="7"/>
    </row>
    <row r="1087" spans="1:25" x14ac:dyDescent="0.2">
      <c r="A1087" s="7"/>
      <c r="B1087" s="7"/>
      <c r="C1087" s="7"/>
      <c r="D1087" s="7"/>
      <c r="E1087" s="7"/>
      <c r="F1087" s="7"/>
      <c r="G1087" s="7"/>
      <c r="H1087" s="7"/>
      <c r="I1087" s="7"/>
      <c r="J1087" s="7"/>
      <c r="K1087" s="7"/>
      <c r="L1087" s="7"/>
      <c r="M1087" s="7"/>
      <c r="N1087" s="7"/>
      <c r="O1087" s="7"/>
      <c r="P1087" s="7"/>
      <c r="Q1087" s="7"/>
      <c r="R1087" s="7"/>
      <c r="S1087" s="7"/>
      <c r="T1087" s="7"/>
      <c r="U1087" s="7"/>
      <c r="V1087" s="7"/>
      <c r="W1087" s="7"/>
      <c r="X1087" s="7"/>
      <c r="Y1087" s="7"/>
    </row>
    <row r="1088" spans="1:25" x14ac:dyDescent="0.2">
      <c r="A1088" s="7"/>
      <c r="B1088" s="7"/>
      <c r="C1088" s="7"/>
      <c r="D1088" s="7"/>
      <c r="E1088" s="7"/>
      <c r="F1088" s="7"/>
      <c r="G1088" s="7"/>
      <c r="H1088" s="7"/>
      <c r="I1088" s="7"/>
      <c r="J1088" s="7"/>
      <c r="K1088" s="7"/>
      <c r="L1088" s="7"/>
      <c r="M1088" s="7"/>
      <c r="N1088" s="7"/>
      <c r="O1088" s="7"/>
      <c r="P1088" s="7"/>
      <c r="Q1088" s="7"/>
      <c r="R1088" s="7"/>
      <c r="S1088" s="7"/>
      <c r="T1088" s="7"/>
      <c r="U1088" s="7"/>
      <c r="V1088" s="7"/>
      <c r="W1088" s="7"/>
      <c r="X1088" s="7"/>
      <c r="Y1088" s="7"/>
    </row>
    <row r="1089" spans="1:25" x14ac:dyDescent="0.2">
      <c r="A1089" s="7"/>
      <c r="B1089" s="7"/>
      <c r="C1089" s="7"/>
      <c r="D1089" s="7"/>
      <c r="E1089" s="7"/>
      <c r="F1089" s="7"/>
      <c r="G1089" s="7"/>
      <c r="H1089" s="7"/>
      <c r="I1089" s="7"/>
      <c r="J1089" s="7"/>
      <c r="K1089" s="7"/>
      <c r="L1089" s="7"/>
      <c r="M1089" s="7"/>
      <c r="N1089" s="7"/>
      <c r="O1089" s="7"/>
      <c r="P1089" s="7"/>
      <c r="Q1089" s="7"/>
      <c r="R1089" s="7"/>
      <c r="S1089" s="7"/>
      <c r="T1089" s="7"/>
      <c r="U1089" s="7"/>
      <c r="V1089" s="7"/>
      <c r="W1089" s="7"/>
      <c r="X1089" s="7"/>
      <c r="Y1089" s="7"/>
    </row>
    <row r="1090" spans="1:25" x14ac:dyDescent="0.2">
      <c r="A1090" s="7"/>
      <c r="B1090" s="7"/>
      <c r="C1090" s="7"/>
      <c r="D1090" s="7"/>
      <c r="E1090" s="7"/>
      <c r="F1090" s="7"/>
      <c r="G1090" s="7"/>
      <c r="H1090" s="7"/>
      <c r="I1090" s="7"/>
      <c r="J1090" s="7"/>
      <c r="K1090" s="7"/>
      <c r="L1090" s="7"/>
      <c r="M1090" s="7"/>
      <c r="N1090" s="7"/>
      <c r="O1090" s="7"/>
      <c r="P1090" s="7"/>
      <c r="Q1090" s="7"/>
      <c r="R1090" s="7"/>
      <c r="S1090" s="7"/>
      <c r="T1090" s="7"/>
      <c r="U1090" s="7"/>
      <c r="V1090" s="7"/>
      <c r="W1090" s="7"/>
      <c r="X1090" s="7"/>
      <c r="Y1090" s="7"/>
    </row>
    <row r="1091" spans="1:25" x14ac:dyDescent="0.2">
      <c r="A1091" s="7"/>
      <c r="B1091" s="7"/>
      <c r="C1091" s="7"/>
      <c r="D1091" s="7"/>
      <c r="E1091" s="7"/>
      <c r="F1091" s="7"/>
      <c r="G1091" s="7"/>
      <c r="H1091" s="7"/>
      <c r="I1091" s="7"/>
      <c r="J1091" s="7"/>
      <c r="K1091" s="7"/>
      <c r="L1091" s="7"/>
      <c r="M1091" s="7"/>
      <c r="N1091" s="7"/>
      <c r="O1091" s="7"/>
      <c r="P1091" s="7"/>
      <c r="Q1091" s="7"/>
      <c r="R1091" s="7"/>
      <c r="S1091" s="7"/>
      <c r="T1091" s="7"/>
      <c r="U1091" s="7"/>
      <c r="V1091" s="7"/>
      <c r="W1091" s="7"/>
      <c r="X1091" s="7"/>
      <c r="Y1091" s="7"/>
    </row>
    <row r="1092" spans="1:25" x14ac:dyDescent="0.2">
      <c r="A1092" s="7"/>
      <c r="B1092" s="7"/>
      <c r="C1092" s="7"/>
      <c r="D1092" s="7"/>
      <c r="E1092" s="7"/>
      <c r="F1092" s="7"/>
      <c r="G1092" s="7"/>
      <c r="H1092" s="7"/>
      <c r="I1092" s="7"/>
      <c r="J1092" s="7"/>
      <c r="K1092" s="7"/>
      <c r="L1092" s="7"/>
      <c r="M1092" s="7"/>
      <c r="N1092" s="7"/>
      <c r="O1092" s="7"/>
      <c r="P1092" s="7"/>
      <c r="Q1092" s="7"/>
      <c r="R1092" s="7"/>
      <c r="S1092" s="7"/>
      <c r="T1092" s="7"/>
      <c r="U1092" s="7"/>
      <c r="V1092" s="7"/>
      <c r="W1092" s="7"/>
      <c r="X1092" s="7"/>
      <c r="Y1092" s="7"/>
    </row>
    <row r="1093" spans="1:25" x14ac:dyDescent="0.2">
      <c r="A1093" s="7"/>
      <c r="B1093" s="7"/>
      <c r="C1093" s="7"/>
      <c r="D1093" s="7"/>
      <c r="E1093" s="7"/>
      <c r="F1093" s="7"/>
      <c r="G1093" s="7"/>
      <c r="H1093" s="7"/>
      <c r="I1093" s="7"/>
      <c r="J1093" s="7"/>
      <c r="K1093" s="7"/>
      <c r="L1093" s="7"/>
      <c r="M1093" s="7"/>
      <c r="N1093" s="7"/>
      <c r="O1093" s="7"/>
      <c r="P1093" s="7"/>
      <c r="Q1093" s="7"/>
      <c r="R1093" s="7"/>
      <c r="S1093" s="7"/>
      <c r="T1093" s="7"/>
      <c r="U1093" s="7"/>
      <c r="V1093" s="7"/>
      <c r="W1093" s="7"/>
      <c r="X1093" s="7"/>
      <c r="Y1093" s="7"/>
    </row>
    <row r="1094" spans="1:25" x14ac:dyDescent="0.2">
      <c r="A1094" s="7"/>
      <c r="B1094" s="7"/>
      <c r="C1094" s="7"/>
      <c r="D1094" s="7"/>
      <c r="E1094" s="7"/>
      <c r="F1094" s="7"/>
      <c r="G1094" s="7"/>
      <c r="H1094" s="7"/>
      <c r="I1094" s="7"/>
      <c r="J1094" s="7"/>
      <c r="K1094" s="7"/>
      <c r="L1094" s="7"/>
      <c r="M1094" s="7"/>
      <c r="N1094" s="7"/>
      <c r="O1094" s="7"/>
      <c r="P1094" s="7"/>
      <c r="Q1094" s="7"/>
      <c r="R1094" s="7"/>
      <c r="S1094" s="7"/>
      <c r="T1094" s="7"/>
      <c r="U1094" s="7"/>
      <c r="V1094" s="7"/>
      <c r="W1094" s="7"/>
      <c r="X1094" s="7"/>
      <c r="Y1094" s="7"/>
    </row>
    <row r="1095" spans="1:25" x14ac:dyDescent="0.2">
      <c r="A1095" s="7"/>
      <c r="B1095" s="7"/>
      <c r="C1095" s="7"/>
      <c r="D1095" s="7"/>
      <c r="E1095" s="7"/>
      <c r="F1095" s="7"/>
      <c r="G1095" s="7"/>
      <c r="H1095" s="7"/>
      <c r="I1095" s="7"/>
      <c r="J1095" s="7"/>
      <c r="K1095" s="7"/>
      <c r="L1095" s="7"/>
      <c r="M1095" s="7"/>
      <c r="N1095" s="7"/>
      <c r="O1095" s="7"/>
      <c r="P1095" s="7"/>
      <c r="Q1095" s="7"/>
      <c r="R1095" s="7"/>
      <c r="S1095" s="7"/>
      <c r="T1095" s="7"/>
      <c r="U1095" s="7"/>
      <c r="V1095" s="7"/>
      <c r="W1095" s="7"/>
      <c r="X1095" s="7"/>
      <c r="Y1095" s="7"/>
    </row>
    <row r="1096" spans="1:25" x14ac:dyDescent="0.2">
      <c r="A1096" s="7"/>
      <c r="B1096" s="7"/>
      <c r="C1096" s="7"/>
      <c r="D1096" s="7"/>
      <c r="E1096" s="7"/>
      <c r="F1096" s="7"/>
      <c r="G1096" s="7"/>
      <c r="H1096" s="7"/>
      <c r="I1096" s="7"/>
      <c r="J1096" s="7"/>
      <c r="K1096" s="7"/>
      <c r="L1096" s="7"/>
      <c r="M1096" s="7"/>
      <c r="N1096" s="7"/>
      <c r="O1096" s="7"/>
      <c r="P1096" s="7"/>
      <c r="Q1096" s="7"/>
      <c r="R1096" s="7"/>
      <c r="S1096" s="7"/>
      <c r="T1096" s="7"/>
      <c r="U1096" s="7"/>
      <c r="V1096" s="7"/>
      <c r="W1096" s="7"/>
      <c r="X1096" s="7"/>
      <c r="Y1096" s="7"/>
    </row>
    <row r="1097" spans="1:25" x14ac:dyDescent="0.2">
      <c r="A1097" s="7"/>
      <c r="B1097" s="7"/>
      <c r="C1097" s="7"/>
      <c r="D1097" s="7"/>
      <c r="E1097" s="7"/>
      <c r="F1097" s="7"/>
      <c r="G1097" s="7"/>
      <c r="H1097" s="7"/>
      <c r="I1097" s="7"/>
      <c r="J1097" s="7"/>
      <c r="K1097" s="7"/>
      <c r="L1097" s="7"/>
      <c r="M1097" s="7"/>
      <c r="N1097" s="7"/>
      <c r="O1097" s="7"/>
      <c r="P1097" s="7"/>
      <c r="Q1097" s="7"/>
      <c r="R1097" s="7"/>
      <c r="S1097" s="7"/>
      <c r="T1097" s="7"/>
      <c r="U1097" s="7"/>
      <c r="V1097" s="7"/>
      <c r="W1097" s="7"/>
      <c r="X1097" s="7"/>
      <c r="Y1097" s="7"/>
    </row>
    <row r="1098" spans="1:25" x14ac:dyDescent="0.2">
      <c r="A1098" s="7"/>
      <c r="B1098" s="7"/>
      <c r="C1098" s="7"/>
      <c r="D1098" s="7"/>
      <c r="E1098" s="7"/>
      <c r="F1098" s="7"/>
      <c r="G1098" s="7"/>
      <c r="H1098" s="7"/>
      <c r="I1098" s="7"/>
      <c r="J1098" s="7"/>
      <c r="K1098" s="7"/>
      <c r="L1098" s="7"/>
      <c r="M1098" s="7"/>
      <c r="N1098" s="7"/>
      <c r="O1098" s="7"/>
      <c r="P1098" s="7"/>
      <c r="Q1098" s="7"/>
      <c r="R1098" s="7"/>
      <c r="S1098" s="7"/>
      <c r="T1098" s="7"/>
      <c r="U1098" s="7"/>
      <c r="V1098" s="7"/>
      <c r="W1098" s="7"/>
      <c r="X1098" s="7"/>
      <c r="Y1098" s="7"/>
    </row>
    <row r="1099" spans="1:25" x14ac:dyDescent="0.2">
      <c r="A1099" s="7"/>
      <c r="B1099" s="7"/>
      <c r="C1099" s="7"/>
      <c r="D1099" s="7"/>
      <c r="E1099" s="7"/>
      <c r="F1099" s="7"/>
      <c r="G1099" s="7"/>
      <c r="H1099" s="7"/>
      <c r="I1099" s="7"/>
      <c r="J1099" s="7"/>
      <c r="K1099" s="7"/>
      <c r="L1099" s="7"/>
      <c r="M1099" s="7"/>
      <c r="N1099" s="7"/>
      <c r="O1099" s="7"/>
      <c r="P1099" s="7"/>
      <c r="Q1099" s="7"/>
      <c r="R1099" s="7"/>
      <c r="S1099" s="7"/>
      <c r="T1099" s="7"/>
      <c r="U1099" s="7"/>
      <c r="V1099" s="7"/>
      <c r="W1099" s="7"/>
      <c r="X1099" s="7"/>
      <c r="Y1099" s="7"/>
    </row>
    <row r="1100" spans="1:25" x14ac:dyDescent="0.2">
      <c r="A1100" s="7"/>
      <c r="B1100" s="7"/>
      <c r="C1100" s="7"/>
      <c r="D1100" s="7"/>
      <c r="E1100" s="7"/>
      <c r="F1100" s="7"/>
      <c r="G1100" s="7"/>
      <c r="H1100" s="7"/>
      <c r="I1100" s="7"/>
      <c r="J1100" s="7"/>
      <c r="K1100" s="7"/>
      <c r="L1100" s="7"/>
      <c r="M1100" s="7"/>
      <c r="N1100" s="7"/>
      <c r="O1100" s="7"/>
      <c r="P1100" s="7"/>
      <c r="Q1100" s="7"/>
      <c r="R1100" s="7"/>
      <c r="S1100" s="7"/>
      <c r="T1100" s="7"/>
      <c r="U1100" s="7"/>
      <c r="V1100" s="7"/>
      <c r="W1100" s="7"/>
      <c r="X1100" s="7"/>
      <c r="Y1100" s="7"/>
    </row>
    <row r="1101" spans="1:25" x14ac:dyDescent="0.2">
      <c r="A1101" s="7"/>
      <c r="B1101" s="7"/>
      <c r="C1101" s="7"/>
      <c r="D1101" s="7"/>
      <c r="E1101" s="7"/>
      <c r="F1101" s="7"/>
      <c r="G1101" s="7"/>
      <c r="H1101" s="7"/>
      <c r="I1101" s="7"/>
      <c r="J1101" s="7"/>
      <c r="K1101" s="7"/>
      <c r="L1101" s="7"/>
      <c r="M1101" s="7"/>
      <c r="N1101" s="7"/>
      <c r="O1101" s="7"/>
      <c r="P1101" s="7"/>
      <c r="Q1101" s="7"/>
      <c r="R1101" s="7"/>
      <c r="S1101" s="7"/>
      <c r="T1101" s="7"/>
      <c r="U1101" s="7"/>
      <c r="V1101" s="7"/>
      <c r="W1101" s="7"/>
      <c r="X1101" s="7"/>
      <c r="Y1101" s="7"/>
    </row>
  </sheetData>
  <sheetProtection algorithmName="SHA-512" hashValue="XI9ai3WRiR13xEIQIkDx9+WxGRB1g6cbtxxKBhfXlbS9fYckPoXNdIsJVIBdWCpOjIVCbh2yoYTKQeSK8ew4Yg==" saltValue="pg2Wz4JxGQAA3bc1cg3x2Q==" spinCount="100000" sheet="1" objects="1" scenarios="1"/>
  <mergeCells count="736">
    <mergeCell ref="A133:C133"/>
    <mergeCell ref="A134:D134"/>
    <mergeCell ref="A135:C135"/>
    <mergeCell ref="A136:D136"/>
    <mergeCell ref="A137:C137"/>
    <mergeCell ref="E85:E137"/>
    <mergeCell ref="A111:C111"/>
    <mergeCell ref="A116:C116"/>
    <mergeCell ref="D117:D119"/>
    <mergeCell ref="A122:C122"/>
    <mergeCell ref="A128:D128"/>
    <mergeCell ref="A129:C129"/>
    <mergeCell ref="A130:D130"/>
    <mergeCell ref="A131:C131"/>
    <mergeCell ref="A132:D132"/>
    <mergeCell ref="A95:B95"/>
    <mergeCell ref="A96:D96"/>
    <mergeCell ref="A97:C97"/>
    <mergeCell ref="A101:C101"/>
    <mergeCell ref="A102:D102"/>
    <mergeCell ref="A103:C103"/>
    <mergeCell ref="A86:C86"/>
    <mergeCell ref="A88:D88"/>
    <mergeCell ref="A89:C89"/>
    <mergeCell ref="A1:E1"/>
    <mergeCell ref="A2:E2"/>
    <mergeCell ref="A3:D3"/>
    <mergeCell ref="E3:E4"/>
    <mergeCell ref="A4:D4"/>
    <mergeCell ref="A5:E5"/>
    <mergeCell ref="A11:E11"/>
    <mergeCell ref="E12:E22"/>
    <mergeCell ref="A17:D18"/>
    <mergeCell ref="A19:C19"/>
    <mergeCell ref="A20:B20"/>
    <mergeCell ref="A21:D21"/>
    <mergeCell ref="A22:C22"/>
    <mergeCell ref="A6:D6"/>
    <mergeCell ref="E6:E10"/>
    <mergeCell ref="A7:C7"/>
    <mergeCell ref="A8:C8"/>
    <mergeCell ref="A9:C9"/>
    <mergeCell ref="A10:C10"/>
    <mergeCell ref="A23:E23"/>
    <mergeCell ref="A24:C24"/>
    <mergeCell ref="E24:E44"/>
    <mergeCell ref="A25:C25"/>
    <mergeCell ref="A26:D26"/>
    <mergeCell ref="A27:C27"/>
    <mergeCell ref="A28:C28"/>
    <mergeCell ref="D28:D31"/>
    <mergeCell ref="A29:B29"/>
    <mergeCell ref="A30:B30"/>
    <mergeCell ref="A38:D38"/>
    <mergeCell ref="B39:C39"/>
    <mergeCell ref="A40:B40"/>
    <mergeCell ref="D40:D42"/>
    <mergeCell ref="A41:B41"/>
    <mergeCell ref="A42:B42"/>
    <mergeCell ref="A31:B31"/>
    <mergeCell ref="A32:D32"/>
    <mergeCell ref="A33:C33"/>
    <mergeCell ref="A34:C34"/>
    <mergeCell ref="A35:D35"/>
    <mergeCell ref="A36:B36"/>
    <mergeCell ref="D36:D37"/>
    <mergeCell ref="A37:B37"/>
    <mergeCell ref="A43:D43"/>
    <mergeCell ref="A44:C44"/>
    <mergeCell ref="A45:E45"/>
    <mergeCell ref="A46:C46"/>
    <mergeCell ref="E46:E84"/>
    <mergeCell ref="A47:C47"/>
    <mergeCell ref="A48:C48"/>
    <mergeCell ref="A49:C49"/>
    <mergeCell ref="A50:B50"/>
    <mergeCell ref="A51:C51"/>
    <mergeCell ref="A56:D56"/>
    <mergeCell ref="A57:C57"/>
    <mergeCell ref="A58:C58"/>
    <mergeCell ref="A59:C59"/>
    <mergeCell ref="A60:C60"/>
    <mergeCell ref="A61:C61"/>
    <mergeCell ref="A52:D52"/>
    <mergeCell ref="A53:B53"/>
    <mergeCell ref="A54:A55"/>
    <mergeCell ref="B54:C54"/>
    <mergeCell ref="D54:D55"/>
    <mergeCell ref="B55:C55"/>
    <mergeCell ref="A68:D68"/>
    <mergeCell ref="A69:C69"/>
    <mergeCell ref="A70:C70"/>
    <mergeCell ref="A71:D71"/>
    <mergeCell ref="A72:C72"/>
    <mergeCell ref="A73:D73"/>
    <mergeCell ref="A62:C62"/>
    <mergeCell ref="A63:D63"/>
    <mergeCell ref="A64:C64"/>
    <mergeCell ref="A65:C65"/>
    <mergeCell ref="A66:B66"/>
    <mergeCell ref="A67:C67"/>
    <mergeCell ref="A80:C80"/>
    <mergeCell ref="A81:D81"/>
    <mergeCell ref="A82:C82"/>
    <mergeCell ref="A83:D83"/>
    <mergeCell ref="A84:C84"/>
    <mergeCell ref="A85:D85"/>
    <mergeCell ref="A74:C74"/>
    <mergeCell ref="A75:D75"/>
    <mergeCell ref="A76:C76"/>
    <mergeCell ref="A77:D77"/>
    <mergeCell ref="A78:C78"/>
    <mergeCell ref="A79:D79"/>
    <mergeCell ref="A90:B90"/>
    <mergeCell ref="D90:D91"/>
    <mergeCell ref="A91:B91"/>
    <mergeCell ref="A92:D92"/>
    <mergeCell ref="A93:C93"/>
    <mergeCell ref="A94:B94"/>
    <mergeCell ref="A112:B112"/>
    <mergeCell ref="A113:D113"/>
    <mergeCell ref="A114:C114"/>
    <mergeCell ref="A99:C99"/>
    <mergeCell ref="A98:D98"/>
    <mergeCell ref="A115:D115"/>
    <mergeCell ref="A104:B104"/>
    <mergeCell ref="A105:B105"/>
    <mergeCell ref="B144:C144"/>
    <mergeCell ref="D144:E144"/>
    <mergeCell ref="A106:B106"/>
    <mergeCell ref="A107:B107"/>
    <mergeCell ref="A108:B108"/>
    <mergeCell ref="A109:D109"/>
    <mergeCell ref="A123:C123"/>
    <mergeCell ref="A124:D124"/>
    <mergeCell ref="A125:C125"/>
    <mergeCell ref="A126:D126"/>
    <mergeCell ref="A139:C139"/>
    <mergeCell ref="B140:C140"/>
    <mergeCell ref="B141:C141"/>
    <mergeCell ref="B142:C142"/>
    <mergeCell ref="A143:E143"/>
    <mergeCell ref="A127:C127"/>
    <mergeCell ref="A117:C117"/>
    <mergeCell ref="A118:B118"/>
    <mergeCell ref="A119:B119"/>
    <mergeCell ref="A120:D120"/>
    <mergeCell ref="A121:C121"/>
    <mergeCell ref="A149:E149"/>
    <mergeCell ref="A150:C150"/>
    <mergeCell ref="A153:E153"/>
    <mergeCell ref="B154:C154"/>
    <mergeCell ref="D154:E154"/>
    <mergeCell ref="A155:E155"/>
    <mergeCell ref="A145:E145"/>
    <mergeCell ref="A146:C146"/>
    <mergeCell ref="A147:E147"/>
    <mergeCell ref="B148:C148"/>
    <mergeCell ref="D148:E148"/>
    <mergeCell ref="A151:E151"/>
    <mergeCell ref="A152:C152"/>
    <mergeCell ref="A162:C162"/>
    <mergeCell ref="A163:E163"/>
    <mergeCell ref="C164:D164"/>
    <mergeCell ref="E164:E166"/>
    <mergeCell ref="C165:D165"/>
    <mergeCell ref="C166:D166"/>
    <mergeCell ref="A156:C156"/>
    <mergeCell ref="A157:E157"/>
    <mergeCell ref="A158:C158"/>
    <mergeCell ref="A159:E159"/>
    <mergeCell ref="A160:D160"/>
    <mergeCell ref="A161:C161"/>
    <mergeCell ref="A173:D173"/>
    <mergeCell ref="A178:B178"/>
    <mergeCell ref="A182:A183"/>
    <mergeCell ref="B182:B183"/>
    <mergeCell ref="C182:C183"/>
    <mergeCell ref="D182:D183"/>
    <mergeCell ref="A167:E167"/>
    <mergeCell ref="A168:C168"/>
    <mergeCell ref="A169:E169"/>
    <mergeCell ref="A170:D170"/>
    <mergeCell ref="A171:D171"/>
    <mergeCell ref="A199:C199"/>
    <mergeCell ref="A200:D200"/>
    <mergeCell ref="A201:C201"/>
    <mergeCell ref="A204:B204"/>
    <mergeCell ref="C204:D204"/>
    <mergeCell ref="A206:B206"/>
    <mergeCell ref="C206:D206"/>
    <mergeCell ref="A191:C191"/>
    <mergeCell ref="A192:D192"/>
    <mergeCell ref="A197:A198"/>
    <mergeCell ref="B197:B198"/>
    <mergeCell ref="C197:C198"/>
    <mergeCell ref="D197:D198"/>
    <mergeCell ref="A211:B211"/>
    <mergeCell ref="C211:D211"/>
    <mergeCell ref="A212:B212"/>
    <mergeCell ref="C212:D212"/>
    <mergeCell ref="A213:B213"/>
    <mergeCell ref="C213:D213"/>
    <mergeCell ref="A207:B207"/>
    <mergeCell ref="C207:D207"/>
    <mergeCell ref="C208:D208"/>
    <mergeCell ref="C209:D209"/>
    <mergeCell ref="A210:B210"/>
    <mergeCell ref="C210:D210"/>
    <mergeCell ref="A217:B217"/>
    <mergeCell ref="C217:D217"/>
    <mergeCell ref="A218:B218"/>
    <mergeCell ref="C218:D218"/>
    <mergeCell ref="A219:B219"/>
    <mergeCell ref="C219:D219"/>
    <mergeCell ref="A214:B214"/>
    <mergeCell ref="C214:D214"/>
    <mergeCell ref="A215:B215"/>
    <mergeCell ref="C215:D215"/>
    <mergeCell ref="A216:B216"/>
    <mergeCell ref="C216:D216"/>
    <mergeCell ref="A227:B227"/>
    <mergeCell ref="C227:D227"/>
    <mergeCell ref="A229:B229"/>
    <mergeCell ref="C229:D229"/>
    <mergeCell ref="A231:B231"/>
    <mergeCell ref="C231:D231"/>
    <mergeCell ref="C220:D220"/>
    <mergeCell ref="A221:B221"/>
    <mergeCell ref="C221:D221"/>
    <mergeCell ref="A223:B223"/>
    <mergeCell ref="C223:D223"/>
    <mergeCell ref="A225:B225"/>
    <mergeCell ref="C225:D225"/>
    <mergeCell ref="B240:C240"/>
    <mergeCell ref="B241:C241"/>
    <mergeCell ref="B242:C242"/>
    <mergeCell ref="B243:C243"/>
    <mergeCell ref="A245:C245"/>
    <mergeCell ref="B247:C247"/>
    <mergeCell ref="A232:B232"/>
    <mergeCell ref="C232:D232"/>
    <mergeCell ref="C234:D234"/>
    <mergeCell ref="C236:D236"/>
    <mergeCell ref="B238:C238"/>
    <mergeCell ref="B239:C239"/>
    <mergeCell ref="A281:C281"/>
    <mergeCell ref="A282:D282"/>
    <mergeCell ref="A287:A288"/>
    <mergeCell ref="B287:B288"/>
    <mergeCell ref="C287:C288"/>
    <mergeCell ref="D287:D288"/>
    <mergeCell ref="A249:C249"/>
    <mergeCell ref="A251:C251"/>
    <mergeCell ref="A263:D263"/>
    <mergeCell ref="A268:B268"/>
    <mergeCell ref="A272:A273"/>
    <mergeCell ref="B272:B273"/>
    <mergeCell ref="C272:C273"/>
    <mergeCell ref="D272:D273"/>
    <mergeCell ref="A297:B297"/>
    <mergeCell ref="C297:D297"/>
    <mergeCell ref="C298:D298"/>
    <mergeCell ref="C299:D299"/>
    <mergeCell ref="A300:B300"/>
    <mergeCell ref="C300:D300"/>
    <mergeCell ref="A289:C289"/>
    <mergeCell ref="A290:D290"/>
    <mergeCell ref="A291:C291"/>
    <mergeCell ref="A294:B294"/>
    <mergeCell ref="C294:D294"/>
    <mergeCell ref="A296:B296"/>
    <mergeCell ref="C296:D296"/>
    <mergeCell ref="A304:B304"/>
    <mergeCell ref="C304:D304"/>
    <mergeCell ref="A305:B305"/>
    <mergeCell ref="C305:D305"/>
    <mergeCell ref="A306:B306"/>
    <mergeCell ref="C306:D306"/>
    <mergeCell ref="A301:B301"/>
    <mergeCell ref="C301:D301"/>
    <mergeCell ref="A302:B302"/>
    <mergeCell ref="C302:D302"/>
    <mergeCell ref="A303:B303"/>
    <mergeCell ref="C303:D303"/>
    <mergeCell ref="C310:D310"/>
    <mergeCell ref="A311:B311"/>
    <mergeCell ref="C311:D311"/>
    <mergeCell ref="A313:B313"/>
    <mergeCell ref="C313:D313"/>
    <mergeCell ref="A315:B315"/>
    <mergeCell ref="C315:D315"/>
    <mergeCell ref="A307:B307"/>
    <mergeCell ref="C307:D307"/>
    <mergeCell ref="A308:B308"/>
    <mergeCell ref="C308:D308"/>
    <mergeCell ref="A309:B309"/>
    <mergeCell ref="C309:D309"/>
    <mergeCell ref="A322:B322"/>
    <mergeCell ref="C322:D322"/>
    <mergeCell ref="C324:D324"/>
    <mergeCell ref="C326:D326"/>
    <mergeCell ref="B328:C328"/>
    <mergeCell ref="B329:C329"/>
    <mergeCell ref="A317:B317"/>
    <mergeCell ref="C317:D317"/>
    <mergeCell ref="A319:B319"/>
    <mergeCell ref="C319:D319"/>
    <mergeCell ref="A321:B321"/>
    <mergeCell ref="C321:D321"/>
    <mergeCell ref="A339:C339"/>
    <mergeCell ref="A341:C341"/>
    <mergeCell ref="A352:D352"/>
    <mergeCell ref="A357:B357"/>
    <mergeCell ref="A361:A362"/>
    <mergeCell ref="B361:B362"/>
    <mergeCell ref="C361:C362"/>
    <mergeCell ref="D361:D362"/>
    <mergeCell ref="B330:C330"/>
    <mergeCell ref="B331:C331"/>
    <mergeCell ref="B332:C332"/>
    <mergeCell ref="B333:C333"/>
    <mergeCell ref="A335:C335"/>
    <mergeCell ref="B337:C337"/>
    <mergeCell ref="A378:C378"/>
    <mergeCell ref="A379:D379"/>
    <mergeCell ref="A380:C380"/>
    <mergeCell ref="A383:B383"/>
    <mergeCell ref="C383:D383"/>
    <mergeCell ref="A385:B385"/>
    <mergeCell ref="C385:D385"/>
    <mergeCell ref="A370:C370"/>
    <mergeCell ref="A371:D371"/>
    <mergeCell ref="A376:A377"/>
    <mergeCell ref="B376:B377"/>
    <mergeCell ref="C376:C377"/>
    <mergeCell ref="D376:D377"/>
    <mergeCell ref="A390:B390"/>
    <mergeCell ref="C390:D390"/>
    <mergeCell ref="A391:B391"/>
    <mergeCell ref="C391:D391"/>
    <mergeCell ref="A392:B392"/>
    <mergeCell ref="C392:D392"/>
    <mergeCell ref="A386:B386"/>
    <mergeCell ref="C386:D386"/>
    <mergeCell ref="C387:D387"/>
    <mergeCell ref="C388:D388"/>
    <mergeCell ref="A389:B389"/>
    <mergeCell ref="C389:D389"/>
    <mergeCell ref="A396:B396"/>
    <mergeCell ref="C396:D396"/>
    <mergeCell ref="A397:B397"/>
    <mergeCell ref="C397:D397"/>
    <mergeCell ref="A398:B398"/>
    <mergeCell ref="C398:D398"/>
    <mergeCell ref="A393:B393"/>
    <mergeCell ref="C393:D393"/>
    <mergeCell ref="A394:B394"/>
    <mergeCell ref="C394:D394"/>
    <mergeCell ref="A395:B395"/>
    <mergeCell ref="C395:D395"/>
    <mergeCell ref="A406:B406"/>
    <mergeCell ref="C406:D406"/>
    <mergeCell ref="A408:B408"/>
    <mergeCell ref="C408:D408"/>
    <mergeCell ref="A410:B410"/>
    <mergeCell ref="C410:D410"/>
    <mergeCell ref="C399:D399"/>
    <mergeCell ref="A400:B400"/>
    <mergeCell ref="C400:D400"/>
    <mergeCell ref="A402:B402"/>
    <mergeCell ref="C402:D402"/>
    <mergeCell ref="A404:B404"/>
    <mergeCell ref="C404:D404"/>
    <mergeCell ref="B419:C419"/>
    <mergeCell ref="B420:C420"/>
    <mergeCell ref="B421:C421"/>
    <mergeCell ref="B422:C422"/>
    <mergeCell ref="A424:C424"/>
    <mergeCell ref="B426:C426"/>
    <mergeCell ref="A411:B411"/>
    <mergeCell ref="C411:D411"/>
    <mergeCell ref="C413:D413"/>
    <mergeCell ref="C415:D415"/>
    <mergeCell ref="B417:C417"/>
    <mergeCell ref="B418:C418"/>
    <mergeCell ref="A459:C459"/>
    <mergeCell ref="A460:D460"/>
    <mergeCell ref="A465:A466"/>
    <mergeCell ref="B465:B466"/>
    <mergeCell ref="C465:C466"/>
    <mergeCell ref="D465:D466"/>
    <mergeCell ref="A428:C428"/>
    <mergeCell ref="A430:C430"/>
    <mergeCell ref="A441:D441"/>
    <mergeCell ref="A446:B446"/>
    <mergeCell ref="A450:A451"/>
    <mergeCell ref="B450:B451"/>
    <mergeCell ref="C450:C451"/>
    <mergeCell ref="D450:D451"/>
    <mergeCell ref="A475:B475"/>
    <mergeCell ref="C475:D475"/>
    <mergeCell ref="C476:D476"/>
    <mergeCell ref="C477:D477"/>
    <mergeCell ref="A478:B478"/>
    <mergeCell ref="C478:D478"/>
    <mergeCell ref="A467:C467"/>
    <mergeCell ref="A468:D468"/>
    <mergeCell ref="A469:C469"/>
    <mergeCell ref="A472:B472"/>
    <mergeCell ref="C472:D472"/>
    <mergeCell ref="A474:B474"/>
    <mergeCell ref="C474:D474"/>
    <mergeCell ref="A482:B482"/>
    <mergeCell ref="C482:D482"/>
    <mergeCell ref="A483:B483"/>
    <mergeCell ref="C483:D483"/>
    <mergeCell ref="A484:B484"/>
    <mergeCell ref="C484:D484"/>
    <mergeCell ref="A479:B479"/>
    <mergeCell ref="C479:D479"/>
    <mergeCell ref="A480:B480"/>
    <mergeCell ref="C480:D480"/>
    <mergeCell ref="A481:B481"/>
    <mergeCell ref="C481:D481"/>
    <mergeCell ref="C488:D488"/>
    <mergeCell ref="A489:B489"/>
    <mergeCell ref="C489:D489"/>
    <mergeCell ref="A491:B491"/>
    <mergeCell ref="C491:D491"/>
    <mergeCell ref="A493:B493"/>
    <mergeCell ref="C493:D493"/>
    <mergeCell ref="A485:B485"/>
    <mergeCell ref="C485:D485"/>
    <mergeCell ref="A486:B486"/>
    <mergeCell ref="C486:D486"/>
    <mergeCell ref="A487:B487"/>
    <mergeCell ref="C487:D487"/>
    <mergeCell ref="A500:B500"/>
    <mergeCell ref="C500:D500"/>
    <mergeCell ref="C502:D502"/>
    <mergeCell ref="C504:D504"/>
    <mergeCell ref="B506:C506"/>
    <mergeCell ref="B507:C507"/>
    <mergeCell ref="A495:B495"/>
    <mergeCell ref="C495:D495"/>
    <mergeCell ref="A497:B497"/>
    <mergeCell ref="C497:D497"/>
    <mergeCell ref="A499:B499"/>
    <mergeCell ref="C499:D499"/>
    <mergeCell ref="A517:C517"/>
    <mergeCell ref="A519:C519"/>
    <mergeCell ref="A531:D531"/>
    <mergeCell ref="A536:B536"/>
    <mergeCell ref="A540:A541"/>
    <mergeCell ref="B540:B541"/>
    <mergeCell ref="C540:C541"/>
    <mergeCell ref="D540:D541"/>
    <mergeCell ref="B508:C508"/>
    <mergeCell ref="B509:C509"/>
    <mergeCell ref="B510:C510"/>
    <mergeCell ref="B511:C511"/>
    <mergeCell ref="A513:C513"/>
    <mergeCell ref="B515:C515"/>
    <mergeCell ref="A557:C557"/>
    <mergeCell ref="A558:D558"/>
    <mergeCell ref="A559:C559"/>
    <mergeCell ref="A562:B562"/>
    <mergeCell ref="C562:D562"/>
    <mergeCell ref="A564:B564"/>
    <mergeCell ref="C564:D564"/>
    <mergeCell ref="A549:C549"/>
    <mergeCell ref="A550:D550"/>
    <mergeCell ref="A555:A556"/>
    <mergeCell ref="B555:B556"/>
    <mergeCell ref="C555:C556"/>
    <mergeCell ref="D555:D556"/>
    <mergeCell ref="A569:B569"/>
    <mergeCell ref="C569:D569"/>
    <mergeCell ref="A570:B570"/>
    <mergeCell ref="C570:D570"/>
    <mergeCell ref="A571:B571"/>
    <mergeCell ref="C571:D571"/>
    <mergeCell ref="A565:B565"/>
    <mergeCell ref="C565:D565"/>
    <mergeCell ref="C566:D566"/>
    <mergeCell ref="C567:D567"/>
    <mergeCell ref="A568:B568"/>
    <mergeCell ref="C568:D568"/>
    <mergeCell ref="A575:B575"/>
    <mergeCell ref="C575:D575"/>
    <mergeCell ref="A576:B576"/>
    <mergeCell ref="C576:D576"/>
    <mergeCell ref="A577:B577"/>
    <mergeCell ref="C577:D577"/>
    <mergeCell ref="A572:B572"/>
    <mergeCell ref="C572:D572"/>
    <mergeCell ref="A573:B573"/>
    <mergeCell ref="C573:D573"/>
    <mergeCell ref="A574:B574"/>
    <mergeCell ref="C574:D574"/>
    <mergeCell ref="A585:B585"/>
    <mergeCell ref="C585:D585"/>
    <mergeCell ref="A587:B587"/>
    <mergeCell ref="C587:D587"/>
    <mergeCell ref="A589:B589"/>
    <mergeCell ref="C589:D589"/>
    <mergeCell ref="C578:D578"/>
    <mergeCell ref="A579:B579"/>
    <mergeCell ref="C579:D579"/>
    <mergeCell ref="A581:B581"/>
    <mergeCell ref="C581:D581"/>
    <mergeCell ref="A583:B583"/>
    <mergeCell ref="C583:D583"/>
    <mergeCell ref="B598:C598"/>
    <mergeCell ref="B599:C599"/>
    <mergeCell ref="B600:C600"/>
    <mergeCell ref="B601:C601"/>
    <mergeCell ref="A603:C603"/>
    <mergeCell ref="B605:C605"/>
    <mergeCell ref="A590:B590"/>
    <mergeCell ref="C590:D590"/>
    <mergeCell ref="C592:D592"/>
    <mergeCell ref="C594:D594"/>
    <mergeCell ref="B596:C596"/>
    <mergeCell ref="B597:C597"/>
    <mergeCell ref="A639:C639"/>
    <mergeCell ref="A640:D640"/>
    <mergeCell ref="A645:A646"/>
    <mergeCell ref="B645:B646"/>
    <mergeCell ref="C645:C646"/>
    <mergeCell ref="D645:D646"/>
    <mergeCell ref="A607:C607"/>
    <mergeCell ref="A609:C609"/>
    <mergeCell ref="A621:D621"/>
    <mergeCell ref="A626:B626"/>
    <mergeCell ref="A630:A631"/>
    <mergeCell ref="B630:B631"/>
    <mergeCell ref="C630:C631"/>
    <mergeCell ref="D630:D631"/>
    <mergeCell ref="A655:B655"/>
    <mergeCell ref="C655:D655"/>
    <mergeCell ref="C656:D656"/>
    <mergeCell ref="C657:D657"/>
    <mergeCell ref="A658:B658"/>
    <mergeCell ref="C658:D658"/>
    <mergeCell ref="A647:C647"/>
    <mergeCell ref="A648:D648"/>
    <mergeCell ref="A649:C649"/>
    <mergeCell ref="A652:B652"/>
    <mergeCell ref="C652:D652"/>
    <mergeCell ref="A654:B654"/>
    <mergeCell ref="C654:D654"/>
    <mergeCell ref="A662:B662"/>
    <mergeCell ref="C662:D662"/>
    <mergeCell ref="A663:B663"/>
    <mergeCell ref="C663:D663"/>
    <mergeCell ref="A664:B664"/>
    <mergeCell ref="C664:D664"/>
    <mergeCell ref="A659:B659"/>
    <mergeCell ref="C659:D659"/>
    <mergeCell ref="A660:B660"/>
    <mergeCell ref="C660:D660"/>
    <mergeCell ref="A661:B661"/>
    <mergeCell ref="C661:D661"/>
    <mergeCell ref="C668:D668"/>
    <mergeCell ref="A669:B669"/>
    <mergeCell ref="C669:D669"/>
    <mergeCell ref="A671:B671"/>
    <mergeCell ref="C671:D671"/>
    <mergeCell ref="A673:B673"/>
    <mergeCell ref="C673:D673"/>
    <mergeCell ref="A665:B665"/>
    <mergeCell ref="C665:D665"/>
    <mergeCell ref="A666:B666"/>
    <mergeCell ref="C666:D666"/>
    <mergeCell ref="A667:B667"/>
    <mergeCell ref="C667:D667"/>
    <mergeCell ref="A680:B680"/>
    <mergeCell ref="C680:D680"/>
    <mergeCell ref="C682:D682"/>
    <mergeCell ref="C684:D684"/>
    <mergeCell ref="B686:C686"/>
    <mergeCell ref="B687:C687"/>
    <mergeCell ref="A675:B675"/>
    <mergeCell ref="C675:D675"/>
    <mergeCell ref="A677:B677"/>
    <mergeCell ref="C677:D677"/>
    <mergeCell ref="A679:B679"/>
    <mergeCell ref="C679:D679"/>
    <mergeCell ref="A697:C697"/>
    <mergeCell ref="A699:C699"/>
    <mergeCell ref="A710:D710"/>
    <mergeCell ref="A715:B715"/>
    <mergeCell ref="A719:A720"/>
    <mergeCell ref="B719:B720"/>
    <mergeCell ref="C719:C720"/>
    <mergeCell ref="D719:D720"/>
    <mergeCell ref="B688:C688"/>
    <mergeCell ref="B689:C689"/>
    <mergeCell ref="B690:C690"/>
    <mergeCell ref="B691:C691"/>
    <mergeCell ref="A693:C693"/>
    <mergeCell ref="B695:C695"/>
    <mergeCell ref="A736:C736"/>
    <mergeCell ref="A737:D737"/>
    <mergeCell ref="A738:C738"/>
    <mergeCell ref="A741:B741"/>
    <mergeCell ref="C741:D741"/>
    <mergeCell ref="A743:B743"/>
    <mergeCell ref="C743:D743"/>
    <mergeCell ref="A728:C728"/>
    <mergeCell ref="A729:D729"/>
    <mergeCell ref="A734:A735"/>
    <mergeCell ref="B734:B735"/>
    <mergeCell ref="C734:C735"/>
    <mergeCell ref="D734:D735"/>
    <mergeCell ref="A748:B748"/>
    <mergeCell ref="C748:D748"/>
    <mergeCell ref="A749:B749"/>
    <mergeCell ref="C749:D749"/>
    <mergeCell ref="A750:B750"/>
    <mergeCell ref="C750:D750"/>
    <mergeCell ref="A744:B744"/>
    <mergeCell ref="C744:D744"/>
    <mergeCell ref="C745:D745"/>
    <mergeCell ref="C746:D746"/>
    <mergeCell ref="A747:B747"/>
    <mergeCell ref="C747:D747"/>
    <mergeCell ref="A754:B754"/>
    <mergeCell ref="C754:D754"/>
    <mergeCell ref="A755:B755"/>
    <mergeCell ref="C755:D755"/>
    <mergeCell ref="A756:B756"/>
    <mergeCell ref="C756:D756"/>
    <mergeCell ref="A751:B751"/>
    <mergeCell ref="C751:D751"/>
    <mergeCell ref="A752:B752"/>
    <mergeCell ref="C752:D752"/>
    <mergeCell ref="A753:B753"/>
    <mergeCell ref="C753:D753"/>
    <mergeCell ref="A764:B764"/>
    <mergeCell ref="C764:D764"/>
    <mergeCell ref="A766:B766"/>
    <mergeCell ref="C766:D766"/>
    <mergeCell ref="A768:B768"/>
    <mergeCell ref="C768:D768"/>
    <mergeCell ref="C757:D757"/>
    <mergeCell ref="A758:B758"/>
    <mergeCell ref="C758:D758"/>
    <mergeCell ref="A760:B760"/>
    <mergeCell ref="C760:D760"/>
    <mergeCell ref="A762:B762"/>
    <mergeCell ref="C762:D762"/>
    <mergeCell ref="B777:C777"/>
    <mergeCell ref="B778:C778"/>
    <mergeCell ref="B779:C779"/>
    <mergeCell ref="B780:C780"/>
    <mergeCell ref="A782:C782"/>
    <mergeCell ref="B784:C784"/>
    <mergeCell ref="A769:B769"/>
    <mergeCell ref="C769:D769"/>
    <mergeCell ref="C771:D771"/>
    <mergeCell ref="C773:D773"/>
    <mergeCell ref="B775:C775"/>
    <mergeCell ref="B776:C776"/>
    <mergeCell ref="A818:C818"/>
    <mergeCell ref="A819:D819"/>
    <mergeCell ref="A824:A825"/>
    <mergeCell ref="B824:B825"/>
    <mergeCell ref="C824:C825"/>
    <mergeCell ref="D824:D825"/>
    <mergeCell ref="A786:C786"/>
    <mergeCell ref="A788:C788"/>
    <mergeCell ref="A800:D800"/>
    <mergeCell ref="A805:B805"/>
    <mergeCell ref="A809:A810"/>
    <mergeCell ref="B809:B810"/>
    <mergeCell ref="C809:C810"/>
    <mergeCell ref="D809:D810"/>
    <mergeCell ref="C832:D832"/>
    <mergeCell ref="C833:D833"/>
    <mergeCell ref="A834:B834"/>
    <mergeCell ref="C834:D834"/>
    <mergeCell ref="A835:B835"/>
    <mergeCell ref="C835:D835"/>
    <mergeCell ref="A826:C826"/>
    <mergeCell ref="A828:B828"/>
    <mergeCell ref="C828:D828"/>
    <mergeCell ref="A830:B830"/>
    <mergeCell ref="C830:D830"/>
    <mergeCell ref="A831:B831"/>
    <mergeCell ref="C831:D831"/>
    <mergeCell ref="A840:B840"/>
    <mergeCell ref="C840:D840"/>
    <mergeCell ref="A841:B841"/>
    <mergeCell ref="C841:D841"/>
    <mergeCell ref="A836:B836"/>
    <mergeCell ref="C836:D836"/>
    <mergeCell ref="A837:B837"/>
    <mergeCell ref="C837:D837"/>
    <mergeCell ref="A838:B838"/>
    <mergeCell ref="C838:D838"/>
    <mergeCell ref="A839:B839"/>
    <mergeCell ref="C839:D839"/>
    <mergeCell ref="A875:C875"/>
    <mergeCell ref="C858:D858"/>
    <mergeCell ref="C860:D860"/>
    <mergeCell ref="B862:C862"/>
    <mergeCell ref="B863:C863"/>
    <mergeCell ref="B864:C864"/>
    <mergeCell ref="B865:C865"/>
    <mergeCell ref="A853:B853"/>
    <mergeCell ref="C853:D853"/>
    <mergeCell ref="A855:B855"/>
    <mergeCell ref="C855:D855"/>
    <mergeCell ref="A856:B856"/>
    <mergeCell ref="C856:D856"/>
    <mergeCell ref="B866:C866"/>
    <mergeCell ref="B867:C867"/>
    <mergeCell ref="A869:C869"/>
    <mergeCell ref="B871:C871"/>
    <mergeCell ref="A873:C873"/>
    <mergeCell ref="A847:B847"/>
    <mergeCell ref="C847:D847"/>
    <mergeCell ref="A849:B849"/>
    <mergeCell ref="C849:D849"/>
    <mergeCell ref="A851:B851"/>
    <mergeCell ref="C851:D851"/>
    <mergeCell ref="A842:B842"/>
    <mergeCell ref="C842:D842"/>
    <mergeCell ref="A843:B843"/>
    <mergeCell ref="C843:D843"/>
    <mergeCell ref="C844:D844"/>
    <mergeCell ref="A845:B845"/>
    <mergeCell ref="C845:D845"/>
  </mergeCells>
  <pageMargins left="0.7" right="0.7" top="0.75" bottom="0.75" header="0.51180555555555496" footer="0.51180555555555496"/>
  <pageSetup paperSize="9" firstPageNumber="0" orientation="portrait" horizontalDpi="300" verticalDpi="300"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59292-DF37-47E3-AE7B-CD09C906A585}">
  <sheetPr codeName="Hoja8"/>
  <dimension ref="A1:Y1101"/>
  <sheetViews>
    <sheetView topLeftCell="A85" zoomScaleNormal="100" workbookViewId="0">
      <selection activeCell="C90" sqref="C90:C91"/>
    </sheetView>
  </sheetViews>
  <sheetFormatPr baseColWidth="10" defaultColWidth="12.7109375" defaultRowHeight="12.75" x14ac:dyDescent="0.2"/>
  <cols>
    <col min="1" max="1" width="26.140625" customWidth="1"/>
    <col min="2" max="2" width="33.28515625" customWidth="1"/>
    <col min="3" max="3" width="25.42578125" customWidth="1"/>
    <col min="4" max="4" width="25.28515625" customWidth="1"/>
    <col min="5" max="5" width="22.28515625" customWidth="1"/>
    <col min="7" max="7" width="29.42578125" customWidth="1"/>
    <col min="8" max="8" width="48.85546875" customWidth="1"/>
    <col min="9" max="9" width="21.140625" customWidth="1"/>
    <col min="10" max="10" width="19.5703125" customWidth="1"/>
    <col min="11" max="11" width="20.7109375" customWidth="1"/>
    <col min="12" max="12" width="40.42578125" customWidth="1"/>
    <col min="13" max="13" width="27.140625" customWidth="1"/>
    <col min="14" max="14" width="43.140625" customWidth="1"/>
    <col min="15" max="15" width="23" customWidth="1"/>
  </cols>
  <sheetData>
    <row r="1" spans="1:25" ht="35.25" customHeight="1" thickBot="1" x14ac:dyDescent="0.25">
      <c r="A1" s="980" t="s">
        <v>455</v>
      </c>
      <c r="B1" s="980"/>
      <c r="C1" s="980"/>
      <c r="D1" s="980"/>
      <c r="E1" s="980"/>
      <c r="F1" s="7"/>
      <c r="G1" s="7"/>
      <c r="H1" s="7"/>
      <c r="I1" s="7"/>
      <c r="J1" s="7"/>
      <c r="K1" s="7"/>
      <c r="L1" s="7"/>
      <c r="M1" s="7"/>
      <c r="N1" s="7"/>
      <c r="O1" s="7"/>
      <c r="P1" s="7"/>
      <c r="Q1" s="7"/>
      <c r="R1" s="7"/>
      <c r="S1" s="7"/>
      <c r="T1" s="7"/>
      <c r="U1" s="7"/>
      <c r="V1" s="7"/>
      <c r="W1" s="7"/>
      <c r="X1" s="7"/>
      <c r="Y1" s="7"/>
    </row>
    <row r="2" spans="1:25" ht="30" customHeight="1" x14ac:dyDescent="0.2">
      <c r="A2" s="984"/>
      <c r="B2" s="985"/>
      <c r="C2" s="985"/>
      <c r="D2" s="985"/>
      <c r="E2" s="986"/>
      <c r="F2" s="7"/>
      <c r="G2" s="2"/>
      <c r="H2" s="2"/>
      <c r="I2" s="2"/>
      <c r="J2" s="2"/>
      <c r="K2" s="39"/>
      <c r="L2" s="2"/>
      <c r="O2" s="7"/>
      <c r="P2" s="7"/>
      <c r="Q2" s="7"/>
      <c r="R2" s="7"/>
      <c r="S2" s="7"/>
      <c r="T2" s="7"/>
      <c r="U2" s="7"/>
      <c r="V2" s="7"/>
      <c r="W2" s="7"/>
      <c r="X2" s="7"/>
      <c r="Y2" s="7"/>
    </row>
    <row r="3" spans="1:25" ht="31.5" customHeight="1" x14ac:dyDescent="0.2">
      <c r="A3" s="1002" t="s">
        <v>282</v>
      </c>
      <c r="B3" s="1003"/>
      <c r="C3" s="1003"/>
      <c r="D3" s="1004"/>
      <c r="E3" s="990"/>
      <c r="F3" s="7"/>
      <c r="G3" s="2"/>
      <c r="H3" s="2"/>
      <c r="I3" s="2"/>
      <c r="J3" s="2"/>
      <c r="K3" s="458"/>
      <c r="L3" s="2"/>
      <c r="O3" s="7"/>
      <c r="P3" s="7"/>
      <c r="Q3" s="7"/>
      <c r="R3" s="7"/>
      <c r="S3" s="7"/>
      <c r="T3" s="7"/>
      <c r="U3" s="7"/>
      <c r="V3" s="7"/>
      <c r="W3" s="7"/>
      <c r="X3" s="7"/>
      <c r="Y3" s="7"/>
    </row>
    <row r="4" spans="1:25" ht="31.5" customHeight="1" x14ac:dyDescent="0.2">
      <c r="A4" s="880" t="s">
        <v>169</v>
      </c>
      <c r="B4" s="881"/>
      <c r="C4" s="881"/>
      <c r="D4" s="1005"/>
      <c r="E4" s="991"/>
      <c r="F4" s="7"/>
      <c r="G4" s="2"/>
      <c r="H4" s="2"/>
      <c r="I4" s="2"/>
      <c r="J4" s="2"/>
      <c r="K4" s="39"/>
      <c r="L4" s="2"/>
      <c r="O4" s="7"/>
      <c r="P4" s="7"/>
      <c r="Q4" s="7"/>
      <c r="R4" s="7"/>
      <c r="S4" s="7"/>
      <c r="T4" s="7"/>
      <c r="U4" s="7"/>
      <c r="V4" s="7"/>
      <c r="W4" s="7"/>
      <c r="X4" s="7"/>
      <c r="Y4" s="7"/>
    </row>
    <row r="5" spans="1:25" ht="35.25" customHeight="1" thickBot="1" x14ac:dyDescent="0.25">
      <c r="A5" s="987"/>
      <c r="B5" s="988"/>
      <c r="C5" s="988"/>
      <c r="D5" s="988"/>
      <c r="E5" s="989"/>
      <c r="F5" s="7"/>
      <c r="G5" s="2"/>
      <c r="H5" s="2"/>
      <c r="I5" s="2"/>
      <c r="J5" s="2"/>
      <c r="K5" s="39"/>
      <c r="L5" s="2"/>
      <c r="O5" s="7"/>
      <c r="P5" s="7"/>
      <c r="Q5" s="7"/>
      <c r="R5" s="7"/>
      <c r="S5" s="7"/>
      <c r="T5" s="7"/>
      <c r="U5" s="7"/>
      <c r="V5" s="7"/>
      <c r="W5" s="7"/>
      <c r="X5" s="7"/>
      <c r="Y5" s="7"/>
    </row>
    <row r="6" spans="1:25" ht="24.75" customHeight="1" thickBot="1" x14ac:dyDescent="0.25">
      <c r="A6" s="992" t="s">
        <v>277</v>
      </c>
      <c r="B6" s="993"/>
      <c r="C6" s="993"/>
      <c r="D6" s="994"/>
      <c r="E6" s="983"/>
      <c r="F6" s="7"/>
      <c r="G6" s="2"/>
      <c r="H6" s="2"/>
      <c r="I6" s="2"/>
      <c r="J6" s="2"/>
      <c r="K6" s="459"/>
      <c r="L6" s="7"/>
      <c r="O6" s="7"/>
      <c r="P6" s="7"/>
      <c r="Q6" s="7"/>
      <c r="R6" s="7"/>
      <c r="S6" s="7"/>
      <c r="T6" s="7"/>
      <c r="U6" s="7"/>
      <c r="V6" s="7"/>
      <c r="W6" s="7"/>
      <c r="X6" s="7"/>
      <c r="Y6" s="7"/>
    </row>
    <row r="7" spans="1:25" ht="27.75" customHeight="1" x14ac:dyDescent="0.2">
      <c r="A7" s="995" t="s">
        <v>385</v>
      </c>
      <c r="B7" s="996"/>
      <c r="C7" s="996"/>
      <c r="D7" s="158">
        <f>'Referencia de datos'!C22</f>
        <v>2</v>
      </c>
      <c r="E7" s="983"/>
      <c r="F7" s="7"/>
      <c r="G7" s="2"/>
      <c r="H7" s="2"/>
      <c r="I7" s="2"/>
      <c r="J7" s="2"/>
      <c r="K7" s="459"/>
      <c r="L7" s="7"/>
      <c r="O7" s="7"/>
      <c r="P7" s="7"/>
      <c r="Q7" s="7"/>
      <c r="R7" s="7"/>
      <c r="S7" s="7"/>
      <c r="T7" s="7"/>
      <c r="U7" s="7"/>
      <c r="V7" s="7"/>
      <c r="W7" s="7"/>
      <c r="X7" s="7"/>
      <c r="Y7" s="7"/>
    </row>
    <row r="8" spans="1:25" ht="39.75" customHeight="1" x14ac:dyDescent="0.2">
      <c r="A8" s="930" t="s">
        <v>386</v>
      </c>
      <c r="B8" s="931"/>
      <c r="C8" s="931"/>
      <c r="D8" s="282">
        <f>'Referencia de datos'!G22</f>
        <v>31</v>
      </c>
      <c r="E8" s="983"/>
      <c r="F8" s="7"/>
      <c r="G8" s="2"/>
      <c r="H8" s="2"/>
      <c r="I8" s="2"/>
      <c r="J8" s="2"/>
      <c r="K8" s="459"/>
      <c r="L8" s="7"/>
      <c r="O8" s="7"/>
      <c r="P8" s="7"/>
      <c r="Q8" s="7"/>
      <c r="R8" s="7"/>
      <c r="S8" s="7"/>
      <c r="T8" s="7"/>
      <c r="U8" s="7"/>
      <c r="V8" s="7"/>
      <c r="W8" s="7"/>
      <c r="X8" s="7"/>
      <c r="Y8" s="7"/>
    </row>
    <row r="9" spans="1:25" ht="33" customHeight="1" x14ac:dyDescent="0.2">
      <c r="A9" s="930" t="s">
        <v>387</v>
      </c>
      <c r="B9" s="931"/>
      <c r="C9" s="931"/>
      <c r="D9" s="205">
        <f>D8*D7</f>
        <v>62</v>
      </c>
      <c r="E9" s="983"/>
      <c r="F9" s="7"/>
      <c r="G9" s="2"/>
      <c r="H9" s="2"/>
      <c r="I9" s="2"/>
      <c r="J9" s="2"/>
      <c r="K9" s="459"/>
      <c r="L9" s="7"/>
      <c r="M9" s="2"/>
      <c r="N9" s="7"/>
      <c r="O9" s="7"/>
      <c r="P9" s="7"/>
      <c r="Q9" s="7"/>
      <c r="R9" s="7"/>
      <c r="S9" s="7"/>
      <c r="T9" s="7"/>
      <c r="U9" s="7"/>
      <c r="V9" s="7"/>
      <c r="W9" s="7"/>
      <c r="X9" s="7"/>
      <c r="Y9" s="7"/>
    </row>
    <row r="10" spans="1:25" ht="35.25" customHeight="1" thickBot="1" x14ac:dyDescent="0.25">
      <c r="A10" s="997" t="s">
        <v>94</v>
      </c>
      <c r="B10" s="998"/>
      <c r="C10" s="998"/>
      <c r="D10" s="159" t="s">
        <v>95</v>
      </c>
      <c r="E10" s="983"/>
      <c r="F10" s="9"/>
      <c r="G10" s="2"/>
      <c r="H10" s="2"/>
      <c r="I10" s="2"/>
      <c r="J10" s="2"/>
      <c r="K10" s="459"/>
      <c r="L10" s="7"/>
      <c r="M10" s="7"/>
      <c r="N10" s="7"/>
      <c r="O10" s="7"/>
      <c r="P10" s="7"/>
      <c r="Q10" s="7"/>
      <c r="R10" s="7"/>
      <c r="S10" s="7"/>
      <c r="T10" s="7"/>
      <c r="U10" s="7"/>
      <c r="V10" s="7"/>
      <c r="W10" s="7"/>
      <c r="X10" s="7"/>
      <c r="Y10" s="7"/>
    </row>
    <row r="11" spans="1:25" ht="40.5" customHeight="1" thickBot="1" x14ac:dyDescent="0.25">
      <c r="A11" s="949"/>
      <c r="B11" s="950"/>
      <c r="C11" s="950"/>
      <c r="D11" s="950"/>
      <c r="E11" s="951"/>
      <c r="F11" s="9"/>
      <c r="G11" s="2"/>
      <c r="H11" s="2"/>
      <c r="I11" s="2"/>
      <c r="J11" s="2"/>
      <c r="K11" s="459"/>
      <c r="L11" s="7"/>
      <c r="M11" s="7"/>
      <c r="N11" s="7"/>
      <c r="O11" s="7"/>
      <c r="P11" s="7"/>
      <c r="Q11" s="7"/>
      <c r="R11" s="7"/>
      <c r="S11" s="7"/>
      <c r="T11" s="7"/>
      <c r="U11" s="7"/>
      <c r="V11" s="7"/>
      <c r="W11" s="7"/>
      <c r="X11" s="7"/>
      <c r="Y11" s="7"/>
    </row>
    <row r="12" spans="1:25" ht="35.25" customHeight="1" thickBot="1" x14ac:dyDescent="0.25">
      <c r="A12" s="462" t="s">
        <v>96</v>
      </c>
      <c r="B12" s="440" t="s">
        <v>97</v>
      </c>
      <c r="C12" s="440" t="s">
        <v>98</v>
      </c>
      <c r="D12" s="441" t="s">
        <v>26</v>
      </c>
      <c r="E12" s="951"/>
      <c r="F12" s="9"/>
      <c r="G12" s="2"/>
      <c r="H12" s="2"/>
      <c r="I12" s="2"/>
      <c r="J12" s="2"/>
      <c r="K12" s="459"/>
      <c r="L12" s="7"/>
      <c r="M12" s="7"/>
      <c r="N12" s="7"/>
      <c r="O12" s="7"/>
      <c r="P12" s="7"/>
      <c r="Q12" s="7"/>
      <c r="R12" s="7"/>
      <c r="S12" s="7"/>
      <c r="T12" s="7"/>
      <c r="U12" s="7"/>
      <c r="V12" s="7"/>
      <c r="W12" s="7"/>
      <c r="X12" s="7"/>
      <c r="Y12" s="7"/>
    </row>
    <row r="13" spans="1:25" ht="21" customHeight="1" x14ac:dyDescent="0.2">
      <c r="A13" s="445" t="s">
        <v>408</v>
      </c>
      <c r="B13" s="160">
        <f>'Referencia de datos'!B33</f>
        <v>10</v>
      </c>
      <c r="C13" s="284">
        <f>'Referencia de datos'!J33</f>
        <v>900</v>
      </c>
      <c r="D13" s="161">
        <f>B13*C13</f>
        <v>9000</v>
      </c>
      <c r="E13" s="951"/>
      <c r="F13" s="9"/>
      <c r="G13" s="2"/>
      <c r="H13" s="2"/>
      <c r="I13" s="2"/>
      <c r="J13" s="2"/>
      <c r="K13" s="456"/>
      <c r="L13" s="7"/>
      <c r="M13" s="7"/>
      <c r="N13" s="7"/>
      <c r="O13" s="7"/>
      <c r="P13" s="7"/>
      <c r="Q13" s="7"/>
      <c r="R13" s="7"/>
      <c r="S13" s="7"/>
      <c r="T13" s="7"/>
      <c r="U13" s="7"/>
      <c r="V13" s="7"/>
      <c r="W13" s="7"/>
      <c r="X13" s="7"/>
      <c r="Y13" s="7"/>
    </row>
    <row r="14" spans="1:25" ht="18.75" customHeight="1" x14ac:dyDescent="0.2">
      <c r="A14" s="442" t="s">
        <v>347</v>
      </c>
      <c r="B14" s="162">
        <f>'Referencia de datos'!E33</f>
        <v>7</v>
      </c>
      <c r="C14" s="285">
        <f>'Referencia de datos'!C38</f>
        <v>83</v>
      </c>
      <c r="D14" s="168">
        <f>B14*C14</f>
        <v>581</v>
      </c>
      <c r="E14" s="951"/>
      <c r="F14" s="9"/>
      <c r="G14" s="2"/>
      <c r="H14" s="2"/>
      <c r="I14" s="2"/>
      <c r="J14" s="2"/>
      <c r="K14" s="7"/>
      <c r="L14" s="7"/>
      <c r="M14" s="7"/>
      <c r="N14" s="7"/>
      <c r="O14" s="7"/>
      <c r="P14" s="7"/>
      <c r="Q14" s="7"/>
      <c r="R14" s="7"/>
      <c r="S14" s="7"/>
      <c r="T14" s="7"/>
      <c r="U14" s="7"/>
      <c r="V14" s="7"/>
      <c r="W14" s="7"/>
      <c r="X14" s="7"/>
      <c r="Y14" s="7"/>
    </row>
    <row r="15" spans="1:25" ht="33.75" customHeight="1" x14ac:dyDescent="0.2">
      <c r="A15" s="305" t="s">
        <v>99</v>
      </c>
      <c r="B15" s="287"/>
      <c r="C15" s="285"/>
      <c r="D15" s="168">
        <f>B15*C15</f>
        <v>0</v>
      </c>
      <c r="E15" s="951"/>
      <c r="F15" s="7"/>
      <c r="G15" s="2"/>
      <c r="H15" s="2"/>
      <c r="I15" s="2"/>
      <c r="J15" s="2"/>
      <c r="K15" s="7"/>
      <c r="L15" s="7"/>
      <c r="M15" s="7"/>
      <c r="N15" s="7"/>
      <c r="O15" s="7"/>
      <c r="P15" s="7"/>
      <c r="Q15" s="7"/>
      <c r="R15" s="7"/>
      <c r="S15" s="7"/>
      <c r="T15" s="7"/>
      <c r="U15" s="7"/>
      <c r="V15" s="7"/>
      <c r="W15" s="7"/>
      <c r="X15" s="7"/>
      <c r="Y15" s="7"/>
    </row>
    <row r="16" spans="1:25" ht="36.75" customHeight="1" thickBot="1" x14ac:dyDescent="0.25">
      <c r="A16" s="306" t="s">
        <v>99</v>
      </c>
      <c r="B16" s="288"/>
      <c r="C16" s="286"/>
      <c r="D16" s="163">
        <f>B16*C16</f>
        <v>0</v>
      </c>
      <c r="E16" s="951"/>
      <c r="F16" s="7"/>
      <c r="G16" s="2"/>
      <c r="H16" s="2"/>
      <c r="I16" s="2"/>
      <c r="J16" s="2"/>
      <c r="K16" s="7"/>
      <c r="L16" s="7"/>
      <c r="M16" s="7"/>
      <c r="N16" s="7"/>
      <c r="O16" s="7"/>
      <c r="P16" s="7"/>
      <c r="Q16" s="7"/>
      <c r="R16" s="7"/>
      <c r="S16" s="7"/>
      <c r="T16" s="7"/>
      <c r="U16" s="7"/>
      <c r="V16" s="7"/>
      <c r="W16" s="7"/>
      <c r="X16" s="7"/>
      <c r="Y16" s="7"/>
    </row>
    <row r="17" spans="1:25" x14ac:dyDescent="0.2">
      <c r="A17" s="981"/>
      <c r="B17" s="981"/>
      <c r="C17" s="981"/>
      <c r="D17" s="981"/>
      <c r="E17" s="951"/>
      <c r="F17" s="7"/>
      <c r="G17" s="2"/>
      <c r="H17" s="2"/>
      <c r="I17" s="2"/>
      <c r="J17" s="2"/>
      <c r="K17" s="7"/>
      <c r="L17" s="7"/>
      <c r="M17" s="7"/>
      <c r="N17" s="7"/>
      <c r="O17" s="7"/>
      <c r="P17" s="7"/>
      <c r="Q17" s="7"/>
      <c r="R17" s="7"/>
      <c r="S17" s="7"/>
      <c r="T17" s="7"/>
      <c r="U17" s="7"/>
      <c r="V17" s="7"/>
      <c r="W17" s="7"/>
      <c r="X17" s="7"/>
      <c r="Y17" s="7"/>
    </row>
    <row r="18" spans="1:25" ht="13.5" thickBot="1" x14ac:dyDescent="0.25">
      <c r="A18" s="981"/>
      <c r="B18" s="981"/>
      <c r="C18" s="981"/>
      <c r="D18" s="981"/>
      <c r="E18" s="951"/>
      <c r="F18" s="7"/>
      <c r="G18" s="2"/>
      <c r="H18" s="2"/>
      <c r="I18" s="2"/>
      <c r="J18" s="2"/>
      <c r="K18" s="7"/>
      <c r="L18" s="7"/>
      <c r="M18" s="7"/>
      <c r="N18" s="7"/>
      <c r="O18" s="7"/>
      <c r="P18" s="7"/>
      <c r="Q18" s="7"/>
      <c r="R18" s="7"/>
      <c r="S18" s="7"/>
      <c r="T18" s="7"/>
      <c r="U18" s="7"/>
      <c r="V18" s="7"/>
      <c r="W18" s="7"/>
      <c r="X18" s="7"/>
      <c r="Y18" s="7"/>
    </row>
    <row r="19" spans="1:25" ht="15.75" thickBot="1" x14ac:dyDescent="0.25">
      <c r="A19" s="982" t="s">
        <v>337</v>
      </c>
      <c r="B19" s="982"/>
      <c r="C19" s="982"/>
      <c r="D19" s="164">
        <f>SUM(D13:D18)</f>
        <v>9581</v>
      </c>
      <c r="E19" s="951"/>
      <c r="F19" s="7"/>
      <c r="G19" s="2"/>
      <c r="H19" s="2"/>
      <c r="I19" s="2"/>
      <c r="J19" s="2"/>
      <c r="K19" s="7"/>
      <c r="L19" s="7"/>
      <c r="M19" s="7"/>
      <c r="N19" s="7"/>
      <c r="O19" s="7"/>
      <c r="P19" s="7"/>
      <c r="Q19" s="7"/>
      <c r="R19" s="7"/>
      <c r="S19" s="7"/>
      <c r="T19" s="7"/>
      <c r="U19" s="7"/>
      <c r="V19" s="7"/>
      <c r="W19" s="7"/>
      <c r="X19" s="7"/>
      <c r="Y19" s="7"/>
    </row>
    <row r="20" spans="1:25" ht="15" x14ac:dyDescent="0.2">
      <c r="A20" s="1006" t="s">
        <v>348</v>
      </c>
      <c r="B20" s="1007"/>
      <c r="C20" s="466">
        <f>D8</f>
        <v>31</v>
      </c>
      <c r="D20" s="465"/>
      <c r="E20" s="951"/>
      <c r="F20" s="7"/>
      <c r="G20" s="2"/>
      <c r="H20" s="2"/>
      <c r="I20" s="2"/>
      <c r="J20" s="2"/>
      <c r="K20" s="7"/>
      <c r="L20" s="7"/>
      <c r="M20" s="7"/>
      <c r="N20" s="7"/>
      <c r="O20" s="7"/>
      <c r="P20" s="7"/>
      <c r="Q20" s="7"/>
      <c r="R20" s="7"/>
      <c r="S20" s="7"/>
      <c r="T20" s="7"/>
      <c r="U20" s="7"/>
      <c r="V20" s="7"/>
      <c r="W20" s="7"/>
      <c r="X20" s="7"/>
      <c r="Y20" s="7"/>
    </row>
    <row r="21" spans="1:25" ht="15" thickBot="1" x14ac:dyDescent="0.25">
      <c r="A21" s="983"/>
      <c r="B21" s="983"/>
      <c r="C21" s="983"/>
      <c r="D21" s="983"/>
      <c r="E21" s="951"/>
      <c r="F21" s="7"/>
      <c r="G21" s="2"/>
      <c r="H21" s="2"/>
      <c r="I21" s="2"/>
      <c r="J21" s="2"/>
      <c r="K21" s="7"/>
      <c r="L21" s="7"/>
      <c r="M21" s="7"/>
      <c r="N21" s="7"/>
      <c r="O21" s="7"/>
      <c r="P21" s="7"/>
      <c r="Q21" s="7"/>
      <c r="R21" s="7"/>
      <c r="S21" s="7"/>
      <c r="T21" s="7"/>
      <c r="U21" s="7"/>
      <c r="V21" s="7"/>
      <c r="W21" s="7"/>
      <c r="X21" s="7"/>
      <c r="Y21" s="7"/>
    </row>
    <row r="22" spans="1:25" ht="29.25" customHeight="1" thickBot="1" x14ac:dyDescent="0.25">
      <c r="A22" s="999" t="s">
        <v>375</v>
      </c>
      <c r="B22" s="1000"/>
      <c r="C22" s="1001"/>
      <c r="D22" s="165">
        <f>D19/C20</f>
        <v>309.06451612903226</v>
      </c>
      <c r="E22" s="951"/>
      <c r="F22" s="7"/>
      <c r="G22" s="2"/>
      <c r="H22" s="2"/>
      <c r="I22" s="2"/>
      <c r="J22" s="2"/>
      <c r="K22" s="7"/>
      <c r="L22" s="7"/>
      <c r="M22" s="7"/>
      <c r="N22" s="7"/>
      <c r="O22" s="7"/>
      <c r="P22" s="7"/>
      <c r="Q22" s="7"/>
      <c r="R22" s="7"/>
      <c r="S22" s="7"/>
      <c r="T22" s="7"/>
      <c r="U22" s="7"/>
      <c r="V22" s="7"/>
      <c r="W22" s="7"/>
      <c r="X22" s="7"/>
      <c r="Y22" s="7"/>
    </row>
    <row r="23" spans="1:25" ht="40.5" customHeight="1" thickBot="1" x14ac:dyDescent="0.25">
      <c r="A23" s="949"/>
      <c r="B23" s="950"/>
      <c r="C23" s="950"/>
      <c r="D23" s="950"/>
      <c r="E23" s="951"/>
      <c r="F23" s="7"/>
      <c r="G23" s="2"/>
      <c r="H23" s="2"/>
      <c r="I23" s="2"/>
      <c r="J23" s="2"/>
      <c r="K23" s="7"/>
      <c r="L23" s="7"/>
      <c r="M23" s="7"/>
      <c r="N23" s="7"/>
      <c r="O23" s="7"/>
      <c r="P23" s="7"/>
      <c r="Q23" s="7"/>
      <c r="R23" s="7"/>
      <c r="S23" s="7"/>
      <c r="T23" s="7"/>
      <c r="U23" s="7"/>
      <c r="V23" s="7"/>
      <c r="W23" s="7"/>
      <c r="X23" s="7"/>
      <c r="Y23" s="7"/>
    </row>
    <row r="24" spans="1:25" ht="35.25" customHeight="1" x14ac:dyDescent="0.2">
      <c r="A24" s="953" t="s">
        <v>297</v>
      </c>
      <c r="B24" s="954"/>
      <c r="C24" s="955"/>
      <c r="D24" s="227" t="s">
        <v>26</v>
      </c>
      <c r="E24" s="951"/>
      <c r="F24" s="7"/>
      <c r="G24" s="2"/>
      <c r="H24" s="2"/>
      <c r="I24" s="2"/>
      <c r="J24" s="2"/>
      <c r="K24" s="7"/>
      <c r="L24" s="7"/>
      <c r="M24" s="7"/>
      <c r="N24" s="7"/>
      <c r="O24" s="7"/>
      <c r="P24" s="7"/>
      <c r="Q24" s="7"/>
      <c r="R24" s="7"/>
      <c r="S24" s="7"/>
      <c r="T24" s="7"/>
      <c r="U24" s="7"/>
      <c r="V24" s="7"/>
      <c r="W24" s="7"/>
      <c r="X24" s="7"/>
      <c r="Y24" s="7"/>
    </row>
    <row r="25" spans="1:25" ht="20.25" customHeight="1" x14ac:dyDescent="0.2">
      <c r="A25" s="959" t="s">
        <v>298</v>
      </c>
      <c r="B25" s="960"/>
      <c r="C25" s="961"/>
      <c r="D25" s="432"/>
      <c r="E25" s="951"/>
      <c r="F25" s="7"/>
      <c r="G25" s="2"/>
      <c r="H25" s="2"/>
      <c r="I25" s="2"/>
      <c r="J25" s="2"/>
      <c r="K25" s="7"/>
      <c r="L25" s="7"/>
      <c r="M25" s="7"/>
      <c r="N25" s="7"/>
      <c r="O25" s="7"/>
      <c r="P25" s="7"/>
      <c r="Q25" s="7"/>
      <c r="R25" s="7"/>
      <c r="S25" s="7"/>
      <c r="T25" s="7"/>
      <c r="U25" s="7"/>
      <c r="V25" s="7"/>
      <c r="W25" s="7"/>
      <c r="X25" s="7"/>
      <c r="Y25" s="7"/>
    </row>
    <row r="26" spans="1:25" ht="15" customHeight="1" x14ac:dyDescent="0.2">
      <c r="A26" s="966"/>
      <c r="B26" s="967"/>
      <c r="C26" s="967"/>
      <c r="D26" s="968"/>
      <c r="E26" s="951"/>
      <c r="F26" s="7"/>
      <c r="G26" s="2"/>
      <c r="H26" s="2"/>
      <c r="I26" s="2"/>
      <c r="J26" s="2"/>
      <c r="K26" s="7"/>
      <c r="L26" s="7"/>
      <c r="M26" s="7"/>
      <c r="N26" s="7"/>
      <c r="O26" s="7"/>
      <c r="P26" s="7"/>
      <c r="Q26" s="7"/>
      <c r="R26" s="7"/>
      <c r="S26" s="7"/>
      <c r="T26" s="7"/>
      <c r="U26" s="7"/>
      <c r="V26" s="7"/>
      <c r="W26" s="7"/>
      <c r="X26" s="7"/>
      <c r="Y26" s="7"/>
    </row>
    <row r="27" spans="1:25" ht="23.25" customHeight="1" x14ac:dyDescent="0.2">
      <c r="A27" s="964" t="s">
        <v>380</v>
      </c>
      <c r="B27" s="965"/>
      <c r="C27" s="965"/>
      <c r="D27" s="469">
        <f>C29/(C31*C30)</f>
        <v>4.8387096774193547E-2</v>
      </c>
      <c r="E27" s="951"/>
      <c r="F27" s="7"/>
      <c r="G27" s="2"/>
      <c r="H27" s="2"/>
      <c r="I27" s="2"/>
      <c r="J27" s="2"/>
      <c r="K27" s="7"/>
      <c r="L27" s="7"/>
      <c r="M27" s="7"/>
      <c r="N27" s="7"/>
      <c r="O27" s="7"/>
      <c r="P27" s="7"/>
      <c r="Q27" s="7"/>
      <c r="R27" s="7"/>
      <c r="S27" s="7"/>
      <c r="T27" s="7"/>
      <c r="U27" s="7"/>
      <c r="V27" s="7"/>
      <c r="W27" s="7"/>
      <c r="X27" s="7"/>
      <c r="Y27" s="7"/>
    </row>
    <row r="28" spans="1:25" ht="40.5" customHeight="1" x14ac:dyDescent="0.2">
      <c r="A28" s="962" t="s">
        <v>299</v>
      </c>
      <c r="B28" s="963"/>
      <c r="C28" s="963"/>
      <c r="D28" s="1143"/>
      <c r="E28" s="951"/>
      <c r="F28" s="7"/>
      <c r="G28" s="2"/>
      <c r="H28" s="2"/>
      <c r="I28" s="2"/>
      <c r="J28" s="2"/>
      <c r="K28" s="7"/>
      <c r="L28" s="7"/>
      <c r="M28" s="7"/>
      <c r="N28" s="7"/>
      <c r="O28" s="7"/>
      <c r="P28" s="7"/>
      <c r="Q28" s="7"/>
      <c r="R28" s="7"/>
      <c r="S28" s="7"/>
      <c r="T28" s="7"/>
      <c r="U28" s="7"/>
      <c r="V28" s="7"/>
      <c r="W28" s="7"/>
      <c r="X28" s="7"/>
      <c r="Y28" s="7"/>
    </row>
    <row r="29" spans="1:25" ht="15" customHeight="1" x14ac:dyDescent="0.2">
      <c r="A29" s="962" t="s">
        <v>350</v>
      </c>
      <c r="B29" s="963"/>
      <c r="C29" s="357">
        <f>'Referencia de datos'!I33</f>
        <v>3</v>
      </c>
      <c r="D29" s="1144"/>
      <c r="E29" s="951"/>
      <c r="F29" s="7"/>
      <c r="G29" s="2"/>
      <c r="H29" s="2"/>
      <c r="I29" s="2"/>
      <c r="J29" s="2"/>
      <c r="K29" s="7"/>
      <c r="L29" s="7"/>
      <c r="M29" s="7"/>
      <c r="N29" s="7"/>
      <c r="O29" s="7"/>
      <c r="P29" s="7"/>
      <c r="Q29" s="7"/>
      <c r="R29" s="7"/>
      <c r="S29" s="7"/>
      <c r="T29" s="7"/>
      <c r="U29" s="7"/>
      <c r="V29" s="7"/>
      <c r="W29" s="7"/>
      <c r="X29" s="7"/>
      <c r="Y29" s="7"/>
    </row>
    <row r="30" spans="1:25" ht="25.5" customHeight="1" x14ac:dyDescent="0.2">
      <c r="A30" s="962" t="s">
        <v>349</v>
      </c>
      <c r="B30" s="963"/>
      <c r="C30" s="357">
        <f>'Referencia de datos'!D10</f>
        <v>2</v>
      </c>
      <c r="D30" s="1144"/>
      <c r="E30" s="951"/>
      <c r="F30" s="7"/>
      <c r="G30" s="2"/>
      <c r="H30" s="2"/>
      <c r="I30" s="2"/>
      <c r="J30" s="2"/>
      <c r="K30" s="7"/>
      <c r="L30" s="7"/>
      <c r="M30" s="7"/>
      <c r="N30" s="7"/>
      <c r="O30" s="7"/>
      <c r="P30" s="7"/>
      <c r="Q30" s="7"/>
      <c r="R30" s="7"/>
      <c r="S30" s="7"/>
      <c r="T30" s="7"/>
      <c r="U30" s="7"/>
      <c r="V30" s="7"/>
      <c r="W30" s="7"/>
      <c r="X30" s="7"/>
      <c r="Y30" s="7"/>
    </row>
    <row r="31" spans="1:25" ht="15" customHeight="1" x14ac:dyDescent="0.2">
      <c r="A31" s="962" t="s">
        <v>351</v>
      </c>
      <c r="B31" s="963"/>
      <c r="C31" s="357">
        <f>D8</f>
        <v>31</v>
      </c>
      <c r="D31" s="1151"/>
      <c r="E31" s="951"/>
      <c r="F31" s="7"/>
      <c r="G31" s="2"/>
      <c r="H31" s="2"/>
      <c r="I31" s="2"/>
      <c r="J31" s="2"/>
      <c r="K31" s="7"/>
      <c r="L31" s="7"/>
      <c r="M31" s="7"/>
      <c r="N31" s="7"/>
      <c r="O31" s="7"/>
      <c r="P31" s="7"/>
      <c r="Q31" s="7"/>
      <c r="R31" s="7"/>
      <c r="S31" s="7"/>
      <c r="T31" s="7"/>
      <c r="U31" s="7"/>
      <c r="V31" s="7"/>
      <c r="W31" s="7"/>
      <c r="X31" s="7"/>
      <c r="Y31" s="7"/>
    </row>
    <row r="32" spans="1:25" ht="20.25" customHeight="1" x14ac:dyDescent="0.2">
      <c r="A32" s="932"/>
      <c r="B32" s="933"/>
      <c r="C32" s="933"/>
      <c r="D32" s="934"/>
      <c r="E32" s="951"/>
      <c r="F32" s="7"/>
      <c r="G32" s="2"/>
      <c r="H32" s="2"/>
      <c r="I32" s="2"/>
      <c r="J32" s="2"/>
      <c r="K32" s="7"/>
      <c r="L32" s="7"/>
      <c r="M32" s="7"/>
      <c r="N32" s="7"/>
      <c r="O32" s="7"/>
      <c r="P32" s="7"/>
      <c r="Q32" s="7"/>
      <c r="R32" s="7"/>
      <c r="S32" s="7"/>
      <c r="T32" s="7"/>
      <c r="U32" s="7"/>
      <c r="V32" s="7"/>
      <c r="W32" s="7"/>
      <c r="X32" s="7"/>
      <c r="Y32" s="7"/>
    </row>
    <row r="33" spans="1:25" ht="46.5" customHeight="1" x14ac:dyDescent="0.2">
      <c r="A33" s="1145" t="s">
        <v>378</v>
      </c>
      <c r="B33" s="1146"/>
      <c r="C33" s="1147"/>
      <c r="D33" s="433">
        <f>C36*(1+C37)*D39</f>
        <v>871.30867261904746</v>
      </c>
      <c r="E33" s="951"/>
      <c r="F33" s="7"/>
      <c r="G33" s="2"/>
      <c r="H33" s="2"/>
      <c r="I33" s="2"/>
      <c r="J33" s="2"/>
      <c r="K33" s="7"/>
      <c r="L33" s="7"/>
      <c r="M33" s="7"/>
      <c r="N33" s="7"/>
      <c r="O33" s="7"/>
      <c r="P33" s="7"/>
      <c r="Q33" s="7"/>
      <c r="R33" s="7"/>
      <c r="S33" s="7"/>
      <c r="T33" s="7"/>
      <c r="U33" s="7"/>
      <c r="V33" s="7"/>
      <c r="W33" s="7"/>
      <c r="X33" s="7"/>
      <c r="Y33" s="7"/>
    </row>
    <row r="34" spans="1:25" ht="40.5" customHeight="1" x14ac:dyDescent="0.2">
      <c r="A34" s="1148" t="s">
        <v>394</v>
      </c>
      <c r="B34" s="1149"/>
      <c r="C34" s="1150"/>
      <c r="D34" s="463"/>
      <c r="E34" s="951"/>
      <c r="F34" s="7"/>
      <c r="G34" s="2"/>
      <c r="H34" s="2"/>
      <c r="I34" s="2"/>
      <c r="J34" s="2"/>
      <c r="K34" s="7"/>
      <c r="L34" s="7"/>
      <c r="M34" s="7"/>
      <c r="N34" s="7"/>
      <c r="O34" s="7"/>
      <c r="P34" s="7"/>
      <c r="Q34" s="7"/>
      <c r="R34" s="7"/>
      <c r="S34" s="7"/>
      <c r="T34" s="7"/>
      <c r="U34" s="7"/>
      <c r="V34" s="7"/>
      <c r="W34" s="7"/>
      <c r="X34" s="7"/>
      <c r="Y34" s="7"/>
    </row>
    <row r="35" spans="1:25" ht="15" customHeight="1" x14ac:dyDescent="0.2">
      <c r="A35" s="932"/>
      <c r="B35" s="933"/>
      <c r="C35" s="933"/>
      <c r="D35" s="934"/>
      <c r="E35" s="951"/>
      <c r="F35" s="7"/>
      <c r="G35" s="2"/>
      <c r="H35" s="2"/>
      <c r="I35" s="2"/>
      <c r="J35" s="2"/>
      <c r="K35" s="7"/>
      <c r="L35" s="7"/>
      <c r="M35" s="7"/>
      <c r="N35" s="7"/>
      <c r="O35" s="7"/>
      <c r="P35" s="7"/>
      <c r="Q35" s="7"/>
      <c r="R35" s="7"/>
      <c r="S35" s="7"/>
      <c r="T35" s="7"/>
      <c r="U35" s="7"/>
      <c r="V35" s="7"/>
      <c r="W35" s="7"/>
      <c r="X35" s="7"/>
      <c r="Y35" s="7"/>
    </row>
    <row r="36" spans="1:25" ht="15" customHeight="1" x14ac:dyDescent="0.2">
      <c r="A36" s="1154" t="s">
        <v>352</v>
      </c>
      <c r="B36" s="1155"/>
      <c r="C36" s="474">
        <f>'Referencia de datos'!A84</f>
        <v>455.87</v>
      </c>
      <c r="D36" s="1143"/>
      <c r="E36" s="951"/>
      <c r="F36" s="7"/>
      <c r="G36" s="2"/>
      <c r="H36" s="2"/>
      <c r="I36" s="2"/>
      <c r="J36" s="2"/>
      <c r="K36" s="7"/>
      <c r="L36" s="7"/>
      <c r="M36" s="7"/>
      <c r="N36" s="7"/>
      <c r="O36" s="7"/>
      <c r="P36" s="7"/>
      <c r="Q36" s="7"/>
      <c r="R36" s="7"/>
      <c r="S36" s="7"/>
      <c r="T36" s="7"/>
      <c r="U36" s="7"/>
      <c r="V36" s="7"/>
      <c r="W36" s="7"/>
      <c r="X36" s="7"/>
      <c r="Y36" s="7"/>
    </row>
    <row r="37" spans="1:25" ht="15" customHeight="1" x14ac:dyDescent="0.2">
      <c r="A37" s="959" t="s">
        <v>353</v>
      </c>
      <c r="B37" s="960"/>
      <c r="C37" s="399">
        <f>'Referencia de datos'!I71</f>
        <v>0.67239583333333341</v>
      </c>
      <c r="D37" s="1151"/>
      <c r="E37" s="951"/>
      <c r="F37" s="7"/>
      <c r="G37" s="2"/>
      <c r="H37" s="2"/>
      <c r="I37" s="2"/>
      <c r="J37" s="2"/>
      <c r="K37" s="7"/>
      <c r="L37" s="7"/>
      <c r="M37" s="7"/>
      <c r="N37" s="7"/>
      <c r="O37" s="7"/>
      <c r="P37" s="7"/>
      <c r="Q37" s="7"/>
      <c r="R37" s="7"/>
      <c r="S37" s="7"/>
      <c r="T37" s="7"/>
      <c r="U37" s="7"/>
      <c r="V37" s="7"/>
      <c r="W37" s="7"/>
      <c r="X37" s="7"/>
      <c r="Y37" s="7"/>
    </row>
    <row r="38" spans="1:25" ht="15" customHeight="1" x14ac:dyDescent="0.2">
      <c r="A38" s="932"/>
      <c r="B38" s="933"/>
      <c r="C38" s="933"/>
      <c r="D38" s="934"/>
      <c r="E38" s="951"/>
      <c r="F38" s="7"/>
      <c r="G38" s="2"/>
      <c r="H38" s="2"/>
      <c r="I38" s="2"/>
      <c r="J38" s="2"/>
      <c r="K38" s="7"/>
      <c r="L38" s="7"/>
      <c r="M38" s="7"/>
      <c r="N38" s="7"/>
      <c r="O38" s="7"/>
      <c r="P38" s="7"/>
      <c r="Q38" s="7"/>
      <c r="R38" s="7"/>
      <c r="S38" s="7"/>
      <c r="T38" s="7"/>
      <c r="U38" s="7"/>
      <c r="V38" s="7"/>
      <c r="W38" s="7"/>
      <c r="X38" s="7"/>
      <c r="Y38" s="7"/>
    </row>
    <row r="39" spans="1:25" ht="41.25" customHeight="1" x14ac:dyDescent="0.2">
      <c r="A39" s="435" t="s">
        <v>354</v>
      </c>
      <c r="B39" s="935" t="s">
        <v>377</v>
      </c>
      <c r="C39" s="936"/>
      <c r="D39" s="436">
        <f>C40/(C40-C41-C42)</f>
        <v>1.1428571428571428</v>
      </c>
      <c r="E39" s="951"/>
      <c r="F39" s="7"/>
      <c r="G39" s="2"/>
      <c r="H39" s="2"/>
      <c r="I39" s="2"/>
      <c r="J39" s="2"/>
      <c r="K39" s="7"/>
      <c r="L39" s="7"/>
      <c r="M39" s="7"/>
      <c r="N39" s="7"/>
      <c r="O39" s="7"/>
      <c r="P39" s="7"/>
      <c r="Q39" s="7"/>
      <c r="R39" s="7"/>
      <c r="S39" s="7"/>
      <c r="T39" s="7"/>
      <c r="U39" s="7"/>
      <c r="V39" s="7"/>
      <c r="W39" s="7"/>
      <c r="X39" s="7"/>
      <c r="Y39" s="7"/>
    </row>
    <row r="40" spans="1:25" ht="15" customHeight="1" x14ac:dyDescent="0.2">
      <c r="A40" s="1152" t="s">
        <v>355</v>
      </c>
      <c r="B40" s="1153"/>
      <c r="C40" s="400">
        <v>4</v>
      </c>
      <c r="D40" s="969"/>
      <c r="E40" s="951"/>
      <c r="F40" s="7"/>
      <c r="G40" s="2"/>
      <c r="H40" s="2"/>
      <c r="I40" s="2"/>
      <c r="J40" s="2"/>
      <c r="K40" s="7"/>
      <c r="L40" s="7"/>
      <c r="M40" s="7"/>
      <c r="N40" s="7"/>
      <c r="O40" s="7"/>
      <c r="P40" s="7"/>
      <c r="Q40" s="7"/>
      <c r="R40" s="7"/>
      <c r="S40" s="7"/>
      <c r="T40" s="7"/>
      <c r="U40" s="7"/>
      <c r="V40" s="7"/>
      <c r="W40" s="7"/>
      <c r="X40" s="7"/>
      <c r="Y40" s="7"/>
    </row>
    <row r="41" spans="1:25" ht="15" customHeight="1" x14ac:dyDescent="0.2">
      <c r="A41" s="1152" t="s">
        <v>356</v>
      </c>
      <c r="B41" s="1153"/>
      <c r="C41" s="401">
        <f>20/60</f>
        <v>0.33333333333333331</v>
      </c>
      <c r="D41" s="970"/>
      <c r="E41" s="951"/>
      <c r="F41" s="7"/>
      <c r="G41" s="2"/>
      <c r="H41" s="2"/>
      <c r="I41" s="2"/>
      <c r="J41" s="2"/>
      <c r="K41" s="7"/>
      <c r="L41" s="7"/>
      <c r="M41" s="7"/>
      <c r="N41" s="7"/>
      <c r="O41" s="7"/>
      <c r="P41" s="7"/>
      <c r="Q41" s="7"/>
      <c r="R41" s="7"/>
      <c r="S41" s="7"/>
      <c r="T41" s="7"/>
      <c r="U41" s="7"/>
      <c r="V41" s="7"/>
      <c r="W41" s="7"/>
      <c r="X41" s="7"/>
      <c r="Y41" s="7"/>
    </row>
    <row r="42" spans="1:25" ht="15" customHeight="1" x14ac:dyDescent="0.2">
      <c r="A42" s="1152" t="s">
        <v>357</v>
      </c>
      <c r="B42" s="1153"/>
      <c r="C42" s="401">
        <f>10/60</f>
        <v>0.16666666666666666</v>
      </c>
      <c r="D42" s="971"/>
      <c r="E42" s="951"/>
      <c r="F42" s="7"/>
      <c r="G42" s="2"/>
      <c r="H42" s="2"/>
      <c r="I42" s="2"/>
      <c r="J42" s="2"/>
      <c r="K42" s="7"/>
      <c r="L42" s="7"/>
      <c r="M42" s="7"/>
      <c r="N42" s="7"/>
      <c r="O42" s="7"/>
      <c r="P42" s="7"/>
      <c r="Q42" s="7"/>
      <c r="R42" s="7"/>
      <c r="S42" s="7"/>
      <c r="T42" s="7"/>
      <c r="U42" s="7"/>
      <c r="V42" s="7"/>
      <c r="W42" s="7"/>
      <c r="X42" s="7"/>
      <c r="Y42" s="7"/>
    </row>
    <row r="43" spans="1:25" ht="21.75" customHeight="1" thickBot="1" x14ac:dyDescent="0.25">
      <c r="A43" s="952"/>
      <c r="B43" s="952"/>
      <c r="C43" s="952"/>
      <c r="D43" s="952"/>
      <c r="E43" s="951"/>
      <c r="F43" s="7"/>
      <c r="G43" s="7"/>
      <c r="H43" s="7"/>
      <c r="I43" s="7"/>
      <c r="J43" s="7"/>
      <c r="K43" s="7"/>
      <c r="L43" s="7"/>
      <c r="M43" s="7"/>
      <c r="N43" s="7"/>
      <c r="O43" s="7"/>
      <c r="P43" s="7"/>
      <c r="Q43" s="7"/>
      <c r="R43" s="7"/>
      <c r="S43" s="7"/>
      <c r="T43" s="7"/>
      <c r="U43" s="7"/>
      <c r="V43" s="7"/>
      <c r="W43" s="7"/>
      <c r="X43" s="7"/>
      <c r="Y43" s="7"/>
    </row>
    <row r="44" spans="1:25" ht="32.25" customHeight="1" thickBot="1" x14ac:dyDescent="0.25">
      <c r="A44" s="956" t="s">
        <v>376</v>
      </c>
      <c r="B44" s="956"/>
      <c r="C44" s="956"/>
      <c r="D44" s="403">
        <f>D27*D33</f>
        <v>42.160097062211975</v>
      </c>
      <c r="E44" s="951"/>
      <c r="F44" s="7"/>
      <c r="G44" s="37"/>
      <c r="H44" s="7"/>
      <c r="I44" s="7"/>
      <c r="J44" s="7"/>
      <c r="K44" s="7"/>
      <c r="L44" s="7"/>
      <c r="M44" s="7"/>
      <c r="N44" s="7"/>
      <c r="O44" s="7"/>
      <c r="P44" s="7"/>
      <c r="Q44" s="7"/>
      <c r="R44" s="7"/>
      <c r="S44" s="7"/>
      <c r="T44" s="7"/>
      <c r="U44" s="7"/>
      <c r="V44" s="7"/>
      <c r="W44" s="7"/>
      <c r="X44" s="7"/>
      <c r="Y44" s="7"/>
    </row>
    <row r="45" spans="1:25" ht="42.75" customHeight="1" thickBot="1" x14ac:dyDescent="0.25">
      <c r="A45" s="949"/>
      <c r="B45" s="950"/>
      <c r="C45" s="950"/>
      <c r="D45" s="950"/>
      <c r="E45" s="951"/>
      <c r="F45" s="7"/>
      <c r="G45" s="7"/>
      <c r="H45" s="7"/>
      <c r="I45" s="7"/>
      <c r="J45" s="7"/>
      <c r="K45" s="7"/>
      <c r="L45" s="7"/>
      <c r="M45" s="7"/>
      <c r="N45" s="7"/>
      <c r="O45" s="7"/>
      <c r="P45" s="7"/>
      <c r="Q45" s="7"/>
      <c r="R45" s="7"/>
      <c r="S45" s="7"/>
      <c r="T45" s="7"/>
      <c r="U45" s="7"/>
      <c r="V45" s="7"/>
      <c r="W45" s="7"/>
      <c r="X45" s="7"/>
      <c r="Y45" s="7"/>
    </row>
    <row r="46" spans="1:25" ht="35.25" customHeight="1" thickBot="1" x14ac:dyDescent="0.25">
      <c r="A46" s="953" t="s">
        <v>100</v>
      </c>
      <c r="B46" s="954"/>
      <c r="C46" s="955"/>
      <c r="D46" s="227" t="s">
        <v>168</v>
      </c>
      <c r="E46" s="951"/>
      <c r="F46" s="7"/>
      <c r="N46" s="7"/>
      <c r="O46" s="7"/>
      <c r="P46" s="7"/>
      <c r="Q46" s="7"/>
      <c r="R46" s="7"/>
      <c r="S46" s="7"/>
      <c r="T46" s="7"/>
      <c r="U46" s="7"/>
      <c r="V46" s="7"/>
      <c r="W46" s="7"/>
      <c r="X46" s="7"/>
      <c r="Y46" s="7"/>
    </row>
    <row r="47" spans="1:25" ht="17.25" customHeight="1" x14ac:dyDescent="0.2">
      <c r="A47" s="957" t="s">
        <v>358</v>
      </c>
      <c r="B47" s="958"/>
      <c r="C47" s="958"/>
      <c r="D47" s="289">
        <f>1300*3</f>
        <v>3900</v>
      </c>
      <c r="E47" s="951"/>
      <c r="F47" s="7"/>
      <c r="N47" s="7"/>
      <c r="O47" s="7"/>
      <c r="P47" s="7"/>
      <c r="Q47" s="7"/>
      <c r="R47" s="7"/>
      <c r="S47" s="7"/>
      <c r="T47" s="7"/>
      <c r="U47" s="7"/>
      <c r="V47" s="7"/>
      <c r="W47" s="7"/>
      <c r="X47" s="7"/>
      <c r="Y47" s="7"/>
    </row>
    <row r="48" spans="1:25" ht="14.25" x14ac:dyDescent="0.2">
      <c r="A48" s="930" t="s">
        <v>359</v>
      </c>
      <c r="B48" s="931"/>
      <c r="C48" s="931"/>
      <c r="D48" s="290">
        <f>2200*3</f>
        <v>6600</v>
      </c>
      <c r="E48" s="951"/>
      <c r="F48" s="7"/>
      <c r="N48" s="7"/>
      <c r="O48" s="7"/>
      <c r="P48" s="7"/>
      <c r="Q48" s="7"/>
      <c r="R48" s="7"/>
      <c r="S48" s="7"/>
      <c r="T48" s="7"/>
      <c r="U48" s="7"/>
      <c r="V48" s="7"/>
      <c r="W48" s="7"/>
      <c r="X48" s="7"/>
      <c r="Y48" s="7"/>
    </row>
    <row r="49" spans="1:25" ht="17.25" customHeight="1" x14ac:dyDescent="0.2">
      <c r="A49" s="930" t="s">
        <v>360</v>
      </c>
      <c r="B49" s="931"/>
      <c r="C49" s="931"/>
      <c r="D49" s="290">
        <f>550*3</f>
        <v>1650</v>
      </c>
      <c r="E49" s="951"/>
      <c r="F49" s="7"/>
      <c r="N49" s="7"/>
      <c r="O49" s="7"/>
      <c r="P49" s="7"/>
      <c r="Q49" s="7"/>
      <c r="R49" s="7"/>
      <c r="S49" s="7"/>
      <c r="T49" s="7"/>
      <c r="U49" s="7"/>
      <c r="V49" s="7"/>
      <c r="W49" s="7"/>
      <c r="X49" s="7"/>
      <c r="Y49" s="7"/>
    </row>
    <row r="50" spans="1:25" ht="47.25" customHeight="1" x14ac:dyDescent="0.2">
      <c r="A50" s="937" t="s">
        <v>361</v>
      </c>
      <c r="B50" s="938"/>
      <c r="C50" s="228">
        <v>3</v>
      </c>
      <c r="D50" s="224"/>
      <c r="E50" s="951"/>
      <c r="F50" s="7"/>
      <c r="N50" s="7"/>
      <c r="O50" s="7"/>
      <c r="P50" s="7"/>
      <c r="Q50" s="7"/>
      <c r="R50" s="7"/>
      <c r="S50" s="7"/>
      <c r="T50" s="7"/>
      <c r="U50" s="7"/>
      <c r="V50" s="7"/>
      <c r="W50" s="7"/>
      <c r="X50" s="7"/>
      <c r="Y50" s="7"/>
    </row>
    <row r="51" spans="1:25" ht="21.75" customHeight="1" x14ac:dyDescent="0.2">
      <c r="A51" s="937" t="s">
        <v>374</v>
      </c>
      <c r="B51" s="939"/>
      <c r="C51" s="938"/>
      <c r="D51" s="167">
        <f>(D47+D48+D49)/C50</f>
        <v>4050</v>
      </c>
      <c r="E51" s="951"/>
      <c r="F51" s="7"/>
      <c r="N51" s="7"/>
      <c r="O51" s="7"/>
      <c r="P51" s="7"/>
      <c r="Q51" s="7"/>
      <c r="R51" s="7"/>
      <c r="S51" s="7"/>
      <c r="T51" s="7"/>
      <c r="U51" s="7"/>
      <c r="V51" s="7"/>
      <c r="W51" s="7"/>
      <c r="X51" s="7"/>
      <c r="Y51" s="7"/>
    </row>
    <row r="52" spans="1:25" ht="16.5" customHeight="1" x14ac:dyDescent="0.2">
      <c r="A52" s="972"/>
      <c r="B52" s="973"/>
      <c r="C52" s="973"/>
      <c r="D52" s="974"/>
      <c r="E52" s="951"/>
      <c r="F52" s="7"/>
      <c r="N52" s="7"/>
      <c r="O52" s="7"/>
      <c r="P52" s="7"/>
      <c r="Q52" s="7"/>
      <c r="R52" s="7"/>
      <c r="S52" s="7"/>
      <c r="T52" s="7"/>
      <c r="U52" s="7"/>
      <c r="V52" s="7"/>
      <c r="W52" s="7"/>
      <c r="X52" s="7"/>
      <c r="Y52" s="7"/>
    </row>
    <row r="53" spans="1:25" ht="22.5" customHeight="1" x14ac:dyDescent="0.2">
      <c r="A53" s="930" t="s">
        <v>362</v>
      </c>
      <c r="B53" s="931"/>
      <c r="C53" s="287" t="s">
        <v>73</v>
      </c>
      <c r="D53" s="168">
        <f>IF(C53="A",'Amortizaciones y monotributo'!F39,IF(C53="B",'Amortizaciones y monotributo'!F40,IF(C53="C",'Amortizaciones y monotributo'!F41,IF(C53="D",'Amortizaciones y monotributo'!F42,IF(C53="E",'Amortizaciones y monotributo'!F43,IF(C53="F",'Amortizaciones y monotributo'!F44,IF(C53="G",'Amortizaciones y monotributo'!F45,IF(C53="H",'Amortizaciones y monotributo'!F46,0))))))))</f>
        <v>4195.95</v>
      </c>
      <c r="E53" s="951"/>
      <c r="F53" s="7"/>
      <c r="N53" s="7"/>
      <c r="O53" s="7"/>
      <c r="P53" s="7"/>
      <c r="Q53" s="7"/>
      <c r="R53" s="7"/>
      <c r="S53" s="7"/>
      <c r="T53" s="7"/>
      <c r="U53" s="7"/>
      <c r="V53" s="7"/>
      <c r="W53" s="7"/>
      <c r="X53" s="7"/>
      <c r="Y53" s="7"/>
    </row>
    <row r="54" spans="1:25" ht="51" customHeight="1" x14ac:dyDescent="0.2">
      <c r="A54" s="924" t="s">
        <v>363</v>
      </c>
      <c r="B54" s="923" t="s">
        <v>501</v>
      </c>
      <c r="C54" s="923"/>
      <c r="D54" s="946">
        <v>0</v>
      </c>
      <c r="E54" s="951"/>
      <c r="F54" s="7"/>
      <c r="N54" s="7"/>
      <c r="O54" s="7"/>
      <c r="P54" s="7"/>
      <c r="Q54" s="7"/>
      <c r="R54" s="7"/>
      <c r="S54" s="7"/>
      <c r="T54" s="7"/>
      <c r="U54" s="7"/>
      <c r="V54" s="7"/>
      <c r="W54" s="7"/>
      <c r="X54" s="7"/>
      <c r="Y54" s="7"/>
    </row>
    <row r="55" spans="1:25" ht="61.5" customHeight="1" x14ac:dyDescent="0.2">
      <c r="A55" s="924"/>
      <c r="B55" s="923" t="s">
        <v>500</v>
      </c>
      <c r="C55" s="923"/>
      <c r="D55" s="946"/>
      <c r="E55" s="951"/>
      <c r="F55" s="7"/>
      <c r="N55" s="7"/>
      <c r="O55" s="7"/>
      <c r="P55" s="7"/>
      <c r="Q55" s="7"/>
      <c r="R55" s="7"/>
      <c r="S55" s="7"/>
      <c r="T55" s="7"/>
      <c r="U55" s="7"/>
      <c r="V55" s="7"/>
      <c r="W55" s="7"/>
      <c r="X55" s="7"/>
      <c r="Y55" s="7"/>
    </row>
    <row r="56" spans="1:25" ht="17.25" customHeight="1" x14ac:dyDescent="0.2">
      <c r="A56" s="975"/>
      <c r="B56" s="976"/>
      <c r="C56" s="976"/>
      <c r="D56" s="977"/>
      <c r="E56" s="951"/>
      <c r="F56" s="7"/>
      <c r="N56" s="7"/>
      <c r="O56" s="7"/>
      <c r="P56" s="7"/>
      <c r="Q56" s="7"/>
      <c r="R56" s="7"/>
      <c r="S56" s="7"/>
      <c r="T56" s="7"/>
      <c r="U56" s="7"/>
      <c r="V56" s="7"/>
      <c r="W56" s="7"/>
      <c r="X56" s="7"/>
      <c r="Y56" s="7"/>
    </row>
    <row r="57" spans="1:25" ht="36" customHeight="1" x14ac:dyDescent="0.2">
      <c r="A57" s="947" t="s">
        <v>364</v>
      </c>
      <c r="B57" s="948"/>
      <c r="C57" s="948"/>
      <c r="D57" s="168">
        <f>'Amortizaciones y monotributo'!G25</f>
        <v>5358.875</v>
      </c>
      <c r="E57" s="951"/>
      <c r="F57" s="7"/>
      <c r="N57" s="7"/>
      <c r="O57" s="7"/>
      <c r="P57" s="7"/>
      <c r="Q57" s="7"/>
      <c r="R57" s="7"/>
      <c r="S57" s="7"/>
      <c r="T57" s="7"/>
      <c r="U57" s="7"/>
      <c r="V57" s="7"/>
      <c r="W57" s="7"/>
      <c r="X57" s="7"/>
      <c r="Y57" s="7"/>
    </row>
    <row r="58" spans="1:25" ht="21" customHeight="1" x14ac:dyDescent="0.2">
      <c r="A58" s="930" t="s">
        <v>365</v>
      </c>
      <c r="B58" s="931"/>
      <c r="C58" s="931"/>
      <c r="D58" s="168">
        <f>'Amortizaciones y monotributo'!D35</f>
        <v>50000</v>
      </c>
      <c r="E58" s="951"/>
      <c r="F58" s="7"/>
      <c r="N58" s="7"/>
      <c r="O58" s="7"/>
      <c r="P58" s="7"/>
      <c r="Q58" s="7"/>
      <c r="R58" s="7"/>
      <c r="S58" s="7"/>
      <c r="T58" s="7"/>
      <c r="U58" s="7"/>
      <c r="V58" s="7"/>
      <c r="W58" s="7"/>
      <c r="X58" s="7"/>
      <c r="Y58" s="7"/>
    </row>
    <row r="59" spans="1:25" ht="33.75" customHeight="1" x14ac:dyDescent="0.2">
      <c r="A59" s="937" t="s">
        <v>366</v>
      </c>
      <c r="B59" s="939" t="s">
        <v>170</v>
      </c>
      <c r="C59" s="938" t="s">
        <v>170</v>
      </c>
      <c r="D59" s="291">
        <v>1200</v>
      </c>
      <c r="E59" s="951"/>
      <c r="F59" s="7"/>
      <c r="N59" s="7"/>
      <c r="O59" s="7"/>
      <c r="P59" s="7"/>
      <c r="Q59" s="7"/>
      <c r="R59" s="7"/>
      <c r="S59" s="7"/>
      <c r="T59" s="7"/>
      <c r="U59" s="7"/>
      <c r="V59" s="7"/>
      <c r="W59" s="7"/>
      <c r="X59" s="7"/>
      <c r="Y59" s="7"/>
    </row>
    <row r="60" spans="1:25" ht="33.75" customHeight="1" x14ac:dyDescent="0.2">
      <c r="A60" s="937" t="s">
        <v>367</v>
      </c>
      <c r="B60" s="939" t="s">
        <v>177</v>
      </c>
      <c r="C60" s="938" t="s">
        <v>177</v>
      </c>
      <c r="D60" s="291">
        <v>1800</v>
      </c>
      <c r="E60" s="951"/>
      <c r="F60" s="7"/>
      <c r="N60" s="7"/>
      <c r="O60" s="7"/>
      <c r="P60" s="7"/>
      <c r="Q60" s="7"/>
      <c r="R60" s="7"/>
      <c r="S60" s="7"/>
      <c r="T60" s="7"/>
      <c r="U60" s="7"/>
      <c r="V60" s="7"/>
      <c r="W60" s="7"/>
      <c r="X60" s="7"/>
      <c r="Y60" s="7"/>
    </row>
    <row r="61" spans="1:25" ht="21" customHeight="1" x14ac:dyDescent="0.2">
      <c r="A61" s="937" t="s">
        <v>368</v>
      </c>
      <c r="B61" s="939" t="s">
        <v>173</v>
      </c>
      <c r="C61" s="938" t="s">
        <v>173</v>
      </c>
      <c r="D61" s="291">
        <v>500</v>
      </c>
      <c r="E61" s="951"/>
      <c r="F61" s="7"/>
      <c r="N61" s="7"/>
      <c r="O61" s="7"/>
      <c r="P61" s="7"/>
      <c r="Q61" s="7"/>
      <c r="R61" s="7"/>
      <c r="S61" s="7"/>
      <c r="T61" s="7"/>
      <c r="U61" s="7"/>
      <c r="V61" s="7"/>
      <c r="W61" s="7"/>
      <c r="X61" s="7"/>
      <c r="Y61" s="7"/>
    </row>
    <row r="62" spans="1:25" ht="16.5" customHeight="1" x14ac:dyDescent="0.2">
      <c r="A62" s="937" t="s">
        <v>418</v>
      </c>
      <c r="B62" s="939"/>
      <c r="C62" s="938"/>
      <c r="D62" s="291">
        <v>800</v>
      </c>
      <c r="E62" s="951"/>
      <c r="F62" s="7"/>
      <c r="N62" s="7"/>
      <c r="O62" s="7"/>
      <c r="P62" s="7"/>
      <c r="Q62" s="7"/>
      <c r="R62" s="7"/>
      <c r="S62" s="7"/>
      <c r="T62" s="7"/>
      <c r="U62" s="7"/>
      <c r="V62" s="7"/>
      <c r="W62" s="7"/>
      <c r="X62" s="7"/>
      <c r="Y62" s="7"/>
    </row>
    <row r="63" spans="1:25" ht="16.5" customHeight="1" x14ac:dyDescent="0.2">
      <c r="A63" s="940"/>
      <c r="B63" s="941"/>
      <c r="C63" s="941"/>
      <c r="D63" s="942"/>
      <c r="E63" s="951"/>
      <c r="F63" s="7"/>
      <c r="N63" s="7"/>
      <c r="O63" s="7"/>
      <c r="P63" s="7"/>
      <c r="Q63" s="7"/>
      <c r="R63" s="7"/>
      <c r="S63" s="7"/>
      <c r="T63" s="7"/>
      <c r="U63" s="7"/>
      <c r="V63" s="7"/>
      <c r="W63" s="7"/>
      <c r="X63" s="7"/>
      <c r="Y63" s="7"/>
    </row>
    <row r="64" spans="1:25" ht="31.5" customHeight="1" x14ac:dyDescent="0.2">
      <c r="A64" s="937" t="s">
        <v>369</v>
      </c>
      <c r="B64" s="939"/>
      <c r="C64" s="938"/>
      <c r="D64" s="291">
        <v>6500</v>
      </c>
      <c r="E64" s="951"/>
      <c r="F64" s="7"/>
      <c r="N64" s="7"/>
      <c r="O64" s="7"/>
      <c r="P64" s="7"/>
      <c r="Q64" s="7"/>
      <c r="R64" s="7"/>
      <c r="S64" s="7"/>
      <c r="T64" s="7"/>
      <c r="U64" s="7"/>
      <c r="V64" s="7"/>
      <c r="W64" s="7"/>
      <c r="X64" s="7"/>
      <c r="Y64" s="7"/>
    </row>
    <row r="65" spans="1:25" ht="30.75" customHeight="1" x14ac:dyDescent="0.2">
      <c r="A65" s="937" t="s">
        <v>370</v>
      </c>
      <c r="B65" s="939"/>
      <c r="C65" s="938"/>
      <c r="D65" s="291">
        <v>5200</v>
      </c>
      <c r="E65" s="951"/>
      <c r="F65" s="7"/>
      <c r="N65" s="7"/>
      <c r="O65" s="7"/>
      <c r="P65" s="7"/>
      <c r="Q65" s="7"/>
      <c r="R65" s="7"/>
      <c r="S65" s="7"/>
      <c r="T65" s="7"/>
      <c r="U65" s="7"/>
      <c r="V65" s="7"/>
      <c r="W65" s="7"/>
      <c r="X65" s="7"/>
      <c r="Y65" s="7"/>
    </row>
    <row r="66" spans="1:25" ht="30.75" customHeight="1" x14ac:dyDescent="0.2">
      <c r="A66" s="937" t="s">
        <v>371</v>
      </c>
      <c r="B66" s="939"/>
      <c r="C66" s="317">
        <f>5*12</f>
        <v>60</v>
      </c>
      <c r="D66" s="318"/>
      <c r="E66" s="951"/>
      <c r="F66" s="7"/>
      <c r="N66" s="7"/>
      <c r="O66" s="7"/>
      <c r="P66" s="7"/>
      <c r="Q66" s="7"/>
      <c r="R66" s="7"/>
      <c r="S66" s="7"/>
      <c r="T66" s="7"/>
      <c r="U66" s="7"/>
      <c r="V66" s="7"/>
      <c r="W66" s="7"/>
      <c r="X66" s="7"/>
      <c r="Y66" s="7"/>
    </row>
    <row r="67" spans="1:25" ht="17.25" customHeight="1" x14ac:dyDescent="0.2">
      <c r="A67" s="937" t="s">
        <v>372</v>
      </c>
      <c r="B67" s="939"/>
      <c r="C67" s="939"/>
      <c r="D67" s="291">
        <f>'Referencia de datos'!J112</f>
        <v>50000</v>
      </c>
      <c r="E67" s="951"/>
      <c r="F67" s="7"/>
      <c r="N67" s="7"/>
      <c r="O67" s="7"/>
      <c r="P67" s="7"/>
      <c r="Q67" s="7"/>
      <c r="R67" s="7"/>
      <c r="S67" s="7"/>
      <c r="T67" s="7"/>
      <c r="U67" s="7"/>
      <c r="V67" s="7"/>
      <c r="W67" s="7"/>
      <c r="X67" s="7"/>
      <c r="Y67" s="7"/>
    </row>
    <row r="68" spans="1:25" ht="15" customHeight="1" x14ac:dyDescent="0.2">
      <c r="A68" s="940"/>
      <c r="B68" s="941"/>
      <c r="C68" s="941"/>
      <c r="D68" s="942"/>
      <c r="E68" s="951"/>
      <c r="F68" s="7"/>
      <c r="N68" s="7"/>
      <c r="O68" s="7"/>
      <c r="P68" s="7"/>
      <c r="Q68" s="7"/>
      <c r="R68" s="7"/>
      <c r="S68" s="7"/>
      <c r="T68" s="7"/>
      <c r="U68" s="7"/>
      <c r="V68" s="7"/>
      <c r="W68" s="7"/>
      <c r="X68" s="7"/>
      <c r="Y68" s="7"/>
    </row>
    <row r="69" spans="1:25" ht="14.25" customHeight="1" x14ac:dyDescent="0.2">
      <c r="A69" s="1167" t="s">
        <v>166</v>
      </c>
      <c r="B69" s="1168"/>
      <c r="C69" s="1168"/>
      <c r="D69" s="292"/>
      <c r="E69" s="951"/>
      <c r="F69" s="7"/>
      <c r="N69" s="7"/>
      <c r="O69" s="7"/>
      <c r="P69" s="7"/>
      <c r="Q69" s="7"/>
      <c r="R69" s="7"/>
      <c r="S69" s="7"/>
      <c r="T69" s="7"/>
      <c r="U69" s="7"/>
      <c r="V69" s="7"/>
      <c r="W69" s="7"/>
      <c r="X69" s="7"/>
      <c r="Y69" s="7"/>
    </row>
    <row r="70" spans="1:25" ht="14.25" customHeight="1" x14ac:dyDescent="0.2">
      <c r="A70" s="1167" t="s">
        <v>166</v>
      </c>
      <c r="B70" s="1168"/>
      <c r="C70" s="1168"/>
      <c r="D70" s="292"/>
      <c r="E70" s="951"/>
      <c r="F70" s="7"/>
      <c r="M70" s="7"/>
      <c r="N70" s="7"/>
      <c r="O70" s="7"/>
      <c r="P70" s="7"/>
      <c r="Q70" s="7"/>
      <c r="R70" s="7"/>
      <c r="S70" s="7"/>
      <c r="T70" s="7"/>
      <c r="U70" s="7"/>
      <c r="V70" s="7"/>
      <c r="W70" s="7"/>
      <c r="X70" s="7"/>
      <c r="Y70" s="7"/>
    </row>
    <row r="71" spans="1:25" ht="20.25" customHeight="1" x14ac:dyDescent="0.2">
      <c r="A71" s="943"/>
      <c r="B71" s="944"/>
      <c r="C71" s="944"/>
      <c r="D71" s="945"/>
      <c r="E71" s="951"/>
      <c r="F71" s="7"/>
      <c r="M71" s="7"/>
      <c r="N71" s="7"/>
      <c r="O71" s="7"/>
      <c r="P71" s="7"/>
      <c r="Q71" s="7"/>
      <c r="R71" s="7"/>
      <c r="S71" s="7"/>
      <c r="T71" s="7"/>
      <c r="U71" s="7"/>
      <c r="V71" s="7"/>
      <c r="W71" s="7"/>
      <c r="X71" s="7"/>
      <c r="Y71" s="7"/>
    </row>
    <row r="72" spans="1:25" ht="37.5" customHeight="1" x14ac:dyDescent="0.2">
      <c r="A72" s="1043" t="s">
        <v>373</v>
      </c>
      <c r="B72" s="1044"/>
      <c r="C72" s="1044"/>
      <c r="D72" s="166">
        <f>+D51+D53-D54+D57+D58+D59+D60+D61+D62+D64/C66+D65/C66+D67+D69+D70</f>
        <v>118099.825</v>
      </c>
      <c r="E72" s="951"/>
      <c r="F72" s="7"/>
      <c r="M72" s="7"/>
      <c r="N72" s="7"/>
      <c r="O72" s="7"/>
      <c r="P72" s="7"/>
      <c r="Q72" s="7"/>
      <c r="R72" s="7"/>
      <c r="S72" s="7"/>
      <c r="T72" s="7"/>
      <c r="U72" s="7"/>
      <c r="V72" s="7"/>
      <c r="W72" s="7"/>
      <c r="X72" s="7"/>
      <c r="Y72" s="7"/>
    </row>
    <row r="73" spans="1:25" ht="30" customHeight="1" x14ac:dyDescent="0.2">
      <c r="A73" s="943"/>
      <c r="B73" s="944"/>
      <c r="C73" s="944"/>
      <c r="D73" s="945"/>
      <c r="E73" s="951"/>
      <c r="F73" s="7"/>
      <c r="R73" s="7"/>
      <c r="S73" s="7"/>
      <c r="T73" s="7"/>
      <c r="U73" s="7"/>
      <c r="V73" s="7"/>
      <c r="W73" s="7"/>
      <c r="X73" s="7"/>
      <c r="Y73" s="7"/>
    </row>
    <row r="74" spans="1:25" ht="16.5" customHeight="1" x14ac:dyDescent="0.2">
      <c r="A74" s="978" t="s">
        <v>338</v>
      </c>
      <c r="B74" s="979"/>
      <c r="C74" s="979"/>
      <c r="D74" s="205">
        <v>2</v>
      </c>
      <c r="E74" s="951"/>
      <c r="F74" s="7"/>
      <c r="R74" s="7"/>
      <c r="S74" s="7"/>
      <c r="T74" s="7"/>
      <c r="U74" s="7"/>
      <c r="V74" s="7"/>
      <c r="W74" s="7"/>
      <c r="X74" s="7"/>
      <c r="Y74" s="7"/>
    </row>
    <row r="75" spans="1:25" ht="12.75" customHeight="1" x14ac:dyDescent="0.2">
      <c r="A75" s="943"/>
      <c r="B75" s="944"/>
      <c r="C75" s="944"/>
      <c r="D75" s="945"/>
      <c r="E75" s="951"/>
      <c r="F75" s="7"/>
      <c r="R75" s="7"/>
      <c r="S75" s="7"/>
      <c r="T75" s="7"/>
      <c r="U75" s="7"/>
      <c r="V75" s="7"/>
      <c r="W75" s="7"/>
      <c r="X75" s="7"/>
      <c r="Y75" s="7"/>
    </row>
    <row r="76" spans="1:25" ht="16.5" customHeight="1" x14ac:dyDescent="0.2">
      <c r="A76" s="978" t="s">
        <v>379</v>
      </c>
      <c r="B76" s="979"/>
      <c r="C76" s="979"/>
      <c r="D76" s="169">
        <f>D72/D74</f>
        <v>59049.912499999999</v>
      </c>
      <c r="E76" s="951"/>
      <c r="F76" s="7"/>
      <c r="R76" s="7"/>
      <c r="S76" s="7"/>
      <c r="T76" s="7"/>
      <c r="U76" s="7"/>
      <c r="V76" s="7"/>
      <c r="W76" s="7"/>
      <c r="X76" s="7"/>
      <c r="Y76" s="7"/>
    </row>
    <row r="77" spans="1:25" ht="14.25" x14ac:dyDescent="0.2">
      <c r="A77" s="943"/>
      <c r="B77" s="944"/>
      <c r="C77" s="944"/>
      <c r="D77" s="945"/>
      <c r="E77" s="951"/>
      <c r="F77" s="7"/>
      <c r="R77" s="7"/>
      <c r="S77" s="7"/>
      <c r="T77" s="7"/>
      <c r="U77" s="7"/>
      <c r="V77" s="7"/>
      <c r="W77" s="7"/>
      <c r="X77" s="7"/>
      <c r="Y77" s="7"/>
    </row>
    <row r="78" spans="1:25" ht="17.25" customHeight="1" x14ac:dyDescent="0.2">
      <c r="A78" s="978" t="s">
        <v>461</v>
      </c>
      <c r="B78" s="979"/>
      <c r="C78" s="979"/>
      <c r="D78" s="282">
        <f>'Referencia de datos'!D26</f>
        <v>1162</v>
      </c>
      <c r="E78" s="951"/>
      <c r="F78" s="7"/>
      <c r="R78" s="7"/>
      <c r="S78" s="7"/>
      <c r="T78" s="7"/>
      <c r="U78" s="7"/>
      <c r="V78" s="7"/>
      <c r="W78" s="7"/>
      <c r="X78" s="7"/>
      <c r="Y78" s="7"/>
    </row>
    <row r="79" spans="1:25" ht="14.25" x14ac:dyDescent="0.2">
      <c r="A79" s="943"/>
      <c r="B79" s="944"/>
      <c r="C79" s="944"/>
      <c r="D79" s="945"/>
      <c r="E79" s="951"/>
      <c r="F79" s="7"/>
      <c r="R79" s="7"/>
      <c r="S79" s="7"/>
      <c r="T79" s="7"/>
      <c r="U79" s="7"/>
      <c r="V79" s="7"/>
      <c r="W79" s="7"/>
      <c r="X79" s="7"/>
      <c r="Y79" s="7"/>
    </row>
    <row r="80" spans="1:25" ht="19.5" customHeight="1" x14ac:dyDescent="0.2">
      <c r="A80" s="1034" t="s">
        <v>472</v>
      </c>
      <c r="B80" s="1035"/>
      <c r="C80" s="1035"/>
      <c r="D80" s="205">
        <f>D9</f>
        <v>62</v>
      </c>
      <c r="E80" s="951"/>
      <c r="F80" s="7"/>
      <c r="R80" s="7"/>
      <c r="S80" s="7"/>
      <c r="T80" s="7"/>
      <c r="U80" s="7"/>
      <c r="V80" s="7"/>
      <c r="W80" s="7"/>
      <c r="X80" s="7"/>
      <c r="Y80" s="7"/>
    </row>
    <row r="81" spans="1:25" ht="14.25" x14ac:dyDescent="0.2">
      <c r="A81" s="927"/>
      <c r="B81" s="928"/>
      <c r="C81" s="928"/>
      <c r="D81" s="929"/>
      <c r="E81" s="951"/>
      <c r="F81" s="7"/>
      <c r="R81" s="7"/>
      <c r="S81" s="7"/>
      <c r="T81" s="7"/>
      <c r="U81" s="7"/>
      <c r="V81" s="7"/>
      <c r="W81" s="7"/>
      <c r="X81" s="7"/>
      <c r="Y81" s="7"/>
    </row>
    <row r="82" spans="1:25" ht="15.75" customHeight="1" x14ac:dyDescent="0.2">
      <c r="A82" s="978" t="s">
        <v>473</v>
      </c>
      <c r="B82" s="979"/>
      <c r="C82" s="979"/>
      <c r="D82" s="169">
        <f>D84*D80</f>
        <v>3150.6837994836487</v>
      </c>
      <c r="E82" s="951"/>
      <c r="F82" s="7"/>
      <c r="R82" s="7"/>
      <c r="S82" s="7"/>
      <c r="T82" s="7"/>
      <c r="U82" s="7"/>
      <c r="V82" s="7"/>
      <c r="W82" s="7"/>
      <c r="X82" s="7"/>
      <c r="Y82" s="7"/>
    </row>
    <row r="83" spans="1:25" ht="14.25" x14ac:dyDescent="0.2">
      <c r="A83" s="924"/>
      <c r="B83" s="925"/>
      <c r="C83" s="925"/>
      <c r="D83" s="926"/>
      <c r="E83" s="951"/>
      <c r="F83" s="7"/>
      <c r="R83" s="7"/>
      <c r="S83" s="7"/>
      <c r="T83" s="7"/>
      <c r="U83" s="7"/>
      <c r="V83" s="7"/>
      <c r="W83" s="7"/>
      <c r="X83" s="7"/>
      <c r="Y83" s="7"/>
    </row>
    <row r="84" spans="1:25" ht="25.5" customHeight="1" thickBot="1" x14ac:dyDescent="0.25">
      <c r="A84" s="1165" t="s">
        <v>470</v>
      </c>
      <c r="B84" s="1166"/>
      <c r="C84" s="1166"/>
      <c r="D84" s="229">
        <f>D76/D78</f>
        <v>50.817480636833047</v>
      </c>
      <c r="E84" s="951"/>
      <c r="F84" s="7"/>
      <c r="R84" s="7"/>
      <c r="S84" s="7"/>
      <c r="T84" s="7"/>
      <c r="U84" s="7"/>
      <c r="V84" s="7"/>
      <c r="W84" s="7"/>
      <c r="X84" s="7"/>
      <c r="Y84" s="7"/>
    </row>
    <row r="85" spans="1:25" s="7" customFormat="1" ht="40.5" customHeight="1" thickBot="1" x14ac:dyDescent="0.25">
      <c r="A85" s="1156"/>
      <c r="B85" s="1157"/>
      <c r="C85" s="1157"/>
      <c r="D85" s="1157"/>
      <c r="E85" s="951"/>
    </row>
    <row r="86" spans="1:25" ht="30.75" customHeight="1" thickBot="1" x14ac:dyDescent="0.25">
      <c r="A86" s="1017" t="s">
        <v>339</v>
      </c>
      <c r="B86" s="1018"/>
      <c r="C86" s="1019"/>
      <c r="D86" s="181">
        <f>D22+D44+D84</f>
        <v>402.04209382807727</v>
      </c>
      <c r="E86" s="951"/>
      <c r="F86" s="7"/>
      <c r="R86" s="7"/>
      <c r="S86" s="7"/>
      <c r="T86" s="7"/>
      <c r="U86" s="7"/>
      <c r="V86" s="7"/>
      <c r="W86" s="7"/>
      <c r="X86" s="7"/>
      <c r="Y86" s="7"/>
    </row>
    <row r="87" spans="1:25" s="7" customFormat="1" ht="54.75" customHeight="1" thickBot="1" x14ac:dyDescent="0.25">
      <c r="A87" s="170"/>
      <c r="B87" s="171"/>
      <c r="C87" s="172"/>
      <c r="D87" s="171"/>
      <c r="E87" s="951"/>
      <c r="F87" s="12"/>
    </row>
    <row r="88" spans="1:25" s="7" customFormat="1" ht="33" customHeight="1" x14ac:dyDescent="0.2">
      <c r="A88" s="1061" t="s">
        <v>424</v>
      </c>
      <c r="B88" s="1062"/>
      <c r="C88" s="1062"/>
      <c r="D88" s="1063"/>
      <c r="E88" s="951"/>
      <c r="F88" s="12"/>
    </row>
    <row r="89" spans="1:25" s="7" customFormat="1" ht="21" customHeight="1" x14ac:dyDescent="0.2">
      <c r="A89" s="1043" t="s">
        <v>341</v>
      </c>
      <c r="B89" s="1044"/>
      <c r="C89" s="1044"/>
      <c r="D89" s="230">
        <f>C90+C90*C91</f>
        <v>52</v>
      </c>
      <c r="E89" s="951"/>
      <c r="F89" s="12"/>
    </row>
    <row r="90" spans="1:25" s="7" customFormat="1" ht="26.25" customHeight="1" x14ac:dyDescent="0.2">
      <c r="A90" s="930" t="s">
        <v>400</v>
      </c>
      <c r="B90" s="931"/>
      <c r="C90" s="1338">
        <f>'Referencia de datos'!F117</f>
        <v>49</v>
      </c>
      <c r="D90" s="1160"/>
      <c r="E90" s="951"/>
      <c r="F90" s="12"/>
    </row>
    <row r="91" spans="1:25" s="7" customFormat="1" ht="46.5" customHeight="1" x14ac:dyDescent="0.2">
      <c r="A91" s="1057" t="s">
        <v>401</v>
      </c>
      <c r="B91" s="1058"/>
      <c r="C91" s="330">
        <f>'Referencia de datos'!F118</f>
        <v>6.1224489795918366E-2</v>
      </c>
      <c r="D91" s="1160"/>
      <c r="E91" s="951"/>
      <c r="F91" s="12"/>
    </row>
    <row r="92" spans="1:25" s="7" customFormat="1" ht="15.75" customHeight="1" x14ac:dyDescent="0.2">
      <c r="A92" s="1067"/>
      <c r="B92" s="1068"/>
      <c r="C92" s="1068"/>
      <c r="D92" s="1069"/>
      <c r="E92" s="951"/>
      <c r="F92" s="12"/>
    </row>
    <row r="93" spans="1:25" s="7" customFormat="1" ht="21" customHeight="1" x14ac:dyDescent="0.2">
      <c r="A93" s="1070" t="s">
        <v>340</v>
      </c>
      <c r="B93" s="1071"/>
      <c r="C93" s="1072"/>
      <c r="D93" s="329">
        <f>C95/C94</f>
        <v>13.75</v>
      </c>
      <c r="E93" s="951"/>
      <c r="F93" s="12"/>
    </row>
    <row r="94" spans="1:25" s="7" customFormat="1" ht="15.75" customHeight="1" x14ac:dyDescent="0.2">
      <c r="A94" s="1057" t="s">
        <v>402</v>
      </c>
      <c r="B94" s="1058"/>
      <c r="C94" s="162">
        <v>8</v>
      </c>
      <c r="D94" s="471"/>
      <c r="E94" s="951"/>
      <c r="F94" s="12"/>
    </row>
    <row r="95" spans="1:25" s="7" customFormat="1" ht="15.75" customHeight="1" x14ac:dyDescent="0.2">
      <c r="A95" s="930" t="s">
        <v>403</v>
      </c>
      <c r="B95" s="931"/>
      <c r="C95" s="294">
        <f>'Referencia de datos'!F125</f>
        <v>110</v>
      </c>
      <c r="D95" s="471"/>
      <c r="E95" s="951"/>
      <c r="F95" s="12"/>
    </row>
    <row r="96" spans="1:25" s="7" customFormat="1" ht="15.75" customHeight="1" thickBot="1" x14ac:dyDescent="0.25">
      <c r="A96" s="1064"/>
      <c r="B96" s="1065"/>
      <c r="C96" s="1065"/>
      <c r="D96" s="1066"/>
      <c r="E96" s="951"/>
      <c r="F96" s="12"/>
    </row>
    <row r="97" spans="1:25" s="7" customFormat="1" ht="25.5" customHeight="1" thickBot="1" x14ac:dyDescent="0.25">
      <c r="A97" s="1158" t="s">
        <v>425</v>
      </c>
      <c r="B97" s="1159"/>
      <c r="C97" s="1159"/>
      <c r="D97" s="477">
        <f>D89+D93</f>
        <v>65.75</v>
      </c>
      <c r="E97" s="951"/>
      <c r="F97" s="12"/>
    </row>
    <row r="98" spans="1:25" s="7" customFormat="1" ht="40.5" customHeight="1" thickBot="1" x14ac:dyDescent="0.25">
      <c r="A98" s="1169"/>
      <c r="B98" s="1170"/>
      <c r="C98" s="1170"/>
      <c r="D98" s="1170"/>
      <c r="E98" s="951"/>
      <c r="F98" s="12"/>
    </row>
    <row r="99" spans="1:25" s="7" customFormat="1" ht="40.5" customHeight="1" thickBot="1" x14ac:dyDescent="0.25">
      <c r="A99" s="1162" t="s">
        <v>426</v>
      </c>
      <c r="B99" s="1163"/>
      <c r="C99" s="1164"/>
      <c r="D99" s="477">
        <f>D86+D97</f>
        <v>467.79209382807727</v>
      </c>
      <c r="E99" s="951"/>
      <c r="F99" s="12"/>
    </row>
    <row r="100" spans="1:25" s="7" customFormat="1" ht="45.75" customHeight="1" thickBot="1" x14ac:dyDescent="0.25">
      <c r="A100" s="325"/>
      <c r="B100" s="326"/>
      <c r="C100" s="328"/>
      <c r="D100" s="327"/>
      <c r="E100" s="951"/>
      <c r="F100" s="12"/>
    </row>
    <row r="101" spans="1:25" ht="33" customHeight="1" thickBot="1" x14ac:dyDescent="0.25">
      <c r="A101" s="1017" t="s">
        <v>103</v>
      </c>
      <c r="B101" s="1018"/>
      <c r="C101" s="1019"/>
      <c r="D101" s="531" t="s">
        <v>101</v>
      </c>
      <c r="E101" s="951"/>
      <c r="F101" s="12"/>
      <c r="R101" s="7"/>
      <c r="S101" s="7"/>
      <c r="T101" s="7"/>
      <c r="U101" s="7"/>
      <c r="V101" s="7"/>
      <c r="W101" s="7"/>
      <c r="X101" s="7"/>
      <c r="Y101" s="7"/>
    </row>
    <row r="102" spans="1:25" ht="18" customHeight="1" x14ac:dyDescent="0.2">
      <c r="A102" s="983"/>
      <c r="B102" s="983"/>
      <c r="C102" s="983"/>
      <c r="D102" s="983"/>
      <c r="E102" s="951"/>
      <c r="F102" s="12"/>
      <c r="R102" s="7"/>
      <c r="S102" s="7"/>
      <c r="T102" s="7"/>
      <c r="U102" s="7"/>
      <c r="V102" s="7"/>
      <c r="W102" s="7"/>
      <c r="X102" s="7"/>
      <c r="Y102" s="7"/>
    </row>
    <row r="103" spans="1:25" s="7" customFormat="1" ht="40.5" customHeight="1" x14ac:dyDescent="0.2">
      <c r="A103" s="1073" t="s">
        <v>507</v>
      </c>
      <c r="B103" s="1074"/>
      <c r="C103" s="1074"/>
      <c r="D103" s="230">
        <f>C105*C106*C107*C104</f>
        <v>5635.84</v>
      </c>
      <c r="E103" s="951"/>
      <c r="F103" s="12"/>
    </row>
    <row r="104" spans="1:25" s="7" customFormat="1" ht="14.25" customHeight="1" x14ac:dyDescent="0.2">
      <c r="A104" s="930" t="s">
        <v>404</v>
      </c>
      <c r="B104" s="931"/>
      <c r="C104" s="287">
        <v>103.6</v>
      </c>
      <c r="D104" s="528"/>
      <c r="E104" s="951"/>
      <c r="F104" s="12"/>
    </row>
    <row r="105" spans="1:25" s="7" customFormat="1" ht="14.25" customHeight="1" x14ac:dyDescent="0.2">
      <c r="A105" s="930" t="s">
        <v>405</v>
      </c>
      <c r="B105" s="931"/>
      <c r="C105" s="293">
        <f>'Referencia de datos'!C137</f>
        <v>10</v>
      </c>
      <c r="D105" s="528"/>
      <c r="E105" s="951"/>
      <c r="F105" s="12"/>
    </row>
    <row r="106" spans="1:25" s="7" customFormat="1" ht="18" customHeight="1" x14ac:dyDescent="0.2">
      <c r="A106" s="930" t="s">
        <v>406</v>
      </c>
      <c r="B106" s="931"/>
      <c r="C106" s="162">
        <v>80</v>
      </c>
      <c r="D106" s="528"/>
      <c r="E106" s="951"/>
      <c r="F106" s="12"/>
    </row>
    <row r="107" spans="1:25" s="7" customFormat="1" ht="12.75" customHeight="1" x14ac:dyDescent="0.2">
      <c r="A107" s="930" t="s">
        <v>407</v>
      </c>
      <c r="B107" s="931"/>
      <c r="C107" s="225">
        <f>'Referencia de datos'!H138</f>
        <v>6.8000000000000005E-2</v>
      </c>
      <c r="D107" s="528"/>
      <c r="E107" s="951"/>
      <c r="F107" s="12"/>
    </row>
    <row r="108" spans="1:25" s="7" customFormat="1" ht="7.5" hidden="1" customHeight="1" x14ac:dyDescent="0.2">
      <c r="A108" s="1181"/>
      <c r="B108" s="1182"/>
      <c r="C108" s="546"/>
      <c r="D108" s="528"/>
      <c r="E108" s="951"/>
      <c r="F108" s="12"/>
    </row>
    <row r="109" spans="1:25" s="7" customFormat="1" ht="30" customHeight="1" x14ac:dyDescent="0.2">
      <c r="A109" s="1022"/>
      <c r="B109" s="1023"/>
      <c r="C109" s="1023"/>
      <c r="D109" s="1024"/>
      <c r="E109" s="951"/>
      <c r="F109" s="12"/>
    </row>
    <row r="110" spans="1:25" s="7" customFormat="1" ht="0.75" hidden="1" customHeight="1" x14ac:dyDescent="0.2">
      <c r="A110" s="542"/>
      <c r="B110" s="543"/>
      <c r="C110" s="543"/>
      <c r="D110" s="544"/>
      <c r="E110" s="951"/>
      <c r="F110" s="12"/>
    </row>
    <row r="111" spans="1:25" s="7" customFormat="1" ht="33" customHeight="1" x14ac:dyDescent="0.2">
      <c r="A111" s="1178" t="s">
        <v>485</v>
      </c>
      <c r="B111" s="1179"/>
      <c r="C111" s="1180"/>
      <c r="D111" s="169">
        <f>'Amortizaciones y monotributo'!G31/C112</f>
        <v>6000</v>
      </c>
      <c r="E111" s="951"/>
      <c r="F111" s="12"/>
    </row>
    <row r="112" spans="1:25" s="7" customFormat="1" ht="30.75" customHeight="1" x14ac:dyDescent="0.2">
      <c r="A112" s="1172" t="s">
        <v>102</v>
      </c>
      <c r="B112" s="1173"/>
      <c r="C112" s="228">
        <v>2</v>
      </c>
      <c r="D112" s="226"/>
      <c r="E112" s="951"/>
      <c r="F112" s="12"/>
    </row>
    <row r="113" spans="1:25" s="7" customFormat="1" ht="30" customHeight="1" x14ac:dyDescent="0.2">
      <c r="A113" s="1108"/>
      <c r="B113" s="1109"/>
      <c r="C113" s="1109"/>
      <c r="D113" s="1174"/>
      <c r="E113" s="951"/>
      <c r="F113" s="12"/>
    </row>
    <row r="114" spans="1:25" s="7" customFormat="1" ht="51.75" customHeight="1" x14ac:dyDescent="0.2">
      <c r="A114" s="1059" t="s">
        <v>521</v>
      </c>
      <c r="B114" s="1060"/>
      <c r="C114" s="1060"/>
      <c r="D114" s="540">
        <f>D116*D121</f>
        <v>34852.3469047619</v>
      </c>
      <c r="E114" s="951"/>
      <c r="F114" s="12"/>
    </row>
    <row r="115" spans="1:25" s="7" customFormat="1" ht="15" customHeight="1" x14ac:dyDescent="0.2">
      <c r="A115" s="966"/>
      <c r="B115" s="967"/>
      <c r="C115" s="967"/>
      <c r="D115" s="968"/>
      <c r="E115" s="951"/>
      <c r="F115" s="12"/>
    </row>
    <row r="116" spans="1:25" s="7" customFormat="1" ht="29.25" customHeight="1" x14ac:dyDescent="0.2">
      <c r="A116" s="964" t="s">
        <v>525</v>
      </c>
      <c r="B116" s="965"/>
      <c r="C116" s="965"/>
      <c r="D116" s="469">
        <f>C119</f>
        <v>40</v>
      </c>
      <c r="E116" s="951"/>
      <c r="F116" s="12"/>
    </row>
    <row r="117" spans="1:25" s="7" customFormat="1" ht="15" customHeight="1" x14ac:dyDescent="0.2">
      <c r="A117" s="962"/>
      <c r="B117" s="963"/>
      <c r="C117" s="963"/>
      <c r="D117" s="1143"/>
      <c r="E117" s="951"/>
      <c r="F117" s="12"/>
    </row>
    <row r="118" spans="1:25" s="7" customFormat="1" ht="25.5" customHeight="1" x14ac:dyDescent="0.2">
      <c r="A118" s="962" t="s">
        <v>522</v>
      </c>
      <c r="B118" s="963"/>
      <c r="C118" s="537">
        <f>'Referencia de datos'!C143</f>
        <v>4</v>
      </c>
      <c r="D118" s="1144"/>
      <c r="E118" s="951"/>
      <c r="F118" s="12"/>
    </row>
    <row r="119" spans="1:25" s="7" customFormat="1" ht="30.75" customHeight="1" x14ac:dyDescent="0.2">
      <c r="A119" s="962" t="s">
        <v>524</v>
      </c>
      <c r="B119" s="963"/>
      <c r="C119" s="537">
        <f>'Referencia de datos'!C142</f>
        <v>40</v>
      </c>
      <c r="D119" s="1144"/>
      <c r="E119" s="951"/>
      <c r="F119" s="12"/>
      <c r="G119" s="467"/>
    </row>
    <row r="120" spans="1:25" s="7" customFormat="1" ht="15.75" customHeight="1" x14ac:dyDescent="0.2">
      <c r="A120" s="932"/>
      <c r="B120" s="933"/>
      <c r="C120" s="933"/>
      <c r="D120" s="934"/>
      <c r="E120" s="951"/>
      <c r="F120" s="12"/>
    </row>
    <row r="121" spans="1:25" s="7" customFormat="1" ht="33.75" customHeight="1" x14ac:dyDescent="0.2">
      <c r="A121" s="1145" t="s">
        <v>520</v>
      </c>
      <c r="B121" s="1146"/>
      <c r="C121" s="1147"/>
      <c r="D121" s="433">
        <f>D33</f>
        <v>871.30867261904746</v>
      </c>
      <c r="E121" s="951"/>
      <c r="F121" s="12"/>
    </row>
    <row r="122" spans="1:25" s="7" customFormat="1" ht="42" customHeight="1" x14ac:dyDescent="0.2">
      <c r="A122" s="1148" t="s">
        <v>394</v>
      </c>
      <c r="B122" s="1149"/>
      <c r="C122" s="1150"/>
      <c r="D122" s="521"/>
      <c r="E122" s="951"/>
      <c r="F122" s="12"/>
    </row>
    <row r="123" spans="1:25" s="7" customFormat="1" ht="45.75" customHeight="1" x14ac:dyDescent="0.2">
      <c r="A123" s="930" t="s">
        <v>488</v>
      </c>
      <c r="B123" s="931"/>
      <c r="C123" s="931"/>
      <c r="D123" s="541"/>
      <c r="E123" s="951"/>
      <c r="F123" s="12"/>
    </row>
    <row r="124" spans="1:25" s="7" customFormat="1" ht="13.5" customHeight="1" x14ac:dyDescent="0.2">
      <c r="A124" s="940"/>
      <c r="B124" s="941"/>
      <c r="C124" s="941"/>
      <c r="D124" s="942"/>
      <c r="E124" s="951"/>
      <c r="F124" s="12"/>
    </row>
    <row r="125" spans="1:25" ht="15" hidden="1" customHeight="1" x14ac:dyDescent="0.2">
      <c r="A125" s="1042"/>
      <c r="B125" s="1007"/>
      <c r="C125" s="1007"/>
      <c r="D125" s="553"/>
      <c r="E125" s="951"/>
      <c r="F125" s="12"/>
      <c r="S125" s="7"/>
      <c r="T125" s="7"/>
      <c r="U125" s="7"/>
      <c r="V125" s="7"/>
      <c r="W125" s="7"/>
      <c r="X125" s="7"/>
      <c r="Y125" s="7"/>
    </row>
    <row r="126" spans="1:25" ht="30" customHeight="1" x14ac:dyDescent="0.2">
      <c r="A126" s="1036"/>
      <c r="B126" s="1037"/>
      <c r="C126" s="1037"/>
      <c r="D126" s="1038"/>
      <c r="E126" s="951"/>
      <c r="F126" s="12"/>
      <c r="R126" s="7"/>
      <c r="S126" s="7"/>
      <c r="T126" s="7"/>
      <c r="U126" s="7"/>
      <c r="V126" s="7"/>
      <c r="W126" s="7"/>
      <c r="X126" s="7"/>
      <c r="Y126" s="7"/>
    </row>
    <row r="127" spans="1:25" ht="45.75" customHeight="1" x14ac:dyDescent="0.2">
      <c r="A127" s="1043" t="s">
        <v>486</v>
      </c>
      <c r="B127" s="1044"/>
      <c r="C127" s="1044"/>
      <c r="D127" s="230">
        <f>D103+D111+D114</f>
        <v>46488.186904761897</v>
      </c>
      <c r="E127" s="951"/>
      <c r="F127" s="12"/>
      <c r="R127" s="7"/>
      <c r="S127" s="7"/>
      <c r="T127" s="7"/>
      <c r="U127" s="7"/>
      <c r="V127" s="7"/>
      <c r="W127" s="7"/>
      <c r="X127" s="7"/>
      <c r="Y127" s="7"/>
    </row>
    <row r="128" spans="1:25" s="7" customFormat="1" ht="15" customHeight="1" x14ac:dyDescent="0.2">
      <c r="A128" s="1028"/>
      <c r="B128" s="1029"/>
      <c r="C128" s="1029"/>
      <c r="D128" s="1030"/>
      <c r="E128" s="951"/>
      <c r="F128" s="12"/>
    </row>
    <row r="129" spans="1:25" s="7" customFormat="1" ht="14.25" customHeight="1" x14ac:dyDescent="0.2">
      <c r="A129" s="978" t="s">
        <v>502</v>
      </c>
      <c r="B129" s="979"/>
      <c r="C129" s="979"/>
      <c r="D129" s="282">
        <f>'Referencia de datos'!D26</f>
        <v>1162</v>
      </c>
      <c r="E129" s="951"/>
      <c r="F129" s="12"/>
    </row>
    <row r="130" spans="1:25" s="7" customFormat="1" ht="14.25" customHeight="1" x14ac:dyDescent="0.2">
      <c r="A130" s="1031"/>
      <c r="B130" s="1032"/>
      <c r="C130" s="1032"/>
      <c r="D130" s="1033"/>
      <c r="E130" s="951"/>
      <c r="F130" s="12"/>
    </row>
    <row r="131" spans="1:25" s="7" customFormat="1" ht="14.25" customHeight="1" x14ac:dyDescent="0.2">
      <c r="A131" s="1034" t="s">
        <v>492</v>
      </c>
      <c r="B131" s="1035"/>
      <c r="C131" s="1035"/>
      <c r="D131" s="205">
        <f>D9</f>
        <v>62</v>
      </c>
      <c r="E131" s="951"/>
      <c r="F131" s="12"/>
    </row>
    <row r="132" spans="1:25" s="7" customFormat="1" ht="14.25" customHeight="1" x14ac:dyDescent="0.2">
      <c r="A132" s="924"/>
      <c r="B132" s="925"/>
      <c r="C132" s="925"/>
      <c r="D132" s="926"/>
      <c r="E132" s="951"/>
      <c r="F132" s="12"/>
    </row>
    <row r="133" spans="1:25" s="7" customFormat="1" ht="27.75" customHeight="1" x14ac:dyDescent="0.2">
      <c r="A133" s="978" t="s">
        <v>514</v>
      </c>
      <c r="B133" s="979"/>
      <c r="C133" s="979"/>
      <c r="D133" s="169">
        <f>D135*D131</f>
        <v>2480.4368228014096</v>
      </c>
      <c r="E133" s="951"/>
      <c r="F133" s="12"/>
    </row>
    <row r="134" spans="1:25" s="7" customFormat="1" ht="14.25" customHeight="1" x14ac:dyDescent="0.2">
      <c r="A134" s="924"/>
      <c r="B134" s="925"/>
      <c r="C134" s="925"/>
      <c r="D134" s="926"/>
      <c r="E134" s="951"/>
      <c r="F134" s="12"/>
    </row>
    <row r="135" spans="1:25" s="7" customFormat="1" ht="30" customHeight="1" thickBot="1" x14ac:dyDescent="0.25">
      <c r="A135" s="1047" t="s">
        <v>508</v>
      </c>
      <c r="B135" s="1048"/>
      <c r="C135" s="1048"/>
      <c r="D135" s="229">
        <f>D127/D129</f>
        <v>40.007045529054992</v>
      </c>
      <c r="E135" s="951"/>
      <c r="F135" s="12"/>
    </row>
    <row r="136" spans="1:25" s="7" customFormat="1" ht="40.5" customHeight="1" thickBot="1" x14ac:dyDescent="0.25">
      <c r="A136" s="1020"/>
      <c r="B136" s="1021"/>
      <c r="C136" s="1021"/>
      <c r="D136" s="1021"/>
      <c r="E136" s="951"/>
      <c r="F136" s="12"/>
    </row>
    <row r="137" spans="1:25" s="7" customFormat="1" ht="48" customHeight="1" thickBot="1" x14ac:dyDescent="0.25">
      <c r="A137" s="1045" t="s">
        <v>510</v>
      </c>
      <c r="B137" s="1046"/>
      <c r="C137" s="1046"/>
      <c r="D137" s="181">
        <f>D99+D135</f>
        <v>507.79913935713228</v>
      </c>
      <c r="E137" s="1041"/>
      <c r="F137" s="12"/>
    </row>
    <row r="138" spans="1:25" s="7" customFormat="1" ht="78.75" customHeight="1" thickBot="1" x14ac:dyDescent="0.25">
      <c r="A138" s="1094"/>
      <c r="B138" s="1095"/>
      <c r="C138" s="1095"/>
      <c r="D138" s="1095"/>
      <c r="E138" s="524"/>
      <c r="F138" s="12"/>
    </row>
    <row r="139" spans="1:25" ht="35.25" customHeight="1" thickBot="1" x14ac:dyDescent="0.25">
      <c r="A139" s="1017" t="s">
        <v>105</v>
      </c>
      <c r="B139" s="1018"/>
      <c r="C139" s="1019"/>
      <c r="D139" s="440" t="s">
        <v>106</v>
      </c>
      <c r="E139" s="441" t="s">
        <v>107</v>
      </c>
      <c r="F139" s="12"/>
      <c r="R139" s="7"/>
      <c r="S139" s="7"/>
      <c r="T139" s="7"/>
      <c r="U139" s="7"/>
      <c r="V139" s="7"/>
      <c r="W139" s="7"/>
      <c r="X139" s="7"/>
      <c r="Y139" s="7"/>
    </row>
    <row r="140" spans="1:25" ht="14.25" x14ac:dyDescent="0.2">
      <c r="A140" s="173" t="s">
        <v>108</v>
      </c>
      <c r="B140" s="1075">
        <f>D22</f>
        <v>309.06451612903226</v>
      </c>
      <c r="C140" s="1075"/>
      <c r="D140" s="174">
        <f>D9</f>
        <v>62</v>
      </c>
      <c r="E140" s="161">
        <f>B140*D140</f>
        <v>19162</v>
      </c>
      <c r="F140" s="12"/>
      <c r="R140" s="7"/>
      <c r="S140" s="7"/>
      <c r="T140" s="7"/>
      <c r="U140" s="7"/>
      <c r="V140" s="7"/>
      <c r="W140" s="7"/>
      <c r="X140" s="7"/>
      <c r="Y140" s="7"/>
    </row>
    <row r="141" spans="1:25" ht="28.5" x14ac:dyDescent="0.2">
      <c r="A141" s="175" t="s">
        <v>109</v>
      </c>
      <c r="B141" s="1076">
        <f>D44</f>
        <v>42.160097062211975</v>
      </c>
      <c r="C141" s="1076"/>
      <c r="D141" s="176">
        <f>D9</f>
        <v>62</v>
      </c>
      <c r="E141" s="168">
        <f>B141*D141</f>
        <v>2613.9260178571426</v>
      </c>
      <c r="F141" s="12"/>
      <c r="R141" s="7"/>
      <c r="S141" s="7"/>
      <c r="T141" s="7"/>
      <c r="U141" s="7"/>
      <c r="V141" s="7"/>
      <c r="W141" s="7"/>
      <c r="X141" s="7"/>
      <c r="Y141" s="7"/>
    </row>
    <row r="142" spans="1:25" ht="29.25" thickBot="1" x14ac:dyDescent="0.25">
      <c r="A142" s="177" t="s">
        <v>110</v>
      </c>
      <c r="B142" s="1077">
        <f>D84</f>
        <v>50.817480636833047</v>
      </c>
      <c r="C142" s="1077"/>
      <c r="D142" s="178">
        <f>D9</f>
        <v>62</v>
      </c>
      <c r="E142" s="163">
        <f>B142*D142</f>
        <v>3150.6837994836487</v>
      </c>
      <c r="F142" s="12"/>
      <c r="R142" s="7"/>
      <c r="S142" s="7"/>
      <c r="T142" s="7"/>
      <c r="U142" s="7"/>
      <c r="V142" s="7"/>
      <c r="W142" s="7"/>
      <c r="X142" s="7"/>
      <c r="Y142" s="7"/>
    </row>
    <row r="143" spans="1:25" ht="15" thickBot="1" x14ac:dyDescent="0.25">
      <c r="A143" s="1204"/>
      <c r="B143" s="1205"/>
      <c r="C143" s="1205"/>
      <c r="D143" s="1206"/>
      <c r="E143" s="1207"/>
      <c r="F143" s="12"/>
      <c r="R143" s="7"/>
      <c r="S143" s="7"/>
      <c r="T143" s="7"/>
      <c r="U143" s="7"/>
      <c r="V143" s="7"/>
      <c r="W143" s="7"/>
      <c r="X143" s="7"/>
      <c r="Y143" s="7"/>
    </row>
    <row r="144" spans="1:25" ht="33.75" customHeight="1" thickBot="1" x14ac:dyDescent="0.25">
      <c r="A144" s="179" t="s">
        <v>111</v>
      </c>
      <c r="B144" s="1008">
        <f>B140+B141+B142</f>
        <v>402.04209382807727</v>
      </c>
      <c r="C144" s="1009"/>
      <c r="D144" s="1208"/>
      <c r="E144" s="1209"/>
      <c r="F144" s="12"/>
      <c r="R144" s="7"/>
      <c r="S144" s="7"/>
      <c r="T144" s="7"/>
      <c r="U144" s="7"/>
      <c r="V144" s="7"/>
      <c r="W144" s="7"/>
      <c r="X144" s="7"/>
      <c r="Y144" s="7"/>
    </row>
    <row r="145" spans="1:25" ht="14.25" customHeight="1" x14ac:dyDescent="0.2">
      <c r="A145" s="1183"/>
      <c r="B145" s="1184"/>
      <c r="C145" s="1184"/>
      <c r="D145" s="973"/>
      <c r="E145" s="974"/>
      <c r="F145" s="12"/>
      <c r="R145" s="7"/>
      <c r="S145" s="7"/>
      <c r="T145" s="7"/>
      <c r="U145" s="7"/>
      <c r="V145" s="7"/>
      <c r="W145" s="7"/>
      <c r="X145" s="7"/>
      <c r="Y145" s="7"/>
    </row>
    <row r="146" spans="1:25" ht="25.5" customHeight="1" thickBot="1" x14ac:dyDescent="0.25">
      <c r="A146" s="1015" t="s">
        <v>112</v>
      </c>
      <c r="B146" s="1016"/>
      <c r="C146" s="1016"/>
      <c r="D146" s="478">
        <f>D9</f>
        <v>62</v>
      </c>
      <c r="E146" s="229">
        <f>B144*D146</f>
        <v>24926.609817340792</v>
      </c>
      <c r="F146" s="12"/>
      <c r="R146" s="7"/>
      <c r="S146" s="7"/>
      <c r="T146" s="7"/>
      <c r="U146" s="7"/>
      <c r="V146" s="7"/>
      <c r="W146" s="7"/>
      <c r="X146" s="7"/>
      <c r="Y146" s="7"/>
    </row>
    <row r="147" spans="1:25" ht="34.5" customHeight="1" thickBot="1" x14ac:dyDescent="0.25">
      <c r="A147" s="1185"/>
      <c r="B147" s="1186"/>
      <c r="C147" s="1186"/>
      <c r="D147" s="1186"/>
      <c r="E147" s="1187"/>
      <c r="F147" s="12"/>
      <c r="R147" s="7"/>
      <c r="S147" s="7"/>
      <c r="T147" s="7"/>
      <c r="U147" s="7"/>
      <c r="V147" s="7"/>
      <c r="W147" s="7"/>
      <c r="X147" s="7"/>
      <c r="Y147" s="7"/>
    </row>
    <row r="148" spans="1:25" ht="28.5" x14ac:dyDescent="0.2">
      <c r="A148" s="479" t="s">
        <v>427</v>
      </c>
      <c r="B148" s="1052">
        <f>D97</f>
        <v>65.75</v>
      </c>
      <c r="C148" s="1052"/>
      <c r="D148" s="1188"/>
      <c r="E148" s="1189"/>
      <c r="F148" s="12"/>
      <c r="R148" s="7"/>
      <c r="S148" s="7"/>
      <c r="T148" s="7"/>
      <c r="U148" s="7"/>
      <c r="V148" s="7"/>
      <c r="W148" s="7"/>
      <c r="X148" s="7"/>
      <c r="Y148" s="7"/>
    </row>
    <row r="149" spans="1:25" ht="15" thickBot="1" x14ac:dyDescent="0.25">
      <c r="A149" s="1201"/>
      <c r="B149" s="1202"/>
      <c r="C149" s="1202"/>
      <c r="D149" s="1202"/>
      <c r="E149" s="1203"/>
      <c r="F149" s="12"/>
      <c r="R149" s="7"/>
      <c r="S149" s="7"/>
      <c r="T149" s="7"/>
      <c r="U149" s="7"/>
      <c r="V149" s="7"/>
      <c r="W149" s="7"/>
      <c r="X149" s="7"/>
      <c r="Y149" s="7"/>
    </row>
    <row r="150" spans="1:25" ht="27" customHeight="1" thickBot="1" x14ac:dyDescent="0.25">
      <c r="A150" s="1085" t="s">
        <v>428</v>
      </c>
      <c r="B150" s="1086"/>
      <c r="C150" s="1087"/>
      <c r="D150" s="480">
        <f>D9</f>
        <v>62</v>
      </c>
      <c r="E150" s="481">
        <f>B148*D150</f>
        <v>4076.5</v>
      </c>
      <c r="F150" s="12"/>
      <c r="R150" s="7"/>
      <c r="S150" s="7"/>
      <c r="T150" s="7"/>
      <c r="U150" s="7"/>
      <c r="V150" s="7"/>
      <c r="W150" s="7"/>
      <c r="X150" s="7"/>
      <c r="Y150" s="7"/>
    </row>
    <row r="151" spans="1:25" ht="35.25" customHeight="1" thickBot="1" x14ac:dyDescent="0.25">
      <c r="A151" s="1169"/>
      <c r="B151" s="1170"/>
      <c r="C151" s="1170"/>
      <c r="D151" s="1170"/>
      <c r="E151" s="1171"/>
      <c r="F151" s="12"/>
      <c r="R151" s="7"/>
      <c r="S151" s="7"/>
      <c r="T151" s="7"/>
      <c r="U151" s="7"/>
      <c r="V151" s="7"/>
      <c r="W151" s="7"/>
      <c r="X151" s="7"/>
      <c r="Y151" s="7"/>
    </row>
    <row r="152" spans="1:25" ht="27" customHeight="1" thickBot="1" x14ac:dyDescent="0.25">
      <c r="A152" s="1088" t="s">
        <v>429</v>
      </c>
      <c r="B152" s="1089"/>
      <c r="C152" s="1090"/>
      <c r="D152" s="482">
        <f>D9</f>
        <v>62</v>
      </c>
      <c r="E152" s="483">
        <f>E146+E150</f>
        <v>29003.109817340792</v>
      </c>
      <c r="F152" s="12"/>
      <c r="R152" s="7"/>
      <c r="S152" s="7"/>
      <c r="T152" s="7"/>
      <c r="U152" s="7"/>
      <c r="V152" s="7"/>
      <c r="W152" s="7"/>
      <c r="X152" s="7"/>
      <c r="Y152" s="7"/>
    </row>
    <row r="153" spans="1:25" ht="35.25" customHeight="1" thickBot="1" x14ac:dyDescent="0.25">
      <c r="A153" s="1185"/>
      <c r="B153" s="1186"/>
      <c r="C153" s="1186"/>
      <c r="D153" s="1186"/>
      <c r="E153" s="1187"/>
      <c r="F153" s="12"/>
      <c r="R153" s="7"/>
      <c r="S153" s="7"/>
      <c r="T153" s="7"/>
      <c r="U153" s="7"/>
      <c r="V153" s="7"/>
      <c r="W153" s="7"/>
      <c r="X153" s="7"/>
      <c r="Y153" s="7"/>
    </row>
    <row r="154" spans="1:25" ht="28.5" x14ac:dyDescent="0.2">
      <c r="A154" s="484" t="s">
        <v>113</v>
      </c>
      <c r="B154" s="1081">
        <f>D125</f>
        <v>0</v>
      </c>
      <c r="C154" s="1081"/>
      <c r="D154" s="1188"/>
      <c r="E154" s="1189"/>
      <c r="F154" s="12"/>
      <c r="R154" s="7"/>
      <c r="S154" s="7"/>
      <c r="T154" s="7"/>
      <c r="U154" s="7"/>
      <c r="V154" s="7"/>
      <c r="W154" s="7"/>
      <c r="X154" s="7"/>
      <c r="Y154" s="7"/>
    </row>
    <row r="155" spans="1:25" ht="14.25" x14ac:dyDescent="0.2">
      <c r="A155" s="972"/>
      <c r="B155" s="973"/>
      <c r="C155" s="973"/>
      <c r="D155" s="973"/>
      <c r="E155" s="974"/>
      <c r="F155" s="7"/>
      <c r="R155" s="7"/>
      <c r="S155" s="7"/>
      <c r="T155" s="7"/>
      <c r="U155" s="7"/>
      <c r="V155" s="7"/>
      <c r="W155" s="7"/>
      <c r="X155" s="7"/>
      <c r="Y155" s="7"/>
    </row>
    <row r="156" spans="1:25" ht="25.5" customHeight="1" thickBot="1" x14ac:dyDescent="0.25">
      <c r="A156" s="1015" t="s">
        <v>114</v>
      </c>
      <c r="B156" s="1016"/>
      <c r="C156" s="1016"/>
      <c r="D156" s="485">
        <f>D9</f>
        <v>62</v>
      </c>
      <c r="E156" s="229">
        <f>B154*D156</f>
        <v>0</v>
      </c>
      <c r="F156" s="7"/>
      <c r="R156" s="7"/>
      <c r="S156" s="7"/>
      <c r="T156" s="7"/>
      <c r="U156" s="7"/>
      <c r="V156" s="7"/>
      <c r="W156" s="7"/>
      <c r="X156" s="7"/>
      <c r="Y156" s="7"/>
    </row>
    <row r="157" spans="1:25" ht="35.25" customHeight="1" thickBot="1" x14ac:dyDescent="0.25">
      <c r="A157" s="1039"/>
      <c r="B157" s="1040"/>
      <c r="C157" s="1040"/>
      <c r="D157" s="1040"/>
      <c r="E157" s="1041"/>
      <c r="F157" s="7"/>
      <c r="R157" s="7"/>
      <c r="S157" s="7"/>
      <c r="T157" s="7"/>
      <c r="U157" s="7"/>
      <c r="V157" s="7"/>
      <c r="W157" s="7"/>
      <c r="X157" s="7"/>
      <c r="Y157" s="7"/>
    </row>
    <row r="158" spans="1:25" ht="40.5" customHeight="1" thickBot="1" x14ac:dyDescent="0.25">
      <c r="A158" s="1111" t="s">
        <v>450</v>
      </c>
      <c r="B158" s="1112"/>
      <c r="C158" s="1112"/>
      <c r="D158" s="180">
        <f>D9</f>
        <v>62</v>
      </c>
      <c r="E158" s="181">
        <f>E152+E156</f>
        <v>29003.109817340792</v>
      </c>
      <c r="F158" s="7"/>
      <c r="R158" s="7"/>
      <c r="S158" s="7"/>
      <c r="T158" s="7"/>
      <c r="U158" s="7"/>
      <c r="V158" s="7"/>
      <c r="W158" s="7"/>
      <c r="X158" s="7"/>
      <c r="Y158" s="7"/>
    </row>
    <row r="159" spans="1:25" ht="45.75" customHeight="1" thickBot="1" x14ac:dyDescent="0.25">
      <c r="A159" s="1094"/>
      <c r="B159" s="1095"/>
      <c r="C159" s="1095"/>
      <c r="D159" s="1095"/>
      <c r="E159" s="1096"/>
      <c r="F159" s="7"/>
      <c r="R159" s="7"/>
      <c r="S159" s="7"/>
      <c r="T159" s="7"/>
      <c r="U159" s="7"/>
      <c r="V159" s="7"/>
      <c r="W159" s="7"/>
      <c r="X159" s="7"/>
      <c r="Y159" s="7"/>
    </row>
    <row r="160" spans="1:25" ht="47.25" customHeight="1" thickBot="1" x14ac:dyDescent="0.25">
      <c r="A160" s="1097" t="s">
        <v>448</v>
      </c>
      <c r="B160" s="1098"/>
      <c r="C160" s="1098"/>
      <c r="D160" s="1099"/>
      <c r="E160" s="182">
        <f>C165*D162+C166*D161</f>
        <v>24428</v>
      </c>
      <c r="F160" s="7"/>
      <c r="R160" s="7"/>
      <c r="S160" s="7"/>
      <c r="T160" s="7"/>
      <c r="U160" s="7"/>
      <c r="V160" s="7"/>
      <c r="W160" s="7"/>
      <c r="X160" s="7"/>
      <c r="Y160" s="7"/>
    </row>
    <row r="161" spans="1:25" ht="33.75" customHeight="1" x14ac:dyDescent="0.2">
      <c r="A161" s="1115" t="s">
        <v>409</v>
      </c>
      <c r="B161" s="1116"/>
      <c r="C161" s="1117"/>
      <c r="D161" s="295">
        <f>'Referencia de datos'!B159</f>
        <v>400</v>
      </c>
      <c r="E161" s="443"/>
      <c r="F161" s="7"/>
      <c r="R161" s="7"/>
      <c r="S161" s="7"/>
      <c r="T161" s="7"/>
      <c r="U161" s="7"/>
      <c r="V161" s="7"/>
      <c r="W161" s="7"/>
      <c r="X161" s="7"/>
      <c r="Y161" s="7"/>
    </row>
    <row r="162" spans="1:25" ht="35.25" customHeight="1" x14ac:dyDescent="0.2">
      <c r="A162" s="1118" t="s">
        <v>410</v>
      </c>
      <c r="B162" s="1119"/>
      <c r="C162" s="1120"/>
      <c r="D162" s="296">
        <f>'Referencia de datos'!C159</f>
        <v>380</v>
      </c>
      <c r="E162" s="443"/>
      <c r="F162" s="7"/>
      <c r="R162" s="7"/>
      <c r="S162" s="7"/>
      <c r="T162" s="7"/>
      <c r="U162" s="7"/>
      <c r="V162" s="7"/>
      <c r="W162" s="7"/>
      <c r="X162" s="7"/>
      <c r="Y162" s="7"/>
    </row>
    <row r="163" spans="1:25" ht="14.25" customHeight="1" x14ac:dyDescent="0.2">
      <c r="A163" s="940"/>
      <c r="B163" s="941"/>
      <c r="C163" s="941"/>
      <c r="D163" s="941"/>
      <c r="E163" s="942"/>
      <c r="F163" s="7"/>
      <c r="R163" s="7"/>
      <c r="S163" s="7"/>
      <c r="T163" s="7"/>
      <c r="U163" s="7"/>
      <c r="V163" s="7"/>
      <c r="W163" s="7"/>
      <c r="X163" s="7"/>
      <c r="Y163" s="7"/>
    </row>
    <row r="164" spans="1:25" ht="48.75" customHeight="1" x14ac:dyDescent="0.2">
      <c r="A164" s="267" t="s">
        <v>115</v>
      </c>
      <c r="B164" s="448" t="s">
        <v>116</v>
      </c>
      <c r="C164" s="1113" t="s">
        <v>117</v>
      </c>
      <c r="D164" s="1113"/>
      <c r="E164" s="926"/>
      <c r="F164" s="7"/>
      <c r="R164" s="7"/>
      <c r="S164" s="7"/>
      <c r="T164" s="7"/>
      <c r="U164" s="7"/>
      <c r="V164" s="7"/>
      <c r="W164" s="7"/>
      <c r="X164" s="7"/>
      <c r="Y164" s="7"/>
    </row>
    <row r="165" spans="1:25" ht="74.25" customHeight="1" x14ac:dyDescent="0.2">
      <c r="A165" s="444" t="s">
        <v>344</v>
      </c>
      <c r="B165" s="183">
        <v>0.3</v>
      </c>
      <c r="C165" s="1114">
        <f>D168*B165</f>
        <v>18.599999999999998</v>
      </c>
      <c r="D165" s="1114"/>
      <c r="E165" s="926"/>
      <c r="F165" s="7"/>
      <c r="R165" s="7"/>
      <c r="S165" s="7"/>
      <c r="T165" s="7"/>
      <c r="U165" s="7"/>
      <c r="V165" s="7"/>
      <c r="W165" s="7"/>
      <c r="X165" s="7"/>
      <c r="Y165" s="7"/>
    </row>
    <row r="166" spans="1:25" ht="68.25" customHeight="1" x14ac:dyDescent="0.2">
      <c r="A166" s="444" t="s">
        <v>345</v>
      </c>
      <c r="B166" s="183">
        <v>0.7</v>
      </c>
      <c r="C166" s="1114">
        <f>D168*B166</f>
        <v>43.4</v>
      </c>
      <c r="D166" s="1114"/>
      <c r="E166" s="926"/>
      <c r="F166" s="7"/>
      <c r="R166" s="7"/>
      <c r="S166" s="7"/>
      <c r="T166" s="7"/>
      <c r="U166" s="7"/>
      <c r="V166" s="7"/>
      <c r="W166" s="7"/>
      <c r="X166" s="7"/>
      <c r="Y166" s="7"/>
    </row>
    <row r="167" spans="1:25" ht="14.25" x14ac:dyDescent="0.2">
      <c r="A167" s="972"/>
      <c r="B167" s="973"/>
      <c r="C167" s="973"/>
      <c r="D167" s="973"/>
      <c r="E167" s="974"/>
      <c r="F167" s="7"/>
      <c r="R167" s="7"/>
      <c r="S167" s="7"/>
      <c r="T167" s="7"/>
      <c r="U167" s="7"/>
      <c r="V167" s="7"/>
      <c r="W167" s="7"/>
      <c r="X167" s="7"/>
      <c r="Y167" s="7"/>
    </row>
    <row r="168" spans="1:25" ht="30" customHeight="1" x14ac:dyDescent="0.2">
      <c r="A168" s="1108" t="s">
        <v>383</v>
      </c>
      <c r="B168" s="1109"/>
      <c r="C168" s="1110"/>
      <c r="D168" s="183">
        <f>D9</f>
        <v>62</v>
      </c>
      <c r="E168" s="443"/>
      <c r="F168" s="7"/>
      <c r="R168" s="7"/>
      <c r="S168" s="7"/>
      <c r="T168" s="7"/>
      <c r="U168" s="7"/>
      <c r="V168" s="7"/>
      <c r="W168" s="7"/>
      <c r="X168" s="7"/>
      <c r="Y168" s="7"/>
    </row>
    <row r="169" spans="1:25" ht="15" thickBot="1" x14ac:dyDescent="0.25">
      <c r="A169" s="987"/>
      <c r="B169" s="988"/>
      <c r="C169" s="988"/>
      <c r="D169" s="988"/>
      <c r="E169" s="989"/>
      <c r="F169" s="7"/>
      <c r="R169" s="7"/>
      <c r="S169" s="7"/>
      <c r="T169" s="7"/>
      <c r="U169" s="7"/>
      <c r="V169" s="7"/>
      <c r="W169" s="7"/>
      <c r="X169" s="7"/>
      <c r="Y169" s="7"/>
    </row>
    <row r="170" spans="1:25" ht="21.75" customHeight="1" thickBot="1" x14ac:dyDescent="0.25">
      <c r="A170" s="1097" t="s">
        <v>384</v>
      </c>
      <c r="B170" s="1098"/>
      <c r="C170" s="1098"/>
      <c r="D170" s="1099"/>
      <c r="E170" s="468">
        <f>E160-E158</f>
        <v>-4575.1098173407918</v>
      </c>
      <c r="F170" s="7"/>
      <c r="R170" s="7"/>
      <c r="S170" s="7"/>
      <c r="T170" s="7"/>
      <c r="U170" s="7"/>
      <c r="V170" s="7"/>
      <c r="W170" s="7"/>
      <c r="X170" s="7"/>
      <c r="Y170" s="7"/>
    </row>
    <row r="171" spans="1:25" ht="21.75" customHeight="1" thickBot="1" x14ac:dyDescent="0.25">
      <c r="A171" s="1100" t="s">
        <v>447</v>
      </c>
      <c r="B171" s="1101"/>
      <c r="C171" s="1101"/>
      <c r="D171" s="1102"/>
      <c r="E171" s="516">
        <f>E170/D168</f>
        <v>-73.792093828077284</v>
      </c>
      <c r="F171" s="7"/>
      <c r="R171" s="7"/>
      <c r="S171" s="7"/>
      <c r="T171" s="7"/>
      <c r="U171" s="7"/>
      <c r="V171" s="7"/>
      <c r="W171" s="7"/>
      <c r="X171" s="7"/>
      <c r="Y171" s="7"/>
    </row>
    <row r="172" spans="1:25" ht="14.25" x14ac:dyDescent="0.2">
      <c r="A172" s="184"/>
      <c r="B172" s="184"/>
      <c r="C172" s="184"/>
      <c r="D172" s="184"/>
      <c r="E172" s="184"/>
      <c r="F172" s="7"/>
      <c r="R172" s="7"/>
      <c r="S172" s="7"/>
      <c r="T172" s="7"/>
      <c r="U172" s="7"/>
      <c r="V172" s="7"/>
      <c r="W172" s="7"/>
      <c r="X172" s="7"/>
      <c r="Y172" s="7"/>
    </row>
    <row r="173" spans="1:25" ht="15" x14ac:dyDescent="0.2">
      <c r="A173" s="1103"/>
      <c r="B173" s="1103"/>
      <c r="C173" s="1103"/>
      <c r="D173" s="1103"/>
      <c r="E173" s="464"/>
      <c r="F173" s="7"/>
      <c r="R173" s="7"/>
      <c r="S173" s="7"/>
      <c r="T173" s="7"/>
      <c r="U173" s="7"/>
      <c r="V173" s="7"/>
      <c r="W173" s="7"/>
      <c r="X173" s="7"/>
      <c r="Y173" s="7"/>
    </row>
    <row r="174" spans="1:25" ht="14.25" x14ac:dyDescent="0.2">
      <c r="A174" s="464"/>
      <c r="B174" s="464"/>
      <c r="C174" s="464"/>
      <c r="D174" s="186"/>
      <c r="E174" s="464"/>
      <c r="F174" s="7"/>
      <c r="R174" s="7"/>
      <c r="S174" s="7"/>
      <c r="T174" s="7"/>
      <c r="U174" s="7"/>
      <c r="V174" s="7"/>
      <c r="W174" s="7"/>
      <c r="X174" s="7"/>
      <c r="Y174" s="7"/>
    </row>
    <row r="175" spans="1:25" ht="14.25" x14ac:dyDescent="0.2">
      <c r="A175" s="464"/>
      <c r="B175" s="464"/>
      <c r="C175" s="464"/>
      <c r="D175" s="464"/>
      <c r="E175" s="464"/>
      <c r="F175" s="7"/>
      <c r="R175" s="7"/>
      <c r="S175" s="7"/>
      <c r="T175" s="7"/>
      <c r="U175" s="7"/>
      <c r="V175" s="7"/>
      <c r="W175" s="7"/>
      <c r="X175" s="7"/>
      <c r="Y175" s="7"/>
    </row>
    <row r="176" spans="1:25" ht="14.25" x14ac:dyDescent="0.2">
      <c r="A176" s="464"/>
      <c r="B176" s="464"/>
      <c r="C176" s="464"/>
      <c r="D176" s="464"/>
      <c r="E176" s="464"/>
      <c r="F176" s="7"/>
      <c r="R176" s="7"/>
      <c r="S176" s="7"/>
      <c r="T176" s="7"/>
      <c r="U176" s="7"/>
      <c r="V176" s="7"/>
      <c r="W176" s="7"/>
      <c r="X176" s="7"/>
      <c r="Y176" s="7"/>
    </row>
    <row r="177" spans="1:25" ht="14.25" x14ac:dyDescent="0.2">
      <c r="A177" s="464"/>
      <c r="B177" s="464"/>
      <c r="C177" s="464"/>
      <c r="D177" s="464"/>
      <c r="E177" s="470"/>
      <c r="F177" s="7"/>
      <c r="R177" s="7"/>
      <c r="S177" s="7"/>
      <c r="T177" s="7"/>
      <c r="U177" s="7"/>
      <c r="V177" s="7"/>
      <c r="W177" s="7"/>
      <c r="X177" s="7"/>
      <c r="Y177" s="7"/>
    </row>
    <row r="178" spans="1:25" ht="15" x14ac:dyDescent="0.2">
      <c r="A178" s="1104"/>
      <c r="B178" s="1104"/>
      <c r="C178" s="464"/>
      <c r="D178" s="464"/>
      <c r="E178" s="464"/>
      <c r="F178" s="7"/>
      <c r="R178" s="7"/>
      <c r="S178" s="7"/>
      <c r="T178" s="7"/>
      <c r="U178" s="7"/>
      <c r="V178" s="7"/>
      <c r="W178" s="7"/>
      <c r="X178" s="7"/>
      <c r="Y178" s="7"/>
    </row>
    <row r="179" spans="1:25" ht="15" x14ac:dyDescent="0.2">
      <c r="A179" s="464"/>
      <c r="B179" s="446"/>
      <c r="C179" s="464"/>
      <c r="D179" s="464"/>
      <c r="E179" s="464"/>
      <c r="F179" s="7"/>
      <c r="R179" s="7"/>
      <c r="S179" s="7"/>
      <c r="T179" s="7"/>
      <c r="U179" s="7"/>
      <c r="V179" s="7"/>
      <c r="W179" s="7"/>
      <c r="X179" s="7"/>
      <c r="Y179" s="7"/>
    </row>
    <row r="180" spans="1:25" ht="15" x14ac:dyDescent="0.2">
      <c r="A180" s="464"/>
      <c r="B180" s="446"/>
      <c r="C180" s="439"/>
      <c r="D180" s="439"/>
      <c r="E180" s="464"/>
      <c r="F180" s="7"/>
      <c r="R180" s="7"/>
      <c r="S180" s="7"/>
      <c r="T180" s="7"/>
      <c r="U180" s="7"/>
      <c r="V180" s="7"/>
      <c r="W180" s="7"/>
      <c r="X180" s="7"/>
      <c r="Y180" s="7"/>
    </row>
    <row r="181" spans="1:25" ht="14.25" x14ac:dyDescent="0.2">
      <c r="A181" s="464"/>
      <c r="B181" s="439"/>
      <c r="C181" s="439"/>
      <c r="D181" s="439"/>
      <c r="E181" s="464"/>
      <c r="F181" s="7"/>
      <c r="R181" s="7"/>
      <c r="S181" s="7"/>
      <c r="T181" s="7"/>
      <c r="U181" s="7"/>
      <c r="V181" s="7"/>
      <c r="W181" s="7"/>
      <c r="X181" s="7"/>
      <c r="Y181" s="7"/>
    </row>
    <row r="182" spans="1:25" ht="14.25" x14ac:dyDescent="0.2">
      <c r="A182" s="1104"/>
      <c r="B182" s="1103"/>
      <c r="C182" s="1103"/>
      <c r="D182" s="1103"/>
      <c r="E182" s="464"/>
      <c r="F182" s="7"/>
      <c r="R182" s="7"/>
      <c r="S182" s="7"/>
      <c r="T182" s="7"/>
      <c r="U182" s="7"/>
      <c r="V182" s="7"/>
      <c r="W182" s="7"/>
      <c r="X182" s="7"/>
      <c r="Y182" s="7"/>
    </row>
    <row r="183" spans="1:25" ht="14.25" x14ac:dyDescent="0.2">
      <c r="A183" s="1104"/>
      <c r="B183" s="1104"/>
      <c r="C183" s="1104"/>
      <c r="D183" s="1104"/>
      <c r="E183" s="464"/>
      <c r="F183" s="7"/>
      <c r="R183" s="7"/>
      <c r="S183" s="7"/>
      <c r="T183" s="7"/>
      <c r="U183" s="7"/>
      <c r="V183" s="7"/>
      <c r="W183" s="7"/>
      <c r="X183" s="7"/>
      <c r="Y183" s="7"/>
    </row>
    <row r="184" spans="1:25" ht="14.25" x14ac:dyDescent="0.2">
      <c r="A184" s="464"/>
      <c r="B184" s="439"/>
      <c r="C184" s="189"/>
      <c r="D184" s="189"/>
      <c r="E184" s="464"/>
      <c r="F184" s="7"/>
      <c r="R184" s="7"/>
      <c r="S184" s="7"/>
      <c r="T184" s="7"/>
      <c r="U184" s="7"/>
      <c r="V184" s="7"/>
      <c r="W184" s="7"/>
      <c r="X184" s="7"/>
      <c r="Y184" s="7"/>
    </row>
    <row r="185" spans="1:25" ht="14.25" x14ac:dyDescent="0.2">
      <c r="A185" s="464"/>
      <c r="B185" s="439"/>
      <c r="C185" s="189"/>
      <c r="D185" s="189"/>
      <c r="E185" s="464"/>
      <c r="F185" s="7"/>
      <c r="R185" s="7"/>
      <c r="S185" s="7"/>
      <c r="T185" s="7"/>
      <c r="U185" s="7"/>
      <c r="V185" s="7"/>
      <c r="W185" s="7"/>
      <c r="X185" s="7"/>
      <c r="Y185" s="7"/>
    </row>
    <row r="186" spans="1:25" ht="14.25" x14ac:dyDescent="0.2">
      <c r="A186" s="452"/>
      <c r="B186" s="454"/>
      <c r="C186" s="453"/>
      <c r="D186" s="453"/>
      <c r="E186" s="452"/>
      <c r="F186" s="7"/>
      <c r="R186" s="7"/>
      <c r="S186" s="7"/>
      <c r="T186" s="7"/>
      <c r="U186" s="7"/>
      <c r="V186" s="7"/>
      <c r="W186" s="7"/>
      <c r="X186" s="7"/>
      <c r="Y186" s="7"/>
    </row>
    <row r="187" spans="1:25" ht="14.25" x14ac:dyDescent="0.2">
      <c r="A187" s="452"/>
      <c r="B187" s="454"/>
      <c r="C187" s="453"/>
      <c r="D187" s="453"/>
      <c r="E187" s="452"/>
      <c r="F187" s="7"/>
      <c r="R187" s="7"/>
      <c r="S187" s="7"/>
      <c r="T187" s="7"/>
      <c r="U187" s="7"/>
      <c r="V187" s="7"/>
      <c r="W187" s="7"/>
      <c r="X187" s="7"/>
      <c r="Y187" s="7"/>
    </row>
    <row r="188" spans="1:25" ht="14.25" x14ac:dyDescent="0.2">
      <c r="A188" s="452"/>
      <c r="B188" s="454"/>
      <c r="C188" s="453"/>
      <c r="D188" s="453"/>
      <c r="E188" s="452"/>
      <c r="F188" s="7"/>
      <c r="R188" s="7"/>
      <c r="S188" s="7"/>
      <c r="T188" s="7"/>
      <c r="U188" s="7"/>
      <c r="V188" s="7"/>
      <c r="W188" s="7"/>
      <c r="X188" s="7"/>
      <c r="Y188" s="7"/>
    </row>
    <row r="189" spans="1:25" ht="14.25" x14ac:dyDescent="0.2">
      <c r="A189" s="452"/>
      <c r="B189" s="454"/>
      <c r="C189" s="453"/>
      <c r="D189" s="453"/>
      <c r="E189" s="452"/>
      <c r="F189" s="7"/>
      <c r="R189" s="7"/>
      <c r="S189" s="7"/>
      <c r="T189" s="7"/>
      <c r="U189" s="7"/>
      <c r="V189" s="7"/>
      <c r="W189" s="7"/>
      <c r="X189" s="7"/>
      <c r="Y189" s="7"/>
    </row>
    <row r="190" spans="1:25" ht="15" x14ac:dyDescent="0.25">
      <c r="A190" s="452"/>
      <c r="B190" s="449"/>
      <c r="C190" s="449"/>
      <c r="D190" s="453"/>
      <c r="E190" s="452"/>
      <c r="F190" s="7"/>
      <c r="R190" s="7"/>
      <c r="S190" s="7"/>
      <c r="T190" s="7"/>
      <c r="U190" s="7"/>
      <c r="V190" s="7"/>
      <c r="W190" s="7"/>
      <c r="X190" s="7"/>
      <c r="Y190" s="7"/>
    </row>
    <row r="191" spans="1:25" ht="15" x14ac:dyDescent="0.25">
      <c r="A191" s="1121"/>
      <c r="B191" s="1121"/>
      <c r="C191" s="1121"/>
      <c r="D191" s="194"/>
      <c r="E191" s="452"/>
      <c r="F191" s="7"/>
      <c r="R191" s="7"/>
      <c r="S191" s="7"/>
      <c r="T191" s="7"/>
      <c r="U191" s="7"/>
      <c r="V191" s="7"/>
      <c r="W191" s="7"/>
      <c r="X191" s="7"/>
      <c r="Y191" s="7"/>
    </row>
    <row r="192" spans="1:25" ht="14.25" x14ac:dyDescent="0.2">
      <c r="A192" s="1122"/>
      <c r="B192" s="1122"/>
      <c r="C192" s="1122"/>
      <c r="D192" s="1122"/>
      <c r="E192" s="452"/>
      <c r="F192" s="7"/>
      <c r="R192" s="7"/>
      <c r="S192" s="7"/>
      <c r="T192" s="7"/>
      <c r="U192" s="7"/>
      <c r="V192" s="7"/>
      <c r="W192" s="7"/>
      <c r="X192" s="7"/>
      <c r="Y192" s="7"/>
    </row>
    <row r="193" spans="1:25" ht="15" x14ac:dyDescent="0.25">
      <c r="A193" s="449"/>
      <c r="B193" s="450"/>
      <c r="C193" s="450"/>
      <c r="D193" s="194"/>
      <c r="E193" s="452"/>
      <c r="F193" s="7"/>
      <c r="R193" s="7"/>
      <c r="S193" s="7"/>
      <c r="T193" s="7"/>
      <c r="U193" s="7"/>
      <c r="V193" s="7"/>
      <c r="W193" s="7"/>
      <c r="X193" s="7"/>
      <c r="Y193" s="7"/>
    </row>
    <row r="194" spans="1:25" ht="14.25" x14ac:dyDescent="0.2">
      <c r="A194" s="452"/>
      <c r="B194" s="452"/>
      <c r="C194" s="452"/>
      <c r="D194" s="452"/>
      <c r="E194" s="452"/>
      <c r="F194" s="7"/>
      <c r="R194" s="7"/>
      <c r="S194" s="7"/>
      <c r="T194" s="7"/>
      <c r="U194" s="7"/>
      <c r="V194" s="7"/>
      <c r="W194" s="7"/>
      <c r="X194" s="7"/>
      <c r="Y194" s="7"/>
    </row>
    <row r="195" spans="1:25" ht="14.25" x14ac:dyDescent="0.2">
      <c r="A195" s="452"/>
      <c r="B195" s="452"/>
      <c r="C195" s="452"/>
      <c r="D195" s="452"/>
      <c r="E195" s="452"/>
      <c r="F195" s="7"/>
      <c r="R195" s="7"/>
      <c r="S195" s="7"/>
      <c r="T195" s="7"/>
      <c r="U195" s="7"/>
      <c r="V195" s="7"/>
      <c r="W195" s="7"/>
      <c r="X195" s="7"/>
      <c r="Y195" s="7"/>
    </row>
    <row r="196" spans="1:25" ht="15" x14ac:dyDescent="0.25">
      <c r="A196" s="449"/>
      <c r="B196" s="451"/>
      <c r="C196" s="451"/>
      <c r="D196" s="451"/>
      <c r="E196" s="452"/>
      <c r="F196" s="7"/>
      <c r="R196" s="7"/>
      <c r="S196" s="7"/>
      <c r="T196" s="7"/>
      <c r="U196" s="7"/>
      <c r="V196" s="7"/>
      <c r="W196" s="7"/>
      <c r="X196" s="7"/>
      <c r="Y196" s="7"/>
    </row>
    <row r="197" spans="1:25" ht="15" x14ac:dyDescent="0.2">
      <c r="A197" s="1123"/>
      <c r="B197" s="1124"/>
      <c r="C197" s="1125"/>
      <c r="D197" s="1125"/>
      <c r="E197" s="447"/>
      <c r="F197" s="7"/>
      <c r="R197" s="7"/>
      <c r="S197" s="7"/>
      <c r="T197" s="7"/>
      <c r="U197" s="7"/>
      <c r="V197" s="7"/>
      <c r="W197" s="7"/>
      <c r="X197" s="7"/>
      <c r="Y197" s="7"/>
    </row>
    <row r="198" spans="1:25" ht="15" x14ac:dyDescent="0.2">
      <c r="A198" s="1123"/>
      <c r="B198" s="1123"/>
      <c r="C198" s="1123"/>
      <c r="D198" s="1123"/>
      <c r="E198" s="447"/>
      <c r="F198" s="7"/>
      <c r="R198" s="7"/>
      <c r="S198" s="7"/>
      <c r="T198" s="7"/>
      <c r="U198" s="7"/>
      <c r="V198" s="7"/>
      <c r="W198" s="7"/>
      <c r="X198" s="7"/>
      <c r="Y198" s="7"/>
    </row>
    <row r="199" spans="1:25" ht="15" x14ac:dyDescent="0.25">
      <c r="A199" s="1121"/>
      <c r="B199" s="1121"/>
      <c r="C199" s="1121"/>
      <c r="D199" s="194"/>
      <c r="E199" s="452"/>
      <c r="F199" s="7"/>
      <c r="R199" s="7"/>
      <c r="S199" s="7"/>
      <c r="T199" s="7"/>
      <c r="U199" s="7"/>
      <c r="V199" s="7"/>
      <c r="W199" s="7"/>
      <c r="X199" s="7"/>
      <c r="Y199" s="7"/>
    </row>
    <row r="200" spans="1:25" ht="14.25" x14ac:dyDescent="0.2">
      <c r="A200" s="1122"/>
      <c r="B200" s="1122"/>
      <c r="C200" s="1122"/>
      <c r="D200" s="1122"/>
      <c r="E200" s="452"/>
      <c r="F200" s="7"/>
      <c r="R200" s="7"/>
      <c r="S200" s="7"/>
      <c r="T200" s="7"/>
      <c r="U200" s="7"/>
      <c r="V200" s="7"/>
      <c r="W200" s="7"/>
      <c r="X200" s="7"/>
      <c r="Y200" s="7"/>
    </row>
    <row r="201" spans="1:25" ht="15" x14ac:dyDescent="0.25">
      <c r="A201" s="1121"/>
      <c r="B201" s="1121"/>
      <c r="C201" s="1121"/>
      <c r="D201" s="194"/>
      <c r="E201" s="452"/>
      <c r="F201" s="7"/>
      <c r="R201" s="7"/>
      <c r="S201" s="7"/>
      <c r="T201" s="7"/>
      <c r="U201" s="7"/>
      <c r="V201" s="7"/>
      <c r="W201" s="7"/>
      <c r="X201" s="7"/>
      <c r="Y201" s="7"/>
    </row>
    <row r="202" spans="1:25" ht="14.25" x14ac:dyDescent="0.2">
      <c r="A202" s="452"/>
      <c r="B202" s="452"/>
      <c r="C202" s="452"/>
      <c r="D202" s="452"/>
      <c r="E202" s="452"/>
      <c r="F202" s="7"/>
      <c r="R202" s="7"/>
      <c r="S202" s="7"/>
      <c r="T202" s="7"/>
      <c r="U202" s="7"/>
      <c r="V202" s="7"/>
      <c r="W202" s="7"/>
      <c r="X202" s="7"/>
      <c r="Y202" s="7"/>
    </row>
    <row r="203" spans="1:25" ht="14.25" x14ac:dyDescent="0.2">
      <c r="A203" s="452"/>
      <c r="B203" s="452"/>
      <c r="C203" s="452"/>
      <c r="D203" s="452"/>
      <c r="E203" s="452"/>
      <c r="F203" s="7"/>
      <c r="R203" s="7"/>
      <c r="S203" s="7"/>
      <c r="T203" s="7"/>
      <c r="U203" s="7"/>
      <c r="V203" s="7"/>
      <c r="W203" s="7"/>
      <c r="X203" s="7"/>
      <c r="Y203" s="7"/>
    </row>
    <row r="204" spans="1:25" ht="15" x14ac:dyDescent="0.25">
      <c r="A204" s="1121"/>
      <c r="B204" s="1121"/>
      <c r="C204" s="1126"/>
      <c r="D204" s="1126"/>
      <c r="E204" s="452"/>
      <c r="F204" s="7"/>
      <c r="R204" s="7"/>
      <c r="S204" s="7"/>
      <c r="T204" s="7"/>
      <c r="U204" s="7"/>
      <c r="V204" s="7"/>
      <c r="W204" s="7"/>
      <c r="X204" s="7"/>
      <c r="Y204" s="7"/>
    </row>
    <row r="205" spans="1:25" ht="14.25" x14ac:dyDescent="0.2">
      <c r="A205" s="452"/>
      <c r="B205" s="452"/>
      <c r="C205" s="452"/>
      <c r="D205" s="452"/>
      <c r="E205" s="452"/>
      <c r="F205" s="7"/>
      <c r="R205" s="7"/>
      <c r="S205" s="7"/>
      <c r="T205" s="7"/>
      <c r="U205" s="7"/>
      <c r="V205" s="7"/>
      <c r="W205" s="7"/>
      <c r="X205" s="7"/>
      <c r="Y205" s="7"/>
    </row>
    <row r="206" spans="1:25" ht="14.25" x14ac:dyDescent="0.2">
      <c r="A206" s="1127"/>
      <c r="B206" s="1127"/>
      <c r="C206" s="1128"/>
      <c r="D206" s="1128"/>
      <c r="E206" s="452"/>
      <c r="F206" s="7"/>
      <c r="R206" s="7"/>
      <c r="S206" s="7"/>
      <c r="T206" s="7"/>
      <c r="U206" s="7"/>
      <c r="V206" s="7"/>
      <c r="W206" s="7"/>
      <c r="X206" s="7"/>
      <c r="Y206" s="7"/>
    </row>
    <row r="207" spans="1:25" ht="14.25" x14ac:dyDescent="0.2">
      <c r="A207" s="1127"/>
      <c r="B207" s="1127"/>
      <c r="C207" s="1128"/>
      <c r="D207" s="1128"/>
      <c r="E207" s="452"/>
      <c r="F207" s="7"/>
      <c r="R207" s="7"/>
      <c r="S207" s="7"/>
      <c r="T207" s="7"/>
      <c r="U207" s="7"/>
      <c r="V207" s="7"/>
      <c r="W207" s="7"/>
      <c r="X207" s="7"/>
      <c r="Y207" s="7"/>
    </row>
    <row r="208" spans="1:25" ht="14.25" x14ac:dyDescent="0.2">
      <c r="A208" s="452"/>
      <c r="B208" s="454"/>
      <c r="C208" s="1128"/>
      <c r="D208" s="1128"/>
      <c r="E208" s="452"/>
      <c r="F208" s="7"/>
      <c r="R208" s="7"/>
      <c r="S208" s="7"/>
      <c r="T208" s="7"/>
      <c r="U208" s="7"/>
      <c r="V208" s="7"/>
      <c r="W208" s="7"/>
      <c r="X208" s="7"/>
      <c r="Y208" s="7"/>
    </row>
    <row r="209" spans="1:25" ht="14.25" x14ac:dyDescent="0.2">
      <c r="A209" s="452"/>
      <c r="B209" s="454"/>
      <c r="C209" s="1128"/>
      <c r="D209" s="1128"/>
      <c r="E209" s="452"/>
      <c r="F209" s="7"/>
      <c r="R209" s="7"/>
      <c r="S209" s="7"/>
      <c r="T209" s="7"/>
      <c r="U209" s="7"/>
      <c r="V209" s="7"/>
      <c r="W209" s="7"/>
      <c r="X209" s="7"/>
      <c r="Y209" s="7"/>
    </row>
    <row r="210" spans="1:25" ht="14.25" x14ac:dyDescent="0.2">
      <c r="A210" s="1127"/>
      <c r="B210" s="1127"/>
      <c r="C210" s="1128"/>
      <c r="D210" s="1128"/>
      <c r="E210" s="452"/>
      <c r="F210" s="7"/>
      <c r="R210" s="7"/>
      <c r="S210" s="7"/>
      <c r="T210" s="7"/>
      <c r="U210" s="7"/>
      <c r="V210" s="7"/>
      <c r="W210" s="7"/>
      <c r="X210" s="7"/>
      <c r="Y210" s="7"/>
    </row>
    <row r="211" spans="1:25" ht="14.25" x14ac:dyDescent="0.2">
      <c r="A211" s="1127"/>
      <c r="B211" s="1127"/>
      <c r="C211" s="1128"/>
      <c r="D211" s="1128"/>
      <c r="E211" s="452"/>
      <c r="F211" s="7"/>
      <c r="R211" s="7"/>
      <c r="S211" s="7"/>
      <c r="T211" s="7"/>
      <c r="U211" s="7"/>
      <c r="V211" s="7"/>
      <c r="W211" s="7"/>
      <c r="X211" s="7"/>
      <c r="Y211" s="7"/>
    </row>
    <row r="212" spans="1:25" ht="14.25" x14ac:dyDescent="0.2">
      <c r="A212" s="1127"/>
      <c r="B212" s="1127"/>
      <c r="C212" s="1128"/>
      <c r="D212" s="1128"/>
      <c r="E212" s="452"/>
      <c r="F212" s="7"/>
      <c r="R212" s="7"/>
      <c r="S212" s="7"/>
      <c r="T212" s="7"/>
      <c r="U212" s="7"/>
      <c r="V212" s="7"/>
      <c r="W212" s="7"/>
      <c r="X212" s="7"/>
      <c r="Y212" s="7"/>
    </row>
    <row r="213" spans="1:25" ht="14.25" x14ac:dyDescent="0.2">
      <c r="A213" s="1127"/>
      <c r="B213" s="1127"/>
      <c r="C213" s="1128"/>
      <c r="D213" s="1128"/>
      <c r="E213" s="452"/>
      <c r="F213" s="7"/>
      <c r="R213" s="7"/>
      <c r="S213" s="7"/>
      <c r="T213" s="7"/>
      <c r="U213" s="7"/>
      <c r="V213" s="7"/>
      <c r="W213" s="7"/>
      <c r="X213" s="7"/>
      <c r="Y213" s="7"/>
    </row>
    <row r="214" spans="1:25" ht="14.25" x14ac:dyDescent="0.2">
      <c r="A214" s="1127"/>
      <c r="B214" s="1127"/>
      <c r="C214" s="1128"/>
      <c r="D214" s="1128"/>
      <c r="E214" s="452"/>
      <c r="F214" s="7"/>
      <c r="R214" s="7"/>
      <c r="S214" s="7"/>
      <c r="T214" s="7"/>
      <c r="U214" s="7"/>
      <c r="V214" s="7"/>
      <c r="W214" s="7"/>
      <c r="X214" s="7"/>
      <c r="Y214" s="7"/>
    </row>
    <row r="215" spans="1:25" ht="14.25" x14ac:dyDescent="0.2">
      <c r="A215" s="1127"/>
      <c r="B215" s="1127"/>
      <c r="C215" s="1127"/>
      <c r="D215" s="1127"/>
      <c r="E215" s="452"/>
      <c r="F215" s="7"/>
      <c r="R215" s="7"/>
      <c r="S215" s="7"/>
      <c r="T215" s="7"/>
      <c r="U215" s="7"/>
      <c r="V215" s="7"/>
      <c r="W215" s="7"/>
      <c r="X215" s="7"/>
      <c r="Y215" s="7"/>
    </row>
    <row r="216" spans="1:25" ht="14.25" x14ac:dyDescent="0.2">
      <c r="A216" s="1127"/>
      <c r="B216" s="1127"/>
      <c r="C216" s="1127"/>
      <c r="D216" s="1127"/>
      <c r="E216" s="452"/>
      <c r="F216" s="7"/>
      <c r="R216" s="7"/>
      <c r="S216" s="7"/>
      <c r="T216" s="7"/>
      <c r="U216" s="7"/>
      <c r="V216" s="7"/>
      <c r="W216" s="7"/>
      <c r="X216" s="7"/>
      <c r="Y216" s="7"/>
    </row>
    <row r="217" spans="1:25" ht="14.25" x14ac:dyDescent="0.2">
      <c r="A217" s="1127"/>
      <c r="B217" s="1127"/>
      <c r="C217" s="1127"/>
      <c r="D217" s="1127"/>
      <c r="E217" s="452"/>
      <c r="F217" s="7"/>
      <c r="R217" s="7"/>
      <c r="S217" s="7"/>
      <c r="T217" s="7"/>
      <c r="U217" s="7"/>
      <c r="V217" s="7"/>
      <c r="W217" s="7"/>
      <c r="X217" s="7"/>
      <c r="Y217" s="7"/>
    </row>
    <row r="218" spans="1:25" ht="14.25" x14ac:dyDescent="0.2">
      <c r="A218" s="1127"/>
      <c r="B218" s="1127"/>
      <c r="C218" s="1127"/>
      <c r="D218" s="1127"/>
      <c r="E218" s="452"/>
      <c r="F218" s="7"/>
      <c r="R218" s="7"/>
      <c r="S218" s="7"/>
      <c r="T218" s="7"/>
      <c r="U218" s="7"/>
      <c r="V218" s="7"/>
      <c r="W218" s="7"/>
      <c r="X218" s="7"/>
      <c r="Y218" s="7"/>
    </row>
    <row r="219" spans="1:25" ht="14.25" x14ac:dyDescent="0.2">
      <c r="A219" s="1127"/>
      <c r="B219" s="1127"/>
      <c r="C219" s="1127"/>
      <c r="D219" s="1127"/>
      <c r="E219" s="452"/>
      <c r="F219" s="7"/>
      <c r="R219" s="7"/>
      <c r="S219" s="7"/>
      <c r="T219" s="7"/>
      <c r="U219" s="7"/>
      <c r="V219" s="7"/>
      <c r="W219" s="7"/>
      <c r="X219" s="7"/>
      <c r="Y219" s="7"/>
    </row>
    <row r="220" spans="1:25" ht="15" x14ac:dyDescent="0.25">
      <c r="A220" s="449"/>
      <c r="B220" s="449"/>
      <c r="C220" s="1129"/>
      <c r="D220" s="1129"/>
      <c r="E220" s="452"/>
      <c r="F220" s="7"/>
      <c r="R220" s="7"/>
      <c r="S220" s="7"/>
      <c r="T220" s="7"/>
      <c r="U220" s="7"/>
      <c r="V220" s="7"/>
      <c r="W220" s="7"/>
      <c r="X220" s="7"/>
      <c r="Y220" s="7"/>
    </row>
    <row r="221" spans="1:25" ht="15" x14ac:dyDescent="0.25">
      <c r="A221" s="1121"/>
      <c r="B221" s="1121"/>
      <c r="C221" s="1128"/>
      <c r="D221" s="1128"/>
      <c r="E221" s="452"/>
      <c r="F221" s="7"/>
      <c r="R221" s="7"/>
      <c r="S221" s="7"/>
      <c r="T221" s="7"/>
      <c r="U221" s="7"/>
      <c r="V221" s="7"/>
      <c r="W221" s="7"/>
      <c r="X221" s="7"/>
      <c r="Y221" s="7"/>
    </row>
    <row r="222" spans="1:25" ht="14.25" x14ac:dyDescent="0.2">
      <c r="A222" s="452"/>
      <c r="B222" s="452"/>
      <c r="C222" s="454"/>
      <c r="D222" s="454"/>
      <c r="E222" s="452"/>
      <c r="F222" s="7"/>
      <c r="G222" s="7"/>
      <c r="H222" s="7"/>
      <c r="I222" s="7"/>
      <c r="J222" s="7"/>
      <c r="K222" s="7"/>
      <c r="L222" s="7"/>
      <c r="M222" s="7"/>
      <c r="N222" s="7"/>
      <c r="O222" s="7"/>
      <c r="P222" s="7"/>
      <c r="Q222" s="7"/>
      <c r="R222" s="7"/>
      <c r="S222" s="7"/>
      <c r="T222" s="7"/>
      <c r="U222" s="7"/>
      <c r="V222" s="7"/>
      <c r="W222" s="7"/>
      <c r="X222" s="7"/>
      <c r="Y222" s="7"/>
    </row>
    <row r="223" spans="1:25" ht="15" x14ac:dyDescent="0.25">
      <c r="A223" s="1130"/>
      <c r="B223" s="1130"/>
      <c r="C223" s="1126"/>
      <c r="D223" s="1126"/>
      <c r="E223" s="452"/>
      <c r="F223" s="7"/>
      <c r="G223" s="7"/>
      <c r="H223" s="7"/>
      <c r="I223" s="7"/>
      <c r="J223" s="7"/>
      <c r="K223" s="7"/>
      <c r="L223" s="7"/>
      <c r="M223" s="7"/>
      <c r="N223" s="7"/>
      <c r="O223" s="7"/>
      <c r="P223" s="7"/>
      <c r="Q223" s="7"/>
      <c r="R223" s="7"/>
      <c r="S223" s="7"/>
      <c r="T223" s="7"/>
      <c r="U223" s="7"/>
      <c r="V223" s="7"/>
      <c r="W223" s="7"/>
      <c r="X223" s="7"/>
      <c r="Y223" s="7"/>
    </row>
    <row r="224" spans="1:25" ht="14.25" x14ac:dyDescent="0.2">
      <c r="A224" s="452"/>
      <c r="B224" s="452"/>
      <c r="C224" s="454"/>
      <c r="D224" s="454"/>
      <c r="E224" s="452"/>
      <c r="F224" s="7"/>
      <c r="G224" s="7"/>
      <c r="H224" s="7"/>
      <c r="I224" s="7"/>
      <c r="J224" s="7"/>
      <c r="K224" s="7"/>
      <c r="L224" s="7"/>
      <c r="M224" s="7"/>
      <c r="N224" s="7"/>
      <c r="O224" s="7"/>
      <c r="P224" s="7"/>
      <c r="Q224" s="7"/>
      <c r="R224" s="7"/>
      <c r="S224" s="7"/>
      <c r="T224" s="7"/>
      <c r="U224" s="7"/>
      <c r="V224" s="7"/>
      <c r="W224" s="7"/>
      <c r="X224" s="7"/>
      <c r="Y224" s="7"/>
    </row>
    <row r="225" spans="1:25" ht="15" x14ac:dyDescent="0.25">
      <c r="A225" s="1121"/>
      <c r="B225" s="1121"/>
      <c r="C225" s="1128"/>
      <c r="D225" s="1128"/>
      <c r="E225" s="452"/>
      <c r="F225" s="7"/>
      <c r="G225" s="7"/>
      <c r="H225" s="7"/>
      <c r="I225" s="7"/>
      <c r="J225" s="7"/>
      <c r="K225" s="7"/>
      <c r="L225" s="7"/>
      <c r="M225" s="7"/>
      <c r="N225" s="7"/>
      <c r="O225" s="7"/>
      <c r="P225" s="7"/>
      <c r="Q225" s="7"/>
      <c r="R225" s="7"/>
      <c r="S225" s="7"/>
      <c r="T225" s="7"/>
      <c r="U225" s="7"/>
      <c r="V225" s="7"/>
      <c r="W225" s="7"/>
      <c r="X225" s="7"/>
      <c r="Y225" s="7"/>
    </row>
    <row r="226" spans="1:25" ht="15" x14ac:dyDescent="0.25">
      <c r="A226" s="449"/>
      <c r="B226" s="452"/>
      <c r="C226" s="198"/>
      <c r="D226" s="198"/>
      <c r="E226" s="452"/>
      <c r="F226" s="7"/>
      <c r="G226" s="7"/>
      <c r="H226" s="7"/>
      <c r="I226" s="7"/>
      <c r="J226" s="7"/>
      <c r="K226" s="7"/>
      <c r="L226" s="7"/>
      <c r="M226" s="7"/>
      <c r="N226" s="7"/>
      <c r="O226" s="7"/>
      <c r="P226" s="7"/>
      <c r="Q226" s="7"/>
      <c r="R226" s="7"/>
      <c r="S226" s="7"/>
      <c r="T226" s="7"/>
      <c r="U226" s="7"/>
      <c r="V226" s="7"/>
      <c r="W226" s="7"/>
      <c r="X226" s="7"/>
      <c r="Y226" s="7"/>
    </row>
    <row r="227" spans="1:25" ht="15" x14ac:dyDescent="0.25">
      <c r="A227" s="1121"/>
      <c r="B227" s="1121"/>
      <c r="C227" s="1128"/>
      <c r="D227" s="1128"/>
      <c r="E227" s="452"/>
      <c r="F227" s="7"/>
      <c r="G227" s="7"/>
      <c r="H227" s="7"/>
      <c r="I227" s="7"/>
      <c r="J227" s="7"/>
      <c r="K227" s="7"/>
      <c r="L227" s="7"/>
      <c r="M227" s="7"/>
      <c r="N227" s="7"/>
      <c r="O227" s="7"/>
      <c r="P227" s="7"/>
      <c r="Q227" s="7"/>
      <c r="R227" s="7"/>
      <c r="S227" s="7"/>
      <c r="T227" s="7"/>
      <c r="U227" s="7"/>
      <c r="V227" s="7"/>
      <c r="W227" s="7"/>
      <c r="X227" s="7"/>
      <c r="Y227" s="7"/>
    </row>
    <row r="228" spans="1:25" ht="14.25" x14ac:dyDescent="0.2">
      <c r="A228" s="452"/>
      <c r="B228" s="198"/>
      <c r="C228" s="452"/>
      <c r="D228" s="198"/>
      <c r="E228" s="198"/>
      <c r="F228" s="7"/>
      <c r="G228" s="7"/>
      <c r="H228" s="7"/>
      <c r="I228" s="7"/>
      <c r="J228" s="7"/>
      <c r="K228" s="7"/>
      <c r="L228" s="7"/>
      <c r="M228" s="7"/>
      <c r="N228" s="7"/>
      <c r="O228" s="7"/>
      <c r="P228" s="7"/>
      <c r="Q228" s="7"/>
      <c r="R228" s="7"/>
      <c r="S228" s="7"/>
      <c r="T228" s="7"/>
      <c r="U228" s="7"/>
      <c r="V228" s="7"/>
      <c r="W228" s="7"/>
      <c r="X228" s="7"/>
      <c r="Y228" s="7"/>
    </row>
    <row r="229" spans="1:25" ht="15" x14ac:dyDescent="0.25">
      <c r="A229" s="1121"/>
      <c r="B229" s="1121"/>
      <c r="C229" s="1126"/>
      <c r="D229" s="1126"/>
      <c r="E229" s="452"/>
      <c r="F229" s="7"/>
      <c r="G229" s="7"/>
      <c r="H229" s="7"/>
      <c r="I229" s="7"/>
      <c r="J229" s="7"/>
      <c r="K229" s="7"/>
      <c r="L229" s="7"/>
      <c r="M229" s="7"/>
      <c r="N229" s="7"/>
      <c r="O229" s="7"/>
      <c r="P229" s="7"/>
      <c r="Q229" s="7"/>
      <c r="R229" s="7"/>
      <c r="S229" s="7"/>
      <c r="T229" s="7"/>
      <c r="U229" s="7"/>
      <c r="V229" s="7"/>
      <c r="W229" s="7"/>
      <c r="X229" s="7"/>
      <c r="Y229" s="7"/>
    </row>
    <row r="230" spans="1:25" ht="14.25" x14ac:dyDescent="0.2">
      <c r="A230" s="452"/>
      <c r="B230" s="452"/>
      <c r="C230" s="452"/>
      <c r="D230" s="452"/>
      <c r="E230" s="452"/>
      <c r="F230" s="7"/>
      <c r="G230" s="7"/>
      <c r="H230" s="7"/>
      <c r="I230" s="7"/>
      <c r="J230" s="7"/>
      <c r="K230" s="7"/>
      <c r="L230" s="7"/>
      <c r="M230" s="7"/>
      <c r="N230" s="7"/>
      <c r="O230" s="7"/>
      <c r="P230" s="7"/>
      <c r="Q230" s="7"/>
      <c r="R230" s="7"/>
      <c r="S230" s="7"/>
      <c r="T230" s="7"/>
      <c r="U230" s="7"/>
      <c r="V230" s="7"/>
      <c r="W230" s="7"/>
      <c r="X230" s="7"/>
      <c r="Y230" s="7"/>
    </row>
    <row r="231" spans="1:25" ht="14.25" x14ac:dyDescent="0.2">
      <c r="A231" s="1127"/>
      <c r="B231" s="1127"/>
      <c r="C231" s="1128"/>
      <c r="D231" s="1128"/>
      <c r="E231" s="452"/>
      <c r="F231" s="7"/>
      <c r="G231" s="7"/>
      <c r="H231" s="7"/>
      <c r="I231" s="7"/>
      <c r="J231" s="7"/>
      <c r="K231" s="7"/>
      <c r="L231" s="7"/>
      <c r="M231" s="7"/>
      <c r="N231" s="7"/>
      <c r="O231" s="7"/>
      <c r="P231" s="7"/>
      <c r="Q231" s="7"/>
      <c r="R231" s="7"/>
      <c r="S231" s="7"/>
      <c r="T231" s="7"/>
      <c r="U231" s="7"/>
      <c r="V231" s="7"/>
      <c r="W231" s="7"/>
      <c r="X231" s="7"/>
      <c r="Y231" s="7"/>
    </row>
    <row r="232" spans="1:25" ht="14.25" x14ac:dyDescent="0.2">
      <c r="A232" s="1127"/>
      <c r="B232" s="1127"/>
      <c r="C232" s="1128"/>
      <c r="D232" s="1128"/>
      <c r="E232" s="452"/>
      <c r="F232" s="7"/>
      <c r="G232" s="7"/>
      <c r="H232" s="7"/>
      <c r="I232" s="7"/>
      <c r="J232" s="7"/>
      <c r="K232" s="7"/>
      <c r="L232" s="7"/>
      <c r="M232" s="7"/>
      <c r="N232" s="7"/>
      <c r="O232" s="7"/>
      <c r="P232" s="7"/>
      <c r="Q232" s="7"/>
      <c r="R232" s="7"/>
      <c r="S232" s="7"/>
      <c r="T232" s="7"/>
      <c r="U232" s="7"/>
      <c r="V232" s="7"/>
      <c r="W232" s="7"/>
      <c r="X232" s="7"/>
      <c r="Y232" s="7"/>
    </row>
    <row r="233" spans="1:25" ht="15" x14ac:dyDescent="0.25">
      <c r="A233" s="449"/>
      <c r="B233" s="452"/>
      <c r="C233" s="453"/>
      <c r="D233" s="453"/>
      <c r="E233" s="452"/>
      <c r="F233" s="7"/>
      <c r="G233" s="7"/>
      <c r="H233" s="7"/>
      <c r="I233" s="7"/>
      <c r="J233" s="7"/>
      <c r="K233" s="7"/>
      <c r="L233" s="7"/>
      <c r="M233" s="7"/>
      <c r="N233" s="7"/>
      <c r="O233" s="7"/>
      <c r="P233" s="7"/>
      <c r="Q233" s="7"/>
      <c r="R233" s="7"/>
      <c r="S233" s="7"/>
      <c r="T233" s="7"/>
      <c r="U233" s="7"/>
      <c r="V233" s="7"/>
      <c r="W233" s="7"/>
      <c r="X233" s="7"/>
      <c r="Y233" s="7"/>
    </row>
    <row r="234" spans="1:25" ht="15" x14ac:dyDescent="0.25">
      <c r="A234" s="449"/>
      <c r="B234" s="452"/>
      <c r="C234" s="1128"/>
      <c r="D234" s="1128"/>
      <c r="E234" s="452"/>
      <c r="F234" s="7"/>
      <c r="G234" s="7"/>
      <c r="H234" s="7"/>
      <c r="I234" s="7"/>
      <c r="J234" s="7"/>
      <c r="K234" s="7"/>
      <c r="L234" s="7"/>
      <c r="M234" s="7"/>
      <c r="N234" s="7"/>
      <c r="O234" s="7"/>
      <c r="P234" s="7"/>
      <c r="Q234" s="7"/>
      <c r="R234" s="7"/>
      <c r="S234" s="7"/>
      <c r="T234" s="7"/>
      <c r="U234" s="7"/>
      <c r="V234" s="7"/>
      <c r="W234" s="7"/>
      <c r="X234" s="7"/>
      <c r="Y234" s="7"/>
    </row>
    <row r="235" spans="1:25" ht="14.25" x14ac:dyDescent="0.2">
      <c r="A235" s="452"/>
      <c r="B235" s="452"/>
      <c r="C235" s="452"/>
      <c r="D235" s="452"/>
      <c r="E235" s="452"/>
      <c r="F235" s="7"/>
      <c r="G235" s="7"/>
      <c r="H235" s="7"/>
      <c r="I235" s="7"/>
      <c r="J235" s="7"/>
      <c r="K235" s="7"/>
      <c r="L235" s="7"/>
      <c r="M235" s="7"/>
      <c r="N235" s="7"/>
      <c r="O235" s="7"/>
      <c r="P235" s="7"/>
      <c r="Q235" s="7"/>
      <c r="R235" s="7"/>
      <c r="S235" s="7"/>
      <c r="T235" s="7"/>
      <c r="U235" s="7"/>
      <c r="V235" s="7"/>
      <c r="W235" s="7"/>
      <c r="X235" s="7"/>
      <c r="Y235" s="7"/>
    </row>
    <row r="236" spans="1:25" ht="15" x14ac:dyDescent="0.25">
      <c r="A236" s="449"/>
      <c r="B236" s="450"/>
      <c r="C236" s="1128"/>
      <c r="D236" s="1128"/>
      <c r="E236" s="452"/>
      <c r="F236" s="7"/>
      <c r="G236" s="7"/>
      <c r="H236" s="7"/>
      <c r="I236" s="7"/>
      <c r="J236" s="7"/>
      <c r="K236" s="7"/>
      <c r="L236" s="7"/>
      <c r="M236" s="7"/>
      <c r="N236" s="7"/>
      <c r="O236" s="7"/>
      <c r="P236" s="7"/>
      <c r="Q236" s="7"/>
      <c r="R236" s="7"/>
      <c r="S236" s="7"/>
      <c r="T236" s="7"/>
      <c r="U236" s="7"/>
      <c r="V236" s="7"/>
      <c r="W236" s="7"/>
      <c r="X236" s="7"/>
      <c r="Y236" s="7"/>
    </row>
    <row r="237" spans="1:25" ht="14.25" x14ac:dyDescent="0.2">
      <c r="A237" s="452"/>
      <c r="B237" s="452"/>
      <c r="C237" s="452"/>
      <c r="D237" s="452"/>
      <c r="E237" s="452"/>
      <c r="F237" s="7"/>
      <c r="G237" s="7"/>
      <c r="H237" s="7"/>
      <c r="I237" s="7"/>
      <c r="J237" s="7"/>
      <c r="K237" s="7"/>
      <c r="L237" s="7"/>
      <c r="M237" s="7"/>
      <c r="N237" s="7"/>
      <c r="O237" s="7"/>
      <c r="P237" s="7"/>
      <c r="Q237" s="7"/>
      <c r="R237" s="7"/>
      <c r="S237" s="7"/>
      <c r="T237" s="7"/>
      <c r="U237" s="7"/>
      <c r="V237" s="7"/>
      <c r="W237" s="7"/>
      <c r="X237" s="7"/>
      <c r="Y237" s="7"/>
    </row>
    <row r="238" spans="1:25" ht="14.25" x14ac:dyDescent="0.2">
      <c r="A238" s="199"/>
      <c r="B238" s="1129"/>
      <c r="C238" s="1129"/>
      <c r="D238" s="454"/>
      <c r="E238" s="454"/>
      <c r="F238" s="7"/>
      <c r="G238" s="7"/>
      <c r="H238" s="7"/>
      <c r="I238" s="7"/>
      <c r="J238" s="7"/>
      <c r="K238" s="7"/>
      <c r="L238" s="7"/>
      <c r="M238" s="7"/>
      <c r="N238" s="7"/>
      <c r="O238" s="7"/>
      <c r="P238" s="7"/>
      <c r="Q238" s="7"/>
      <c r="R238" s="7"/>
      <c r="S238" s="7"/>
      <c r="T238" s="7"/>
      <c r="U238" s="7"/>
      <c r="V238" s="7"/>
      <c r="W238" s="7"/>
      <c r="X238" s="7"/>
      <c r="Y238" s="7"/>
    </row>
    <row r="239" spans="1:25" ht="14.25" x14ac:dyDescent="0.2">
      <c r="A239" s="199"/>
      <c r="B239" s="1128"/>
      <c r="C239" s="1128"/>
      <c r="D239" s="200"/>
      <c r="E239" s="453"/>
      <c r="F239" s="7"/>
      <c r="G239" s="7"/>
      <c r="H239" s="7"/>
      <c r="I239" s="7"/>
      <c r="J239" s="7"/>
      <c r="K239" s="7"/>
      <c r="L239" s="7"/>
      <c r="M239" s="7"/>
      <c r="N239" s="7"/>
      <c r="O239" s="7"/>
      <c r="P239" s="7"/>
      <c r="Q239" s="7"/>
      <c r="R239" s="7"/>
      <c r="S239" s="7"/>
      <c r="T239" s="7"/>
      <c r="U239" s="7"/>
      <c r="V239" s="7"/>
      <c r="W239" s="7"/>
      <c r="X239" s="7"/>
      <c r="Y239" s="7"/>
    </row>
    <row r="240" spans="1:25" ht="14.25" x14ac:dyDescent="0.2">
      <c r="A240" s="199"/>
      <c r="B240" s="1128"/>
      <c r="C240" s="1128"/>
      <c r="D240" s="200"/>
      <c r="E240" s="453"/>
      <c r="F240" s="7"/>
      <c r="G240" s="7"/>
      <c r="H240" s="7"/>
      <c r="I240" s="7"/>
      <c r="J240" s="7"/>
      <c r="K240" s="7"/>
      <c r="L240" s="7"/>
      <c r="M240" s="7"/>
      <c r="N240" s="7"/>
      <c r="O240" s="7"/>
      <c r="P240" s="7"/>
      <c r="Q240" s="7"/>
      <c r="R240" s="7"/>
      <c r="S240" s="7"/>
      <c r="T240" s="7"/>
      <c r="U240" s="7"/>
      <c r="V240" s="7"/>
      <c r="W240" s="7"/>
      <c r="X240" s="7"/>
      <c r="Y240" s="7"/>
    </row>
    <row r="241" spans="1:25" ht="14.25" x14ac:dyDescent="0.2">
      <c r="A241" s="199"/>
      <c r="B241" s="1128"/>
      <c r="C241" s="1128"/>
      <c r="D241" s="200"/>
      <c r="E241" s="453"/>
      <c r="F241" s="7"/>
      <c r="G241" s="7"/>
      <c r="H241" s="7"/>
      <c r="I241" s="7"/>
      <c r="J241" s="7"/>
      <c r="K241" s="7"/>
      <c r="L241" s="7"/>
      <c r="M241" s="7"/>
      <c r="N241" s="7"/>
      <c r="O241" s="7"/>
      <c r="P241" s="7"/>
      <c r="Q241" s="7"/>
      <c r="R241" s="7"/>
      <c r="S241" s="7"/>
      <c r="T241" s="7"/>
      <c r="U241" s="7"/>
      <c r="V241" s="7"/>
      <c r="W241" s="7"/>
      <c r="X241" s="7"/>
      <c r="Y241" s="7"/>
    </row>
    <row r="242" spans="1:25" ht="14.25" x14ac:dyDescent="0.2">
      <c r="A242" s="199"/>
      <c r="B242" s="1129"/>
      <c r="C242" s="1129"/>
      <c r="D242" s="453"/>
      <c r="E242" s="453"/>
      <c r="F242" s="7"/>
      <c r="G242" s="7"/>
      <c r="H242" s="7"/>
      <c r="I242" s="7"/>
      <c r="J242" s="7"/>
      <c r="K242" s="7"/>
      <c r="L242" s="7"/>
      <c r="M242" s="7"/>
      <c r="N242" s="7"/>
      <c r="O242" s="7"/>
      <c r="P242" s="7"/>
      <c r="Q242" s="7"/>
      <c r="R242" s="7"/>
      <c r="S242" s="7"/>
      <c r="T242" s="7"/>
      <c r="U242" s="7"/>
      <c r="V242" s="7"/>
      <c r="W242" s="7"/>
      <c r="X242" s="7"/>
      <c r="Y242" s="7"/>
    </row>
    <row r="243" spans="1:25" ht="14.25" x14ac:dyDescent="0.2">
      <c r="A243" s="199"/>
      <c r="B243" s="1128"/>
      <c r="C243" s="1128"/>
      <c r="D243" s="452"/>
      <c r="E243" s="452"/>
      <c r="F243" s="7"/>
      <c r="G243" s="7"/>
      <c r="H243" s="7"/>
      <c r="I243" s="7"/>
      <c r="J243" s="7"/>
      <c r="K243" s="7"/>
      <c r="L243" s="7"/>
      <c r="M243" s="7"/>
      <c r="N243" s="7"/>
      <c r="O243" s="7"/>
      <c r="P243" s="7"/>
      <c r="Q243" s="7"/>
      <c r="R243" s="7"/>
      <c r="S243" s="7"/>
      <c r="T243" s="7"/>
      <c r="U243" s="7"/>
      <c r="V243" s="7"/>
      <c r="W243" s="7"/>
      <c r="X243" s="7"/>
      <c r="Y243" s="7"/>
    </row>
    <row r="244" spans="1:25" ht="14.25" x14ac:dyDescent="0.2">
      <c r="A244" s="452"/>
      <c r="B244" s="452"/>
      <c r="C244" s="452"/>
      <c r="D244" s="201"/>
      <c r="E244" s="201"/>
      <c r="F244" s="7"/>
      <c r="G244" s="7"/>
      <c r="H244" s="7"/>
      <c r="I244" s="7"/>
      <c r="J244" s="7"/>
      <c r="K244" s="7"/>
      <c r="L244" s="7"/>
      <c r="M244" s="7"/>
      <c r="N244" s="7"/>
      <c r="O244" s="7"/>
      <c r="P244" s="7"/>
      <c r="Q244" s="7"/>
      <c r="R244" s="7"/>
      <c r="S244" s="7"/>
      <c r="T244" s="7"/>
      <c r="U244" s="7"/>
      <c r="V244" s="7"/>
      <c r="W244" s="7"/>
      <c r="X244" s="7"/>
      <c r="Y244" s="7"/>
    </row>
    <row r="245" spans="1:25" ht="14.25" x14ac:dyDescent="0.2">
      <c r="A245" s="1127"/>
      <c r="B245" s="1127"/>
      <c r="C245" s="1127"/>
      <c r="D245" s="200"/>
      <c r="E245" s="453"/>
      <c r="F245" s="7"/>
      <c r="G245" s="7"/>
      <c r="H245" s="7"/>
      <c r="I245" s="7"/>
      <c r="J245" s="7"/>
      <c r="K245" s="7"/>
      <c r="L245" s="7"/>
      <c r="M245" s="7"/>
      <c r="N245" s="7"/>
      <c r="O245" s="7"/>
      <c r="P245" s="7"/>
      <c r="Q245" s="7"/>
      <c r="R245" s="7"/>
      <c r="S245" s="7"/>
      <c r="T245" s="7"/>
      <c r="U245" s="7"/>
      <c r="V245" s="7"/>
      <c r="W245" s="7"/>
      <c r="X245" s="7"/>
      <c r="Y245" s="7"/>
    </row>
    <row r="246" spans="1:25" ht="14.25" x14ac:dyDescent="0.2">
      <c r="A246" s="452"/>
      <c r="B246" s="452"/>
      <c r="C246" s="452"/>
      <c r="D246" s="452"/>
      <c r="E246" s="452"/>
      <c r="F246" s="7"/>
      <c r="G246" s="7"/>
      <c r="H246" s="7"/>
      <c r="I246" s="7"/>
      <c r="J246" s="7"/>
      <c r="K246" s="7"/>
      <c r="L246" s="7"/>
      <c r="M246" s="7"/>
      <c r="N246" s="7"/>
      <c r="O246" s="7"/>
      <c r="P246" s="7"/>
      <c r="Q246" s="7"/>
      <c r="R246" s="7"/>
      <c r="S246" s="7"/>
      <c r="T246" s="7"/>
      <c r="U246" s="7"/>
      <c r="V246" s="7"/>
      <c r="W246" s="7"/>
      <c r="X246" s="7"/>
      <c r="Y246" s="7"/>
    </row>
    <row r="247" spans="1:25" ht="14.25" x14ac:dyDescent="0.2">
      <c r="A247" s="452"/>
      <c r="B247" s="1128"/>
      <c r="C247" s="1128"/>
      <c r="D247" s="452"/>
      <c r="E247" s="452"/>
      <c r="F247" s="7"/>
      <c r="G247" s="7"/>
      <c r="H247" s="7"/>
      <c r="I247" s="7"/>
      <c r="J247" s="7"/>
      <c r="K247" s="7"/>
      <c r="L247" s="7"/>
      <c r="M247" s="7"/>
      <c r="N247" s="7"/>
      <c r="O247" s="7"/>
      <c r="P247" s="7"/>
      <c r="Q247" s="7"/>
      <c r="R247" s="7"/>
      <c r="S247" s="7"/>
      <c r="T247" s="7"/>
      <c r="U247" s="7"/>
      <c r="V247" s="7"/>
      <c r="W247" s="7"/>
      <c r="X247" s="7"/>
      <c r="Y247" s="7"/>
    </row>
    <row r="248" spans="1:25" ht="14.25" x14ac:dyDescent="0.2">
      <c r="A248" s="452"/>
      <c r="B248" s="452"/>
      <c r="C248" s="452"/>
      <c r="D248" s="452"/>
      <c r="E248" s="452"/>
      <c r="F248" s="7"/>
      <c r="G248" s="7"/>
      <c r="H248" s="7"/>
      <c r="I248" s="7"/>
      <c r="J248" s="7"/>
      <c r="K248" s="7"/>
      <c r="L248" s="7"/>
      <c r="M248" s="7"/>
      <c r="N248" s="7"/>
      <c r="O248" s="7"/>
      <c r="P248" s="7"/>
      <c r="Q248" s="7"/>
      <c r="R248" s="7"/>
      <c r="S248" s="7"/>
      <c r="T248" s="7"/>
      <c r="U248" s="7"/>
      <c r="V248" s="7"/>
      <c r="W248" s="7"/>
      <c r="X248" s="7"/>
      <c r="Y248" s="7"/>
    </row>
    <row r="249" spans="1:25" ht="14.25" x14ac:dyDescent="0.2">
      <c r="A249" s="1127"/>
      <c r="B249" s="1127"/>
      <c r="C249" s="1127"/>
      <c r="D249" s="454"/>
      <c r="E249" s="453"/>
      <c r="F249" s="7"/>
      <c r="G249" s="7"/>
      <c r="H249" s="7"/>
      <c r="I249" s="7"/>
      <c r="J249" s="7"/>
      <c r="K249" s="7"/>
      <c r="L249" s="7"/>
      <c r="M249" s="7"/>
      <c r="N249" s="7"/>
      <c r="O249" s="7"/>
      <c r="P249" s="7"/>
      <c r="Q249" s="7"/>
      <c r="R249" s="7"/>
      <c r="S249" s="7"/>
      <c r="T249" s="7"/>
      <c r="U249" s="7"/>
      <c r="V249" s="7"/>
      <c r="W249" s="7"/>
      <c r="X249" s="7"/>
      <c r="Y249" s="7"/>
    </row>
    <row r="250" spans="1:25" ht="14.25" x14ac:dyDescent="0.2">
      <c r="A250" s="452"/>
      <c r="B250" s="452"/>
      <c r="C250" s="452"/>
      <c r="D250" s="452"/>
      <c r="E250" s="452"/>
      <c r="F250" s="7"/>
      <c r="G250" s="7"/>
      <c r="H250" s="7"/>
      <c r="I250" s="7"/>
      <c r="J250" s="7"/>
      <c r="K250" s="7"/>
      <c r="L250" s="7"/>
      <c r="M250" s="7"/>
      <c r="N250" s="7"/>
      <c r="O250" s="7"/>
      <c r="P250" s="7"/>
      <c r="Q250" s="7"/>
      <c r="R250" s="7"/>
      <c r="S250" s="7"/>
      <c r="T250" s="7"/>
      <c r="U250" s="7"/>
      <c r="V250" s="7"/>
      <c r="W250" s="7"/>
      <c r="X250" s="7"/>
      <c r="Y250" s="7"/>
    </row>
    <row r="251" spans="1:25" ht="15" x14ac:dyDescent="0.25">
      <c r="A251" s="1121"/>
      <c r="B251" s="1121"/>
      <c r="C251" s="1121"/>
      <c r="D251" s="454"/>
      <c r="E251" s="194"/>
      <c r="F251" s="7"/>
      <c r="G251" s="7"/>
      <c r="H251" s="7"/>
      <c r="I251" s="7"/>
      <c r="J251" s="7"/>
      <c r="K251" s="7"/>
      <c r="L251" s="7"/>
      <c r="M251" s="7"/>
      <c r="N251" s="7"/>
      <c r="O251" s="7"/>
      <c r="P251" s="7"/>
      <c r="Q251" s="7"/>
      <c r="R251" s="7"/>
      <c r="S251" s="7"/>
      <c r="T251" s="7"/>
      <c r="U251" s="7"/>
      <c r="V251" s="7"/>
      <c r="W251" s="7"/>
      <c r="X251" s="7"/>
      <c r="Y251" s="7"/>
    </row>
    <row r="252" spans="1:25" ht="14.25" x14ac:dyDescent="0.2">
      <c r="A252" s="452"/>
      <c r="B252" s="452"/>
      <c r="C252" s="452"/>
      <c r="D252" s="452"/>
      <c r="E252" s="452"/>
      <c r="F252" s="7"/>
      <c r="G252" s="7"/>
      <c r="H252" s="7"/>
      <c r="I252" s="7"/>
      <c r="J252" s="7"/>
      <c r="K252" s="7"/>
      <c r="L252" s="7"/>
      <c r="M252" s="7"/>
      <c r="N252" s="7"/>
      <c r="O252" s="7"/>
      <c r="P252" s="7"/>
      <c r="Q252" s="7"/>
      <c r="R252" s="7"/>
      <c r="S252" s="7"/>
      <c r="T252" s="7"/>
      <c r="U252" s="7"/>
      <c r="V252" s="7"/>
      <c r="W252" s="7"/>
      <c r="X252" s="7"/>
      <c r="Y252" s="7"/>
    </row>
    <row r="253" spans="1:25" ht="14.25" x14ac:dyDescent="0.2">
      <c r="A253" s="452"/>
      <c r="B253" s="452"/>
      <c r="C253" s="452"/>
      <c r="D253" s="452"/>
      <c r="E253" s="452"/>
      <c r="F253" s="7"/>
      <c r="G253" s="7"/>
      <c r="H253" s="7"/>
      <c r="I253" s="7"/>
      <c r="J253" s="7"/>
      <c r="K253" s="7"/>
      <c r="L253" s="7"/>
      <c r="M253" s="7"/>
      <c r="N253" s="7"/>
      <c r="O253" s="7"/>
      <c r="P253" s="7"/>
      <c r="Q253" s="7"/>
      <c r="R253" s="7"/>
      <c r="S253" s="7"/>
      <c r="T253" s="7"/>
      <c r="U253" s="7"/>
      <c r="V253" s="7"/>
      <c r="W253" s="7"/>
      <c r="X253" s="7"/>
      <c r="Y253" s="7"/>
    </row>
    <row r="254" spans="1:25" ht="14.25" x14ac:dyDescent="0.2">
      <c r="A254" s="452"/>
      <c r="B254" s="452"/>
      <c r="C254" s="452"/>
      <c r="D254" s="452"/>
      <c r="E254" s="452"/>
      <c r="F254" s="7"/>
      <c r="G254" s="7"/>
      <c r="H254" s="7"/>
      <c r="I254" s="7"/>
      <c r="J254" s="7"/>
      <c r="K254" s="7"/>
      <c r="L254" s="7"/>
      <c r="M254" s="7"/>
      <c r="N254" s="7"/>
      <c r="O254" s="7"/>
      <c r="P254" s="7"/>
      <c r="Q254" s="7"/>
      <c r="R254" s="7"/>
      <c r="S254" s="7"/>
      <c r="T254" s="7"/>
      <c r="U254" s="7"/>
      <c r="V254" s="7"/>
      <c r="W254" s="7"/>
      <c r="X254" s="7"/>
      <c r="Y254" s="7"/>
    </row>
    <row r="255" spans="1:25" ht="14.25" x14ac:dyDescent="0.2">
      <c r="A255" s="452"/>
      <c r="B255" s="452"/>
      <c r="C255" s="452"/>
      <c r="D255" s="452"/>
      <c r="E255" s="452"/>
      <c r="F255" s="7"/>
      <c r="G255" s="7"/>
      <c r="H255" s="7"/>
      <c r="I255" s="7"/>
      <c r="J255" s="7"/>
      <c r="K255" s="7"/>
      <c r="L255" s="7"/>
      <c r="M255" s="7"/>
      <c r="N255" s="7"/>
      <c r="O255" s="7"/>
      <c r="P255" s="7"/>
      <c r="Q255" s="7"/>
      <c r="R255" s="7"/>
      <c r="S255" s="7"/>
      <c r="T255" s="7"/>
      <c r="U255" s="7"/>
      <c r="V255" s="7"/>
      <c r="W255" s="7"/>
      <c r="X255" s="7"/>
      <c r="Y255" s="7"/>
    </row>
    <row r="256" spans="1:25" ht="14.25" x14ac:dyDescent="0.2">
      <c r="A256" s="452"/>
      <c r="B256" s="452"/>
      <c r="C256" s="452"/>
      <c r="D256" s="452"/>
      <c r="E256" s="452"/>
      <c r="F256" s="7"/>
      <c r="G256" s="7"/>
      <c r="H256" s="7"/>
      <c r="I256" s="7"/>
      <c r="J256" s="7"/>
      <c r="K256" s="7"/>
      <c r="L256" s="7"/>
      <c r="M256" s="7"/>
      <c r="N256" s="7"/>
      <c r="O256" s="7"/>
      <c r="P256" s="7"/>
      <c r="Q256" s="7"/>
      <c r="R256" s="7"/>
      <c r="S256" s="7"/>
      <c r="T256" s="7"/>
      <c r="U256" s="7"/>
      <c r="V256" s="7"/>
      <c r="W256" s="7"/>
      <c r="X256" s="7"/>
      <c r="Y256" s="7"/>
    </row>
    <row r="257" spans="1:25" ht="14.25" x14ac:dyDescent="0.2">
      <c r="A257" s="452"/>
      <c r="B257" s="452"/>
      <c r="C257" s="452"/>
      <c r="D257" s="452"/>
      <c r="E257" s="452"/>
      <c r="F257" s="7"/>
      <c r="G257" s="7"/>
      <c r="H257" s="7"/>
      <c r="I257" s="7"/>
      <c r="J257" s="7"/>
      <c r="K257" s="7"/>
      <c r="L257" s="7"/>
      <c r="M257" s="7"/>
      <c r="N257" s="7"/>
      <c r="O257" s="7"/>
      <c r="P257" s="7"/>
      <c r="Q257" s="7"/>
      <c r="R257" s="7"/>
      <c r="S257" s="7"/>
      <c r="T257" s="7"/>
      <c r="U257" s="7"/>
      <c r="V257" s="7"/>
      <c r="W257" s="7"/>
      <c r="X257" s="7"/>
      <c r="Y257" s="7"/>
    </row>
    <row r="258" spans="1:25" ht="14.25" x14ac:dyDescent="0.2">
      <c r="A258" s="202"/>
      <c r="B258" s="202"/>
      <c r="C258" s="202"/>
      <c r="D258" s="202"/>
      <c r="E258" s="202"/>
      <c r="F258" s="7"/>
      <c r="G258" s="7"/>
      <c r="H258" s="7"/>
      <c r="I258" s="7"/>
      <c r="J258" s="7"/>
      <c r="K258" s="7"/>
      <c r="L258" s="7"/>
      <c r="M258" s="7"/>
      <c r="N258" s="7"/>
      <c r="O258" s="7"/>
      <c r="P258" s="7"/>
      <c r="Q258" s="7"/>
      <c r="R258" s="7"/>
      <c r="S258" s="7"/>
      <c r="T258" s="7"/>
      <c r="U258" s="7"/>
      <c r="V258" s="7"/>
      <c r="W258" s="7"/>
      <c r="X258" s="7"/>
      <c r="Y258" s="7"/>
    </row>
    <row r="259" spans="1:25" ht="14.25" x14ac:dyDescent="0.2">
      <c r="A259" s="202"/>
      <c r="B259" s="202"/>
      <c r="C259" s="202"/>
      <c r="D259" s="202"/>
      <c r="E259" s="202"/>
      <c r="F259" s="7"/>
      <c r="G259" s="7"/>
      <c r="H259" s="7"/>
      <c r="I259" s="7"/>
      <c r="J259" s="7"/>
      <c r="K259" s="7"/>
      <c r="L259" s="7"/>
      <c r="M259" s="7"/>
      <c r="N259" s="7"/>
      <c r="O259" s="7"/>
      <c r="P259" s="7"/>
      <c r="Q259" s="7"/>
      <c r="R259" s="7"/>
      <c r="S259" s="7"/>
      <c r="T259" s="7"/>
      <c r="U259" s="7"/>
      <c r="V259" s="7"/>
      <c r="W259" s="7"/>
      <c r="X259" s="7"/>
      <c r="Y259" s="7"/>
    </row>
    <row r="260" spans="1:25" ht="14.25" x14ac:dyDescent="0.2">
      <c r="A260" s="202"/>
      <c r="B260" s="202"/>
      <c r="C260" s="202"/>
      <c r="D260" s="202"/>
      <c r="E260" s="202"/>
      <c r="F260" s="7"/>
      <c r="G260" s="7"/>
      <c r="H260" s="7"/>
      <c r="I260" s="7"/>
      <c r="J260" s="7"/>
      <c r="K260" s="7"/>
      <c r="L260" s="7"/>
      <c r="M260" s="7"/>
      <c r="N260" s="7"/>
      <c r="O260" s="7"/>
      <c r="P260" s="7"/>
      <c r="Q260" s="7"/>
      <c r="R260" s="7"/>
      <c r="S260" s="7"/>
      <c r="T260" s="7"/>
      <c r="U260" s="7"/>
      <c r="V260" s="7"/>
      <c r="W260" s="7"/>
      <c r="X260" s="7"/>
      <c r="Y260" s="7"/>
    </row>
    <row r="261" spans="1:25" ht="14.25" x14ac:dyDescent="0.2">
      <c r="A261" s="202"/>
      <c r="B261" s="202"/>
      <c r="C261" s="202"/>
      <c r="D261" s="202"/>
      <c r="E261" s="202"/>
      <c r="F261" s="7"/>
      <c r="G261" s="7"/>
      <c r="H261" s="7"/>
      <c r="I261" s="7"/>
      <c r="J261" s="7"/>
      <c r="K261" s="7"/>
      <c r="L261" s="7"/>
      <c r="M261" s="7"/>
      <c r="N261" s="7"/>
      <c r="O261" s="7"/>
      <c r="P261" s="7"/>
      <c r="Q261" s="7"/>
      <c r="R261" s="7"/>
      <c r="S261" s="7"/>
      <c r="T261" s="7"/>
      <c r="U261" s="7"/>
      <c r="V261" s="7"/>
      <c r="W261" s="7"/>
      <c r="X261" s="7"/>
      <c r="Y261" s="7"/>
    </row>
    <row r="262" spans="1:25" ht="14.25" x14ac:dyDescent="0.2">
      <c r="A262" s="202"/>
      <c r="B262" s="202"/>
      <c r="C262" s="202"/>
      <c r="D262" s="202"/>
      <c r="E262" s="202"/>
      <c r="F262" s="7"/>
      <c r="G262" s="7"/>
      <c r="H262" s="7"/>
      <c r="I262" s="7"/>
      <c r="J262" s="7"/>
      <c r="K262" s="7"/>
      <c r="L262" s="7"/>
      <c r="M262" s="7"/>
      <c r="N262" s="7"/>
      <c r="O262" s="7"/>
      <c r="P262" s="7"/>
      <c r="Q262" s="7"/>
      <c r="R262" s="7"/>
      <c r="S262" s="7"/>
      <c r="T262" s="7"/>
      <c r="U262" s="7"/>
      <c r="V262" s="7"/>
      <c r="W262" s="7"/>
      <c r="X262" s="7"/>
      <c r="Y262" s="7"/>
    </row>
    <row r="263" spans="1:25" ht="15" x14ac:dyDescent="0.25">
      <c r="A263" s="1126"/>
      <c r="B263" s="1126"/>
      <c r="C263" s="1126"/>
      <c r="D263" s="1126"/>
      <c r="E263" s="452"/>
      <c r="F263" s="7"/>
      <c r="G263" s="7"/>
      <c r="H263" s="7"/>
      <c r="I263" s="7"/>
      <c r="J263" s="7"/>
      <c r="K263" s="7"/>
      <c r="L263" s="7"/>
      <c r="M263" s="7"/>
      <c r="N263" s="7"/>
      <c r="O263" s="7"/>
      <c r="P263" s="7"/>
      <c r="Q263" s="7"/>
      <c r="R263" s="7"/>
      <c r="S263" s="7"/>
      <c r="T263" s="7"/>
      <c r="U263" s="7"/>
      <c r="V263" s="7"/>
      <c r="W263" s="7"/>
      <c r="X263" s="7"/>
      <c r="Y263" s="7"/>
    </row>
    <row r="264" spans="1:25" ht="14.25" x14ac:dyDescent="0.2">
      <c r="A264" s="452"/>
      <c r="B264" s="452"/>
      <c r="C264" s="452"/>
      <c r="D264" s="452"/>
      <c r="E264" s="452"/>
      <c r="F264" s="7"/>
      <c r="G264" s="7"/>
      <c r="H264" s="7"/>
      <c r="I264" s="7"/>
      <c r="J264" s="7"/>
      <c r="K264" s="7"/>
      <c r="L264" s="7"/>
      <c r="M264" s="7"/>
      <c r="N264" s="7"/>
      <c r="O264" s="7"/>
      <c r="P264" s="7"/>
      <c r="Q264" s="7"/>
      <c r="R264" s="7"/>
      <c r="S264" s="7"/>
      <c r="T264" s="7"/>
      <c r="U264" s="7"/>
      <c r="V264" s="7"/>
      <c r="W264" s="7"/>
      <c r="X264" s="7"/>
      <c r="Y264" s="7"/>
    </row>
    <row r="265" spans="1:25" ht="14.25" x14ac:dyDescent="0.2">
      <c r="A265" s="452"/>
      <c r="B265" s="452"/>
      <c r="C265" s="452"/>
      <c r="D265" s="452"/>
      <c r="E265" s="452"/>
      <c r="F265" s="7"/>
      <c r="G265" s="7"/>
      <c r="H265" s="7"/>
      <c r="I265" s="7"/>
      <c r="J265" s="7"/>
      <c r="K265" s="7"/>
      <c r="L265" s="7"/>
      <c r="M265" s="7"/>
      <c r="N265" s="7"/>
      <c r="O265" s="7"/>
      <c r="P265" s="7"/>
      <c r="Q265" s="7"/>
      <c r="R265" s="7"/>
      <c r="S265" s="7"/>
      <c r="T265" s="7"/>
      <c r="U265" s="7"/>
      <c r="V265" s="7"/>
      <c r="W265" s="7"/>
      <c r="X265" s="7"/>
      <c r="Y265" s="7"/>
    </row>
    <row r="266" spans="1:25" ht="14.25" x14ac:dyDescent="0.2">
      <c r="A266" s="452"/>
      <c r="B266" s="452"/>
      <c r="C266" s="452"/>
      <c r="D266" s="452"/>
      <c r="E266" s="452"/>
      <c r="F266" s="7"/>
      <c r="G266" s="7"/>
      <c r="H266" s="7"/>
      <c r="I266" s="7"/>
      <c r="J266" s="7"/>
      <c r="K266" s="7"/>
      <c r="L266" s="7"/>
      <c r="M266" s="7"/>
      <c r="N266" s="7"/>
      <c r="O266" s="7"/>
      <c r="P266" s="7"/>
      <c r="Q266" s="7"/>
      <c r="R266" s="7"/>
      <c r="S266" s="7"/>
      <c r="T266" s="7"/>
      <c r="U266" s="7"/>
      <c r="V266" s="7"/>
      <c r="W266" s="7"/>
      <c r="X266" s="7"/>
      <c r="Y266" s="7"/>
    </row>
    <row r="267" spans="1:25" ht="14.25" x14ac:dyDescent="0.2">
      <c r="A267" s="452"/>
      <c r="B267" s="452"/>
      <c r="C267" s="452"/>
      <c r="D267" s="452"/>
      <c r="E267" s="452"/>
      <c r="F267" s="7"/>
      <c r="G267" s="7"/>
      <c r="H267" s="7"/>
      <c r="I267" s="7"/>
      <c r="J267" s="7"/>
      <c r="K267" s="7"/>
      <c r="L267" s="7"/>
      <c r="M267" s="7"/>
      <c r="N267" s="7"/>
      <c r="O267" s="7"/>
      <c r="P267" s="7"/>
      <c r="Q267" s="7"/>
      <c r="R267" s="7"/>
      <c r="S267" s="7"/>
      <c r="T267" s="7"/>
      <c r="U267" s="7"/>
      <c r="V267" s="7"/>
      <c r="W267" s="7"/>
      <c r="X267" s="7"/>
      <c r="Y267" s="7"/>
    </row>
    <row r="268" spans="1:25" ht="15" x14ac:dyDescent="0.25">
      <c r="A268" s="1121"/>
      <c r="B268" s="1121"/>
      <c r="C268" s="452"/>
      <c r="D268" s="452"/>
      <c r="E268" s="452"/>
      <c r="F268" s="7"/>
      <c r="G268" s="7"/>
      <c r="H268" s="7"/>
      <c r="I268" s="7"/>
      <c r="J268" s="7"/>
      <c r="K268" s="7"/>
      <c r="L268" s="7"/>
      <c r="M268" s="7"/>
      <c r="N268" s="7"/>
      <c r="O268" s="7"/>
      <c r="P268" s="7"/>
      <c r="Q268" s="7"/>
      <c r="R268" s="7"/>
      <c r="S268" s="7"/>
      <c r="T268" s="7"/>
      <c r="U268" s="7"/>
      <c r="V268" s="7"/>
      <c r="W268" s="7"/>
      <c r="X268" s="7"/>
      <c r="Y268" s="7"/>
    </row>
    <row r="269" spans="1:25" ht="15" x14ac:dyDescent="0.25">
      <c r="A269" s="452"/>
      <c r="B269" s="451"/>
      <c r="C269" s="452"/>
      <c r="D269" s="452"/>
      <c r="E269" s="452"/>
      <c r="F269" s="7"/>
      <c r="G269" s="7"/>
      <c r="H269" s="7"/>
      <c r="I269" s="7"/>
      <c r="J269" s="7"/>
      <c r="K269" s="7"/>
      <c r="L269" s="7"/>
      <c r="M269" s="7"/>
      <c r="N269" s="7"/>
      <c r="O269" s="7"/>
      <c r="P269" s="7"/>
      <c r="Q269" s="7"/>
      <c r="R269" s="7"/>
      <c r="S269" s="7"/>
      <c r="T269" s="7"/>
      <c r="U269" s="7"/>
      <c r="V269" s="7"/>
      <c r="W269" s="7"/>
      <c r="X269" s="7"/>
      <c r="Y269" s="7"/>
    </row>
    <row r="270" spans="1:25" ht="15" x14ac:dyDescent="0.25">
      <c r="A270" s="452"/>
      <c r="B270" s="455"/>
      <c r="C270" s="204"/>
      <c r="D270" s="204"/>
      <c r="E270" s="452"/>
      <c r="F270" s="7"/>
      <c r="G270" s="7"/>
      <c r="H270" s="7"/>
      <c r="I270" s="7"/>
      <c r="J270" s="7"/>
      <c r="K270" s="7"/>
      <c r="L270" s="7"/>
      <c r="M270" s="7"/>
      <c r="N270" s="7"/>
      <c r="O270" s="7"/>
      <c r="P270" s="7"/>
      <c r="Q270" s="7"/>
      <c r="R270" s="7"/>
      <c r="S270" s="7"/>
      <c r="T270" s="7"/>
      <c r="U270" s="7"/>
      <c r="V270" s="7"/>
      <c r="W270" s="7"/>
      <c r="X270" s="7"/>
      <c r="Y270" s="7"/>
    </row>
    <row r="271" spans="1:25" ht="14.25" x14ac:dyDescent="0.2">
      <c r="A271" s="452"/>
      <c r="B271" s="204"/>
      <c r="C271" s="204"/>
      <c r="D271" s="204"/>
      <c r="E271" s="452"/>
      <c r="F271" s="7"/>
      <c r="G271" s="7"/>
      <c r="H271" s="7"/>
      <c r="I271" s="7"/>
      <c r="J271" s="7"/>
      <c r="K271" s="7"/>
      <c r="L271" s="7"/>
      <c r="M271" s="7"/>
      <c r="N271" s="7"/>
      <c r="O271" s="7"/>
      <c r="P271" s="7"/>
      <c r="Q271" s="7"/>
      <c r="R271" s="7"/>
      <c r="S271" s="7"/>
      <c r="T271" s="7"/>
      <c r="U271" s="7"/>
      <c r="V271" s="7"/>
      <c r="W271" s="7"/>
      <c r="X271" s="7"/>
      <c r="Y271" s="7"/>
    </row>
    <row r="272" spans="1:25" ht="14.25" x14ac:dyDescent="0.2">
      <c r="A272" s="1121"/>
      <c r="B272" s="1131"/>
      <c r="C272" s="1131"/>
      <c r="D272" s="1131"/>
      <c r="E272" s="452"/>
      <c r="F272" s="7"/>
      <c r="G272" s="7"/>
      <c r="H272" s="7"/>
      <c r="I272" s="7"/>
      <c r="J272" s="7"/>
      <c r="K272" s="7"/>
      <c r="L272" s="7"/>
      <c r="M272" s="7"/>
      <c r="N272" s="7"/>
      <c r="O272" s="7"/>
      <c r="P272" s="7"/>
      <c r="Q272" s="7"/>
      <c r="R272" s="7"/>
      <c r="S272" s="7"/>
      <c r="T272" s="7"/>
      <c r="U272" s="7"/>
      <c r="V272" s="7"/>
      <c r="W272" s="7"/>
      <c r="X272" s="7"/>
      <c r="Y272" s="7"/>
    </row>
    <row r="273" spans="1:25" ht="14.25" x14ac:dyDescent="0.2">
      <c r="A273" s="1121"/>
      <c r="B273" s="1121"/>
      <c r="C273" s="1121"/>
      <c r="D273" s="1121"/>
      <c r="E273" s="452"/>
      <c r="F273" s="7"/>
      <c r="G273" s="7"/>
      <c r="H273" s="7"/>
      <c r="I273" s="7"/>
      <c r="J273" s="7"/>
      <c r="K273" s="7"/>
      <c r="L273" s="7"/>
      <c r="M273" s="7"/>
      <c r="N273" s="7"/>
      <c r="O273" s="7"/>
      <c r="P273" s="7"/>
      <c r="Q273" s="7"/>
      <c r="R273" s="7"/>
      <c r="S273" s="7"/>
      <c r="T273" s="7"/>
      <c r="U273" s="7"/>
      <c r="V273" s="7"/>
      <c r="W273" s="7"/>
      <c r="X273" s="7"/>
      <c r="Y273" s="7"/>
    </row>
    <row r="274" spans="1:25" ht="14.25" x14ac:dyDescent="0.2">
      <c r="A274" s="452"/>
      <c r="B274" s="454"/>
      <c r="C274" s="453"/>
      <c r="D274" s="453"/>
      <c r="E274" s="452"/>
      <c r="F274" s="7"/>
      <c r="G274" s="7"/>
      <c r="H274" s="7"/>
      <c r="I274" s="7"/>
      <c r="J274" s="7"/>
      <c r="K274" s="7"/>
      <c r="L274" s="7"/>
      <c r="M274" s="7"/>
      <c r="N274" s="7"/>
      <c r="O274" s="7"/>
      <c r="P274" s="7"/>
      <c r="Q274" s="7"/>
      <c r="R274" s="7"/>
      <c r="S274" s="7"/>
      <c r="T274" s="7"/>
      <c r="U274" s="7"/>
      <c r="V274" s="7"/>
      <c r="W274" s="7"/>
      <c r="X274" s="7"/>
      <c r="Y274" s="7"/>
    </row>
    <row r="275" spans="1:25" ht="14.25" x14ac:dyDescent="0.2">
      <c r="A275" s="452"/>
      <c r="B275" s="454"/>
      <c r="C275" s="453"/>
      <c r="D275" s="453"/>
      <c r="E275" s="452"/>
      <c r="F275" s="7"/>
      <c r="G275" s="7"/>
      <c r="H275" s="7"/>
      <c r="I275" s="7"/>
      <c r="J275" s="7"/>
      <c r="K275" s="7"/>
      <c r="L275" s="7"/>
      <c r="M275" s="7"/>
      <c r="N275" s="7"/>
      <c r="O275" s="7"/>
      <c r="P275" s="7"/>
      <c r="Q275" s="7"/>
      <c r="R275" s="7"/>
      <c r="S275" s="7"/>
      <c r="T275" s="7"/>
      <c r="U275" s="7"/>
      <c r="V275" s="7"/>
      <c r="W275" s="7"/>
      <c r="X275" s="7"/>
      <c r="Y275" s="7"/>
    </row>
    <row r="276" spans="1:25" ht="14.25" x14ac:dyDescent="0.2">
      <c r="A276" s="452"/>
      <c r="B276" s="454"/>
      <c r="C276" s="453"/>
      <c r="D276" s="453"/>
      <c r="E276" s="452"/>
      <c r="F276" s="7"/>
      <c r="G276" s="7"/>
      <c r="H276" s="7"/>
      <c r="I276" s="7"/>
      <c r="J276" s="7"/>
      <c r="K276" s="7"/>
      <c r="L276" s="7"/>
      <c r="M276" s="7"/>
      <c r="N276" s="7"/>
      <c r="O276" s="7"/>
      <c r="P276" s="7"/>
      <c r="Q276" s="7"/>
      <c r="R276" s="7"/>
      <c r="S276" s="7"/>
      <c r="T276" s="7"/>
      <c r="U276" s="7"/>
      <c r="V276" s="7"/>
      <c r="W276" s="7"/>
      <c r="X276" s="7"/>
      <c r="Y276" s="7"/>
    </row>
    <row r="277" spans="1:25" ht="14.25" x14ac:dyDescent="0.2">
      <c r="A277" s="452"/>
      <c r="B277" s="454"/>
      <c r="C277" s="453"/>
      <c r="D277" s="453"/>
      <c r="E277" s="452"/>
      <c r="F277" s="7"/>
      <c r="G277" s="7"/>
      <c r="H277" s="7"/>
      <c r="I277" s="7"/>
      <c r="J277" s="7"/>
      <c r="K277" s="7"/>
      <c r="L277" s="7"/>
      <c r="M277" s="7"/>
      <c r="N277" s="7"/>
      <c r="O277" s="7"/>
      <c r="P277" s="7"/>
      <c r="Q277" s="7"/>
      <c r="R277" s="7"/>
      <c r="S277" s="7"/>
      <c r="T277" s="7"/>
      <c r="U277" s="7"/>
      <c r="V277" s="7"/>
      <c r="W277" s="7"/>
      <c r="X277" s="7"/>
      <c r="Y277" s="7"/>
    </row>
    <row r="278" spans="1:25" ht="14.25" x14ac:dyDescent="0.2">
      <c r="A278" s="452"/>
      <c r="B278" s="454"/>
      <c r="C278" s="453"/>
      <c r="D278" s="453"/>
      <c r="E278" s="452"/>
      <c r="F278" s="7"/>
      <c r="G278" s="7"/>
      <c r="H278" s="7"/>
      <c r="I278" s="7"/>
      <c r="J278" s="7"/>
      <c r="K278" s="7"/>
      <c r="L278" s="7"/>
      <c r="M278" s="7"/>
      <c r="N278" s="7"/>
      <c r="O278" s="7"/>
      <c r="P278" s="7"/>
      <c r="Q278" s="7"/>
      <c r="R278" s="7"/>
      <c r="S278" s="7"/>
      <c r="T278" s="7"/>
      <c r="U278" s="7"/>
      <c r="V278" s="7"/>
      <c r="W278" s="7"/>
      <c r="X278" s="7"/>
      <c r="Y278" s="7"/>
    </row>
    <row r="279" spans="1:25" ht="14.25" x14ac:dyDescent="0.2">
      <c r="A279" s="452"/>
      <c r="B279" s="454"/>
      <c r="C279" s="453"/>
      <c r="D279" s="453"/>
      <c r="E279" s="452"/>
      <c r="F279" s="7"/>
      <c r="G279" s="7"/>
      <c r="H279" s="7"/>
      <c r="I279" s="7"/>
      <c r="J279" s="7"/>
      <c r="K279" s="7"/>
      <c r="L279" s="7"/>
      <c r="M279" s="7"/>
      <c r="N279" s="7"/>
      <c r="O279" s="7"/>
      <c r="P279" s="7"/>
      <c r="Q279" s="7"/>
      <c r="R279" s="7"/>
      <c r="S279" s="7"/>
      <c r="T279" s="7"/>
      <c r="U279" s="7"/>
      <c r="V279" s="7"/>
      <c r="W279" s="7"/>
      <c r="X279" s="7"/>
      <c r="Y279" s="7"/>
    </row>
    <row r="280" spans="1:25" ht="15" x14ac:dyDescent="0.25">
      <c r="A280" s="452"/>
      <c r="B280" s="449"/>
      <c r="C280" s="449"/>
      <c r="D280" s="453"/>
      <c r="E280" s="452"/>
      <c r="F280" s="7"/>
      <c r="G280" s="7"/>
      <c r="H280" s="7"/>
      <c r="I280" s="7"/>
      <c r="J280" s="7"/>
      <c r="K280" s="7"/>
      <c r="L280" s="7"/>
      <c r="M280" s="7"/>
      <c r="N280" s="7"/>
      <c r="O280" s="7"/>
      <c r="P280" s="7"/>
      <c r="Q280" s="7"/>
      <c r="R280" s="7"/>
      <c r="S280" s="7"/>
      <c r="T280" s="7"/>
      <c r="U280" s="7"/>
      <c r="V280" s="7"/>
      <c r="W280" s="7"/>
      <c r="X280" s="7"/>
      <c r="Y280" s="7"/>
    </row>
    <row r="281" spans="1:25" ht="15" x14ac:dyDescent="0.25">
      <c r="A281" s="1121"/>
      <c r="B281" s="1121"/>
      <c r="C281" s="1121"/>
      <c r="D281" s="194"/>
      <c r="E281" s="452"/>
      <c r="F281" s="7"/>
      <c r="G281" s="7"/>
      <c r="H281" s="7"/>
      <c r="I281" s="7"/>
      <c r="J281" s="7"/>
      <c r="K281" s="7"/>
      <c r="L281" s="7"/>
      <c r="M281" s="7"/>
      <c r="N281" s="7"/>
      <c r="O281" s="7"/>
      <c r="P281" s="7"/>
      <c r="Q281" s="7"/>
      <c r="R281" s="7"/>
      <c r="S281" s="7"/>
      <c r="T281" s="7"/>
      <c r="U281" s="7"/>
      <c r="V281" s="7"/>
      <c r="W281" s="7"/>
      <c r="X281" s="7"/>
      <c r="Y281" s="7"/>
    </row>
    <row r="282" spans="1:25" ht="14.25" x14ac:dyDescent="0.2">
      <c r="A282" s="1122"/>
      <c r="B282" s="1122"/>
      <c r="C282" s="1122"/>
      <c r="D282" s="1122"/>
      <c r="E282" s="452"/>
      <c r="F282" s="7"/>
      <c r="G282" s="7"/>
      <c r="H282" s="7"/>
      <c r="I282" s="7"/>
      <c r="J282" s="7"/>
      <c r="K282" s="7"/>
      <c r="L282" s="7"/>
      <c r="M282" s="7"/>
      <c r="N282" s="7"/>
      <c r="O282" s="7"/>
      <c r="P282" s="7"/>
      <c r="Q282" s="7"/>
      <c r="R282" s="7"/>
      <c r="S282" s="7"/>
      <c r="T282" s="7"/>
      <c r="U282" s="7"/>
      <c r="V282" s="7"/>
      <c r="W282" s="7"/>
      <c r="X282" s="7"/>
      <c r="Y282" s="7"/>
    </row>
    <row r="283" spans="1:25" ht="15" x14ac:dyDescent="0.25">
      <c r="A283" s="449"/>
      <c r="B283" s="450"/>
      <c r="C283" s="450"/>
      <c r="D283" s="194"/>
      <c r="E283" s="452"/>
      <c r="F283" s="7"/>
      <c r="G283" s="7"/>
      <c r="H283" s="7"/>
      <c r="I283" s="7"/>
      <c r="J283" s="7"/>
      <c r="K283" s="7"/>
      <c r="L283" s="7"/>
      <c r="M283" s="7"/>
      <c r="N283" s="7"/>
      <c r="O283" s="7"/>
      <c r="P283" s="7"/>
      <c r="Q283" s="7"/>
      <c r="R283" s="7"/>
      <c r="S283" s="7"/>
      <c r="T283" s="7"/>
      <c r="U283" s="7"/>
      <c r="V283" s="7"/>
      <c r="W283" s="7"/>
      <c r="X283" s="7"/>
      <c r="Y283" s="7"/>
    </row>
    <row r="284" spans="1:25" ht="14.25" x14ac:dyDescent="0.2">
      <c r="A284" s="452"/>
      <c r="B284" s="452"/>
      <c r="C284" s="452"/>
      <c r="D284" s="452"/>
      <c r="E284" s="452"/>
      <c r="F284" s="7"/>
      <c r="G284" s="7"/>
      <c r="H284" s="7"/>
      <c r="I284" s="7"/>
      <c r="J284" s="7"/>
      <c r="K284" s="7"/>
      <c r="L284" s="7"/>
      <c r="M284" s="7"/>
      <c r="N284" s="7"/>
      <c r="O284" s="7"/>
      <c r="P284" s="7"/>
      <c r="Q284" s="7"/>
      <c r="R284" s="7"/>
      <c r="S284" s="7"/>
      <c r="T284" s="7"/>
      <c r="U284" s="7"/>
      <c r="V284" s="7"/>
      <c r="W284" s="7"/>
      <c r="X284" s="7"/>
      <c r="Y284" s="7"/>
    </row>
    <row r="285" spans="1:25" ht="14.25" x14ac:dyDescent="0.2">
      <c r="A285" s="452"/>
      <c r="B285" s="452"/>
      <c r="C285" s="452"/>
      <c r="D285" s="452"/>
      <c r="E285" s="452"/>
      <c r="F285" s="7"/>
      <c r="G285" s="7"/>
      <c r="H285" s="7"/>
      <c r="I285" s="7"/>
      <c r="J285" s="7"/>
      <c r="K285" s="7"/>
      <c r="L285" s="7"/>
      <c r="M285" s="7"/>
      <c r="N285" s="7"/>
      <c r="O285" s="7"/>
      <c r="P285" s="7"/>
      <c r="Q285" s="7"/>
      <c r="R285" s="7"/>
      <c r="S285" s="7"/>
      <c r="T285" s="7"/>
      <c r="U285" s="7"/>
      <c r="V285" s="7"/>
      <c r="W285" s="7"/>
      <c r="X285" s="7"/>
      <c r="Y285" s="7"/>
    </row>
    <row r="286" spans="1:25" ht="15" x14ac:dyDescent="0.25">
      <c r="A286" s="449"/>
      <c r="B286" s="451"/>
      <c r="C286" s="451"/>
      <c r="D286" s="451"/>
      <c r="E286" s="452"/>
      <c r="F286" s="7"/>
      <c r="G286" s="7"/>
      <c r="H286" s="7"/>
      <c r="I286" s="7"/>
      <c r="J286" s="7"/>
      <c r="K286" s="7"/>
      <c r="L286" s="7"/>
      <c r="M286" s="7"/>
      <c r="N286" s="7"/>
      <c r="O286" s="7"/>
      <c r="P286" s="7"/>
      <c r="Q286" s="7"/>
      <c r="R286" s="7"/>
      <c r="S286" s="7"/>
      <c r="T286" s="7"/>
      <c r="U286" s="7"/>
      <c r="V286" s="7"/>
      <c r="W286" s="7"/>
      <c r="X286" s="7"/>
      <c r="Y286" s="7"/>
    </row>
    <row r="287" spans="1:25" ht="15" x14ac:dyDescent="0.2">
      <c r="A287" s="1123"/>
      <c r="B287" s="1124"/>
      <c r="C287" s="1125"/>
      <c r="D287" s="1125"/>
      <c r="E287" s="447"/>
      <c r="F287" s="7"/>
      <c r="G287" s="7"/>
      <c r="H287" s="7"/>
      <c r="I287" s="7"/>
      <c r="J287" s="7"/>
      <c r="K287" s="7"/>
      <c r="L287" s="7"/>
      <c r="M287" s="7"/>
      <c r="N287" s="7"/>
      <c r="O287" s="7"/>
      <c r="P287" s="7"/>
      <c r="Q287" s="7"/>
      <c r="R287" s="7"/>
      <c r="S287" s="7"/>
      <c r="T287" s="7"/>
      <c r="U287" s="7"/>
      <c r="V287" s="7"/>
      <c r="W287" s="7"/>
      <c r="X287" s="7"/>
      <c r="Y287" s="7"/>
    </row>
    <row r="288" spans="1:25" ht="15" x14ac:dyDescent="0.2">
      <c r="A288" s="1123"/>
      <c r="B288" s="1123"/>
      <c r="C288" s="1123"/>
      <c r="D288" s="1123"/>
      <c r="E288" s="447"/>
      <c r="F288" s="7"/>
      <c r="G288" s="7"/>
      <c r="H288" s="7"/>
      <c r="I288" s="7"/>
      <c r="J288" s="7"/>
      <c r="K288" s="7"/>
      <c r="L288" s="7"/>
      <c r="M288" s="7"/>
      <c r="N288" s="7"/>
      <c r="O288" s="7"/>
      <c r="P288" s="7"/>
      <c r="Q288" s="7"/>
      <c r="R288" s="7"/>
      <c r="S288" s="7"/>
      <c r="T288" s="7"/>
      <c r="U288" s="7"/>
      <c r="V288" s="7"/>
      <c r="W288" s="7"/>
      <c r="X288" s="7"/>
      <c r="Y288" s="7"/>
    </row>
    <row r="289" spans="1:25" ht="15" x14ac:dyDescent="0.25">
      <c r="A289" s="1121"/>
      <c r="B289" s="1121"/>
      <c r="C289" s="1121"/>
      <c r="D289" s="194"/>
      <c r="E289" s="452"/>
      <c r="F289" s="7"/>
      <c r="G289" s="7"/>
      <c r="H289" s="7"/>
      <c r="I289" s="7"/>
      <c r="J289" s="7"/>
      <c r="K289" s="7"/>
      <c r="L289" s="7"/>
      <c r="M289" s="7"/>
      <c r="N289" s="7"/>
      <c r="O289" s="7"/>
      <c r="P289" s="7"/>
      <c r="Q289" s="7"/>
      <c r="R289" s="7"/>
      <c r="S289" s="7"/>
      <c r="T289" s="7"/>
      <c r="U289" s="7"/>
      <c r="V289" s="7"/>
      <c r="W289" s="7"/>
      <c r="X289" s="7"/>
      <c r="Y289" s="7"/>
    </row>
    <row r="290" spans="1:25" ht="14.25" x14ac:dyDescent="0.2">
      <c r="A290" s="1122"/>
      <c r="B290" s="1122"/>
      <c r="C290" s="1122"/>
      <c r="D290" s="1122"/>
      <c r="E290" s="452"/>
      <c r="F290" s="7"/>
      <c r="G290" s="7"/>
      <c r="H290" s="7"/>
      <c r="I290" s="7"/>
      <c r="J290" s="7"/>
      <c r="K290" s="7"/>
      <c r="L290" s="7"/>
      <c r="M290" s="7"/>
      <c r="N290" s="7"/>
      <c r="O290" s="7"/>
      <c r="P290" s="7"/>
      <c r="Q290" s="7"/>
      <c r="R290" s="7"/>
      <c r="S290" s="7"/>
      <c r="T290" s="7"/>
      <c r="U290" s="7"/>
      <c r="V290" s="7"/>
      <c r="W290" s="7"/>
      <c r="X290" s="7"/>
      <c r="Y290" s="7"/>
    </row>
    <row r="291" spans="1:25" ht="15" x14ac:dyDescent="0.25">
      <c r="A291" s="1121"/>
      <c r="B291" s="1121"/>
      <c r="C291" s="1121"/>
      <c r="D291" s="194"/>
      <c r="E291" s="452"/>
      <c r="F291" s="7"/>
      <c r="G291" s="7"/>
      <c r="H291" s="7"/>
      <c r="I291" s="7"/>
      <c r="J291" s="7"/>
      <c r="K291" s="7"/>
      <c r="L291" s="7"/>
      <c r="M291" s="7"/>
      <c r="N291" s="7"/>
      <c r="O291" s="7"/>
      <c r="P291" s="7"/>
      <c r="Q291" s="7"/>
      <c r="R291" s="7"/>
      <c r="S291" s="7"/>
      <c r="T291" s="7"/>
      <c r="U291" s="7"/>
      <c r="V291" s="7"/>
      <c r="W291" s="7"/>
      <c r="X291" s="7"/>
      <c r="Y291" s="7"/>
    </row>
    <row r="292" spans="1:25" ht="14.25" x14ac:dyDescent="0.2">
      <c r="A292" s="452"/>
      <c r="B292" s="452"/>
      <c r="C292" s="452"/>
      <c r="D292" s="452"/>
      <c r="E292" s="452"/>
      <c r="F292" s="7"/>
      <c r="G292" s="7"/>
      <c r="H292" s="7"/>
      <c r="I292" s="7"/>
      <c r="J292" s="7"/>
      <c r="K292" s="7"/>
      <c r="L292" s="7"/>
      <c r="M292" s="7"/>
      <c r="N292" s="7"/>
      <c r="O292" s="7"/>
      <c r="P292" s="7"/>
      <c r="Q292" s="7"/>
      <c r="R292" s="7"/>
      <c r="S292" s="7"/>
      <c r="T292" s="7"/>
      <c r="U292" s="7"/>
      <c r="V292" s="7"/>
      <c r="W292" s="7"/>
      <c r="X292" s="7"/>
      <c r="Y292" s="7"/>
    </row>
    <row r="293" spans="1:25" ht="14.25" x14ac:dyDescent="0.2">
      <c r="A293" s="452"/>
      <c r="B293" s="452"/>
      <c r="C293" s="452"/>
      <c r="D293" s="452"/>
      <c r="E293" s="452"/>
      <c r="F293" s="7"/>
      <c r="G293" s="7"/>
      <c r="H293" s="7"/>
      <c r="I293" s="7"/>
      <c r="J293" s="7"/>
      <c r="K293" s="7"/>
      <c r="L293" s="7"/>
      <c r="M293" s="7"/>
      <c r="N293" s="7"/>
      <c r="O293" s="7"/>
      <c r="P293" s="7"/>
      <c r="Q293" s="7"/>
      <c r="R293" s="7"/>
      <c r="S293" s="7"/>
      <c r="T293" s="7"/>
      <c r="U293" s="7"/>
      <c r="V293" s="7"/>
      <c r="W293" s="7"/>
      <c r="X293" s="7"/>
      <c r="Y293" s="7"/>
    </row>
    <row r="294" spans="1:25" ht="15" x14ac:dyDescent="0.25">
      <c r="A294" s="1121"/>
      <c r="B294" s="1121"/>
      <c r="C294" s="1126"/>
      <c r="D294" s="1126"/>
      <c r="E294" s="452"/>
      <c r="F294" s="7"/>
      <c r="G294" s="7"/>
      <c r="H294" s="7"/>
      <c r="I294" s="7"/>
      <c r="J294" s="7"/>
      <c r="K294" s="7"/>
      <c r="L294" s="7"/>
      <c r="M294" s="7"/>
      <c r="N294" s="7"/>
      <c r="O294" s="7"/>
      <c r="P294" s="7"/>
      <c r="Q294" s="7"/>
      <c r="R294" s="7"/>
      <c r="S294" s="7"/>
      <c r="T294" s="7"/>
      <c r="U294" s="7"/>
      <c r="V294" s="7"/>
      <c r="W294" s="7"/>
      <c r="X294" s="7"/>
      <c r="Y294" s="7"/>
    </row>
    <row r="295" spans="1:25" ht="14.25" x14ac:dyDescent="0.2">
      <c r="A295" s="452"/>
      <c r="B295" s="452"/>
      <c r="C295" s="452"/>
      <c r="D295" s="452"/>
      <c r="E295" s="452"/>
      <c r="F295" s="7"/>
      <c r="G295" s="7"/>
      <c r="H295" s="7"/>
      <c r="I295" s="7"/>
      <c r="J295" s="7"/>
      <c r="K295" s="7"/>
      <c r="L295" s="7"/>
      <c r="M295" s="7"/>
      <c r="N295" s="7"/>
      <c r="O295" s="7"/>
      <c r="P295" s="7"/>
      <c r="Q295" s="7"/>
      <c r="R295" s="7"/>
      <c r="S295" s="7"/>
      <c r="T295" s="7"/>
      <c r="U295" s="7"/>
      <c r="V295" s="7"/>
      <c r="W295" s="7"/>
      <c r="X295" s="7"/>
      <c r="Y295" s="7"/>
    </row>
    <row r="296" spans="1:25" ht="14.25" x14ac:dyDescent="0.2">
      <c r="A296" s="1127"/>
      <c r="B296" s="1127"/>
      <c r="C296" s="1128"/>
      <c r="D296" s="1128"/>
      <c r="E296" s="452"/>
      <c r="F296" s="7"/>
      <c r="G296" s="7"/>
      <c r="H296" s="7"/>
      <c r="I296" s="7"/>
      <c r="J296" s="7"/>
      <c r="K296" s="7"/>
      <c r="L296" s="7"/>
      <c r="M296" s="7"/>
      <c r="N296" s="7"/>
      <c r="O296" s="7"/>
      <c r="P296" s="7"/>
      <c r="Q296" s="7"/>
      <c r="R296" s="7"/>
      <c r="S296" s="7"/>
      <c r="T296" s="7"/>
      <c r="U296" s="7"/>
      <c r="V296" s="7"/>
      <c r="W296" s="7"/>
      <c r="X296" s="7"/>
      <c r="Y296" s="7"/>
    </row>
    <row r="297" spans="1:25" ht="14.25" x14ac:dyDescent="0.2">
      <c r="A297" s="1127"/>
      <c r="B297" s="1127"/>
      <c r="C297" s="1128"/>
      <c r="D297" s="1128"/>
      <c r="E297" s="452"/>
      <c r="F297" s="7"/>
      <c r="G297" s="7"/>
      <c r="H297" s="7"/>
      <c r="I297" s="7"/>
      <c r="J297" s="7"/>
      <c r="K297" s="7"/>
      <c r="L297" s="7"/>
      <c r="M297" s="7"/>
      <c r="N297" s="7"/>
      <c r="O297" s="7"/>
      <c r="P297" s="7"/>
      <c r="Q297" s="7"/>
      <c r="R297" s="7"/>
      <c r="S297" s="7"/>
      <c r="T297" s="7"/>
      <c r="U297" s="7"/>
      <c r="V297" s="7"/>
      <c r="W297" s="7"/>
      <c r="X297" s="7"/>
      <c r="Y297" s="7"/>
    </row>
    <row r="298" spans="1:25" ht="14.25" x14ac:dyDescent="0.2">
      <c r="A298" s="452"/>
      <c r="B298" s="454"/>
      <c r="C298" s="1128"/>
      <c r="D298" s="1128"/>
      <c r="E298" s="452"/>
      <c r="F298" s="7"/>
      <c r="G298" s="7"/>
      <c r="H298" s="7"/>
      <c r="I298" s="7"/>
      <c r="J298" s="7"/>
      <c r="K298" s="7"/>
      <c r="L298" s="7"/>
      <c r="M298" s="7"/>
      <c r="N298" s="7"/>
      <c r="O298" s="7"/>
      <c r="P298" s="7"/>
      <c r="Q298" s="7"/>
      <c r="R298" s="7"/>
      <c r="S298" s="7"/>
      <c r="T298" s="7"/>
      <c r="U298" s="7"/>
      <c r="V298" s="7"/>
      <c r="W298" s="7"/>
      <c r="X298" s="7"/>
      <c r="Y298" s="7"/>
    </row>
    <row r="299" spans="1:25" ht="14.25" x14ac:dyDescent="0.2">
      <c r="A299" s="452"/>
      <c r="B299" s="454"/>
      <c r="C299" s="1128"/>
      <c r="D299" s="1128"/>
      <c r="E299" s="452"/>
      <c r="F299" s="7"/>
      <c r="G299" s="7"/>
      <c r="H299" s="7"/>
      <c r="I299" s="7"/>
      <c r="J299" s="7"/>
      <c r="K299" s="7"/>
      <c r="L299" s="7"/>
      <c r="M299" s="7"/>
      <c r="N299" s="7"/>
      <c r="O299" s="7"/>
      <c r="P299" s="7"/>
      <c r="Q299" s="7"/>
      <c r="R299" s="7"/>
      <c r="S299" s="7"/>
      <c r="T299" s="7"/>
      <c r="U299" s="7"/>
      <c r="V299" s="7"/>
      <c r="W299" s="7"/>
      <c r="X299" s="7"/>
      <c r="Y299" s="7"/>
    </row>
    <row r="300" spans="1:25" ht="14.25" x14ac:dyDescent="0.2">
      <c r="A300" s="1127"/>
      <c r="B300" s="1127"/>
      <c r="C300" s="1128"/>
      <c r="D300" s="1128"/>
      <c r="E300" s="452"/>
      <c r="F300" s="7"/>
      <c r="G300" s="7"/>
      <c r="H300" s="7"/>
      <c r="I300" s="7"/>
      <c r="J300" s="7"/>
      <c r="K300" s="7"/>
      <c r="L300" s="7"/>
      <c r="M300" s="7"/>
      <c r="N300" s="7"/>
      <c r="O300" s="7"/>
      <c r="P300" s="7"/>
      <c r="Q300" s="7"/>
      <c r="R300" s="7"/>
      <c r="S300" s="7"/>
      <c r="T300" s="7"/>
      <c r="U300" s="7"/>
      <c r="V300" s="7"/>
      <c r="W300" s="7"/>
      <c r="X300" s="7"/>
      <c r="Y300" s="7"/>
    </row>
    <row r="301" spans="1:25" ht="14.25" x14ac:dyDescent="0.2">
      <c r="A301" s="1127"/>
      <c r="B301" s="1127"/>
      <c r="C301" s="1128"/>
      <c r="D301" s="1128"/>
      <c r="E301" s="452"/>
      <c r="F301" s="7"/>
      <c r="G301" s="7"/>
      <c r="H301" s="7"/>
      <c r="I301" s="7"/>
      <c r="J301" s="7"/>
      <c r="K301" s="7"/>
      <c r="L301" s="7"/>
      <c r="M301" s="7"/>
      <c r="N301" s="7"/>
      <c r="O301" s="7"/>
      <c r="P301" s="7"/>
      <c r="Q301" s="7"/>
      <c r="R301" s="7"/>
      <c r="S301" s="7"/>
      <c r="T301" s="7"/>
      <c r="U301" s="7"/>
      <c r="V301" s="7"/>
      <c r="W301" s="7"/>
      <c r="X301" s="7"/>
      <c r="Y301" s="7"/>
    </row>
    <row r="302" spans="1:25" ht="14.25" x14ac:dyDescent="0.2">
      <c r="A302" s="1127"/>
      <c r="B302" s="1127"/>
      <c r="C302" s="1128"/>
      <c r="D302" s="1128"/>
      <c r="E302" s="452"/>
      <c r="F302" s="7"/>
      <c r="G302" s="7"/>
      <c r="H302" s="7"/>
      <c r="I302" s="7"/>
      <c r="J302" s="7"/>
      <c r="K302" s="7"/>
      <c r="L302" s="7"/>
      <c r="M302" s="7"/>
      <c r="N302" s="7"/>
      <c r="O302" s="7"/>
      <c r="P302" s="7"/>
      <c r="Q302" s="7"/>
      <c r="R302" s="7"/>
      <c r="S302" s="7"/>
      <c r="T302" s="7"/>
      <c r="U302" s="7"/>
      <c r="V302" s="7"/>
      <c r="W302" s="7"/>
      <c r="X302" s="7"/>
      <c r="Y302" s="7"/>
    </row>
    <row r="303" spans="1:25" ht="14.25" x14ac:dyDescent="0.2">
      <c r="A303" s="1127"/>
      <c r="B303" s="1127"/>
      <c r="C303" s="1128"/>
      <c r="D303" s="1128"/>
      <c r="E303" s="452"/>
      <c r="F303" s="7"/>
      <c r="G303" s="7"/>
      <c r="H303" s="7"/>
      <c r="I303" s="7"/>
      <c r="J303" s="7"/>
      <c r="K303" s="7"/>
      <c r="L303" s="7"/>
      <c r="M303" s="7"/>
      <c r="N303" s="7"/>
      <c r="O303" s="7"/>
      <c r="P303" s="7"/>
      <c r="Q303" s="7"/>
      <c r="R303" s="7"/>
      <c r="S303" s="7"/>
      <c r="T303" s="7"/>
      <c r="U303" s="7"/>
      <c r="V303" s="7"/>
      <c r="W303" s="7"/>
      <c r="X303" s="7"/>
      <c r="Y303" s="7"/>
    </row>
    <row r="304" spans="1:25" ht="14.25" x14ac:dyDescent="0.2">
      <c r="A304" s="1127"/>
      <c r="B304" s="1127"/>
      <c r="C304" s="1128"/>
      <c r="D304" s="1128"/>
      <c r="E304" s="452"/>
      <c r="F304" s="7"/>
      <c r="G304" s="7"/>
      <c r="H304" s="7"/>
      <c r="I304" s="7"/>
      <c r="J304" s="7"/>
      <c r="K304" s="7"/>
      <c r="L304" s="7"/>
      <c r="M304" s="7"/>
      <c r="N304" s="7"/>
      <c r="O304" s="7"/>
      <c r="P304" s="7"/>
      <c r="Q304" s="7"/>
      <c r="R304" s="7"/>
      <c r="S304" s="7"/>
      <c r="T304" s="7"/>
      <c r="U304" s="7"/>
      <c r="V304" s="7"/>
      <c r="W304" s="7"/>
      <c r="X304" s="7"/>
      <c r="Y304" s="7"/>
    </row>
    <row r="305" spans="1:25" ht="14.25" x14ac:dyDescent="0.2">
      <c r="A305" s="1127"/>
      <c r="B305" s="1127"/>
      <c r="C305" s="1127"/>
      <c r="D305" s="1127"/>
      <c r="E305" s="452"/>
      <c r="F305" s="7"/>
      <c r="G305" s="7"/>
      <c r="H305" s="7"/>
      <c r="I305" s="7"/>
      <c r="J305" s="7"/>
      <c r="K305" s="7"/>
      <c r="L305" s="7"/>
      <c r="M305" s="7"/>
      <c r="N305" s="7"/>
      <c r="O305" s="7"/>
      <c r="P305" s="7"/>
      <c r="Q305" s="7"/>
      <c r="R305" s="7"/>
      <c r="S305" s="7"/>
      <c r="T305" s="7"/>
      <c r="U305" s="7"/>
      <c r="V305" s="7"/>
      <c r="W305" s="7"/>
      <c r="X305" s="7"/>
      <c r="Y305" s="7"/>
    </row>
    <row r="306" spans="1:25" ht="14.25" x14ac:dyDescent="0.2">
      <c r="A306" s="1127"/>
      <c r="B306" s="1127"/>
      <c r="C306" s="1127"/>
      <c r="D306" s="1127"/>
      <c r="E306" s="452"/>
      <c r="F306" s="7"/>
      <c r="G306" s="7"/>
      <c r="H306" s="7"/>
      <c r="I306" s="7"/>
      <c r="J306" s="7"/>
      <c r="K306" s="7"/>
      <c r="L306" s="7"/>
      <c r="M306" s="7"/>
      <c r="N306" s="7"/>
      <c r="O306" s="7"/>
      <c r="P306" s="7"/>
      <c r="Q306" s="7"/>
      <c r="R306" s="7"/>
      <c r="S306" s="7"/>
      <c r="T306" s="7"/>
      <c r="U306" s="7"/>
      <c r="V306" s="7"/>
      <c r="W306" s="7"/>
      <c r="X306" s="7"/>
      <c r="Y306" s="7"/>
    </row>
    <row r="307" spans="1:25" ht="14.25" x14ac:dyDescent="0.2">
      <c r="A307" s="1127"/>
      <c r="B307" s="1127"/>
      <c r="C307" s="1127"/>
      <c r="D307" s="1127"/>
      <c r="E307" s="452"/>
      <c r="F307" s="7"/>
      <c r="G307" s="7"/>
      <c r="H307" s="7"/>
      <c r="I307" s="7"/>
      <c r="J307" s="7"/>
      <c r="K307" s="7"/>
      <c r="L307" s="7"/>
      <c r="M307" s="7"/>
      <c r="N307" s="7"/>
      <c r="O307" s="7"/>
      <c r="P307" s="7"/>
      <c r="Q307" s="7"/>
      <c r="R307" s="7"/>
      <c r="S307" s="7"/>
      <c r="T307" s="7"/>
      <c r="U307" s="7"/>
      <c r="V307" s="7"/>
      <c r="W307" s="7"/>
      <c r="X307" s="7"/>
      <c r="Y307" s="7"/>
    </row>
    <row r="308" spans="1:25" ht="14.25" x14ac:dyDescent="0.2">
      <c r="A308" s="1127"/>
      <c r="B308" s="1127"/>
      <c r="C308" s="1127"/>
      <c r="D308" s="1127"/>
      <c r="E308" s="452"/>
      <c r="F308" s="7"/>
      <c r="G308" s="7"/>
      <c r="H308" s="7"/>
      <c r="I308" s="7"/>
      <c r="J308" s="7"/>
      <c r="K308" s="7"/>
      <c r="L308" s="7"/>
      <c r="M308" s="7"/>
      <c r="N308" s="7"/>
      <c r="O308" s="7"/>
      <c r="P308" s="7"/>
      <c r="Q308" s="7"/>
      <c r="R308" s="7"/>
      <c r="S308" s="7"/>
      <c r="T308" s="7"/>
      <c r="U308" s="7"/>
      <c r="V308" s="7"/>
      <c r="W308" s="7"/>
      <c r="X308" s="7"/>
      <c r="Y308" s="7"/>
    </row>
    <row r="309" spans="1:25" ht="14.25" x14ac:dyDescent="0.2">
      <c r="A309" s="1127"/>
      <c r="B309" s="1127"/>
      <c r="C309" s="1127"/>
      <c r="D309" s="1127"/>
      <c r="E309" s="452"/>
      <c r="F309" s="7"/>
      <c r="G309" s="7"/>
      <c r="H309" s="7"/>
      <c r="I309" s="7"/>
      <c r="J309" s="7"/>
      <c r="K309" s="7"/>
      <c r="L309" s="7"/>
      <c r="M309" s="7"/>
      <c r="N309" s="7"/>
      <c r="O309" s="7"/>
      <c r="P309" s="7"/>
      <c r="Q309" s="7"/>
      <c r="R309" s="7"/>
      <c r="S309" s="7"/>
      <c r="T309" s="7"/>
      <c r="U309" s="7"/>
      <c r="V309" s="7"/>
      <c r="W309" s="7"/>
      <c r="X309" s="7"/>
      <c r="Y309" s="7"/>
    </row>
    <row r="310" spans="1:25" ht="15" x14ac:dyDescent="0.25">
      <c r="A310" s="449"/>
      <c r="B310" s="449"/>
      <c r="C310" s="1129"/>
      <c r="D310" s="1129"/>
      <c r="E310" s="452"/>
      <c r="F310" s="7"/>
      <c r="G310" s="7"/>
      <c r="H310" s="7"/>
      <c r="I310" s="7"/>
      <c r="J310" s="7"/>
      <c r="K310" s="7"/>
      <c r="L310" s="7"/>
      <c r="M310" s="7"/>
      <c r="N310" s="7"/>
      <c r="O310" s="7"/>
      <c r="P310" s="7"/>
      <c r="Q310" s="7"/>
      <c r="R310" s="7"/>
      <c r="S310" s="7"/>
      <c r="T310" s="7"/>
      <c r="U310" s="7"/>
      <c r="V310" s="7"/>
      <c r="W310" s="7"/>
      <c r="X310" s="7"/>
      <c r="Y310" s="7"/>
    </row>
    <row r="311" spans="1:25" ht="15" x14ac:dyDescent="0.25">
      <c r="A311" s="1121"/>
      <c r="B311" s="1121"/>
      <c r="C311" s="1128"/>
      <c r="D311" s="1128"/>
      <c r="E311" s="452"/>
      <c r="F311" s="7"/>
      <c r="G311" s="7"/>
      <c r="H311" s="7"/>
      <c r="I311" s="7"/>
      <c r="J311" s="7"/>
      <c r="K311" s="7"/>
      <c r="L311" s="7"/>
      <c r="M311" s="7"/>
      <c r="N311" s="7"/>
      <c r="O311" s="7"/>
      <c r="P311" s="7"/>
      <c r="Q311" s="7"/>
      <c r="R311" s="7"/>
      <c r="S311" s="7"/>
      <c r="T311" s="7"/>
      <c r="U311" s="7"/>
      <c r="V311" s="7"/>
      <c r="W311" s="7"/>
      <c r="X311" s="7"/>
      <c r="Y311" s="7"/>
    </row>
    <row r="312" spans="1:25" ht="14.25" x14ac:dyDescent="0.2">
      <c r="A312" s="452"/>
      <c r="B312" s="452"/>
      <c r="C312" s="454"/>
      <c r="D312" s="454"/>
      <c r="E312" s="452"/>
      <c r="F312" s="7"/>
      <c r="G312" s="7"/>
      <c r="H312" s="7"/>
      <c r="I312" s="7"/>
      <c r="J312" s="7"/>
      <c r="K312" s="7"/>
      <c r="L312" s="7"/>
      <c r="M312" s="7"/>
      <c r="N312" s="7"/>
      <c r="O312" s="7"/>
      <c r="P312" s="7"/>
      <c r="Q312" s="7"/>
      <c r="R312" s="7"/>
      <c r="S312" s="7"/>
      <c r="T312" s="7"/>
      <c r="U312" s="7"/>
      <c r="V312" s="7"/>
      <c r="W312" s="7"/>
      <c r="X312" s="7"/>
      <c r="Y312" s="7"/>
    </row>
    <row r="313" spans="1:25" ht="15" x14ac:dyDescent="0.25">
      <c r="A313" s="1130"/>
      <c r="B313" s="1130"/>
      <c r="C313" s="1126"/>
      <c r="D313" s="1126"/>
      <c r="E313" s="452"/>
      <c r="F313" s="7"/>
      <c r="G313" s="7"/>
      <c r="H313" s="7"/>
      <c r="I313" s="7"/>
      <c r="J313" s="7"/>
      <c r="K313" s="7"/>
      <c r="L313" s="7"/>
      <c r="M313" s="7"/>
      <c r="N313" s="7"/>
      <c r="O313" s="7"/>
      <c r="P313" s="7"/>
      <c r="Q313" s="7"/>
      <c r="R313" s="7"/>
      <c r="S313" s="7"/>
      <c r="T313" s="7"/>
      <c r="U313" s="7"/>
      <c r="V313" s="7"/>
      <c r="W313" s="7"/>
      <c r="X313" s="7"/>
      <c r="Y313" s="7"/>
    </row>
    <row r="314" spans="1:25" ht="14.25" x14ac:dyDescent="0.2">
      <c r="A314" s="452"/>
      <c r="B314" s="452"/>
      <c r="C314" s="454"/>
      <c r="D314" s="454"/>
      <c r="E314" s="452"/>
      <c r="F314" s="7"/>
      <c r="G314" s="7"/>
      <c r="H314" s="7"/>
      <c r="I314" s="7"/>
      <c r="J314" s="7"/>
      <c r="K314" s="7"/>
      <c r="L314" s="7"/>
      <c r="M314" s="7"/>
      <c r="N314" s="7"/>
      <c r="O314" s="7"/>
      <c r="P314" s="7"/>
      <c r="Q314" s="7"/>
      <c r="R314" s="7"/>
      <c r="S314" s="7"/>
      <c r="T314" s="7"/>
      <c r="U314" s="7"/>
      <c r="V314" s="7"/>
      <c r="W314" s="7"/>
      <c r="X314" s="7"/>
      <c r="Y314" s="7"/>
    </row>
    <row r="315" spans="1:25" ht="15" x14ac:dyDescent="0.25">
      <c r="A315" s="1121"/>
      <c r="B315" s="1121"/>
      <c r="C315" s="1128"/>
      <c r="D315" s="1128"/>
      <c r="E315" s="452"/>
      <c r="F315" s="7"/>
      <c r="G315" s="7"/>
      <c r="H315" s="7"/>
      <c r="I315" s="7"/>
      <c r="J315" s="7"/>
      <c r="K315" s="7"/>
      <c r="L315" s="7"/>
      <c r="M315" s="7"/>
      <c r="N315" s="7"/>
      <c r="O315" s="7"/>
      <c r="P315" s="7"/>
      <c r="Q315" s="7"/>
      <c r="R315" s="7"/>
      <c r="S315" s="7"/>
      <c r="T315" s="7"/>
      <c r="U315" s="7"/>
      <c r="V315" s="7"/>
      <c r="W315" s="7"/>
      <c r="X315" s="7"/>
      <c r="Y315" s="7"/>
    </row>
    <row r="316" spans="1:25" ht="15" x14ac:dyDescent="0.25">
      <c r="A316" s="449"/>
      <c r="B316" s="452"/>
      <c r="C316" s="198"/>
      <c r="D316" s="198"/>
      <c r="E316" s="452"/>
      <c r="F316" s="7"/>
      <c r="G316" s="7"/>
      <c r="H316" s="7"/>
      <c r="I316" s="7"/>
      <c r="J316" s="7"/>
      <c r="K316" s="7"/>
      <c r="L316" s="7"/>
      <c r="M316" s="7"/>
      <c r="N316" s="7"/>
      <c r="O316" s="7"/>
      <c r="P316" s="7"/>
      <c r="Q316" s="7"/>
      <c r="R316" s="7"/>
      <c r="S316" s="7"/>
      <c r="T316" s="7"/>
      <c r="U316" s="7"/>
      <c r="V316" s="7"/>
      <c r="W316" s="7"/>
      <c r="X316" s="7"/>
      <c r="Y316" s="7"/>
    </row>
    <row r="317" spans="1:25" ht="15" x14ac:dyDescent="0.25">
      <c r="A317" s="1121"/>
      <c r="B317" s="1121"/>
      <c r="C317" s="1128"/>
      <c r="D317" s="1128"/>
      <c r="E317" s="452"/>
      <c r="F317" s="7"/>
      <c r="G317" s="7"/>
      <c r="H317" s="7"/>
      <c r="I317" s="7"/>
      <c r="J317" s="7"/>
      <c r="K317" s="7"/>
      <c r="L317" s="7"/>
      <c r="M317" s="7"/>
      <c r="N317" s="7"/>
      <c r="O317" s="7"/>
      <c r="P317" s="7"/>
      <c r="Q317" s="7"/>
      <c r="R317" s="7"/>
      <c r="S317" s="7"/>
      <c r="T317" s="7"/>
      <c r="U317" s="7"/>
      <c r="V317" s="7"/>
      <c r="W317" s="7"/>
      <c r="X317" s="7"/>
      <c r="Y317" s="7"/>
    </row>
    <row r="318" spans="1:25" ht="14.25" x14ac:dyDescent="0.2">
      <c r="A318" s="452"/>
      <c r="B318" s="198"/>
      <c r="C318" s="452"/>
      <c r="D318" s="198"/>
      <c r="E318" s="198"/>
      <c r="F318" s="7"/>
      <c r="G318" s="7"/>
      <c r="H318" s="7"/>
      <c r="I318" s="7"/>
      <c r="J318" s="7"/>
      <c r="K318" s="7"/>
      <c r="L318" s="7"/>
      <c r="M318" s="7"/>
      <c r="N318" s="7"/>
      <c r="O318" s="7"/>
      <c r="P318" s="7"/>
      <c r="Q318" s="7"/>
      <c r="R318" s="7"/>
      <c r="S318" s="7"/>
      <c r="T318" s="7"/>
      <c r="U318" s="7"/>
      <c r="V318" s="7"/>
      <c r="W318" s="7"/>
      <c r="X318" s="7"/>
      <c r="Y318" s="7"/>
    </row>
    <row r="319" spans="1:25" ht="15" x14ac:dyDescent="0.25">
      <c r="A319" s="1121"/>
      <c r="B319" s="1121"/>
      <c r="C319" s="1126"/>
      <c r="D319" s="1126"/>
      <c r="E319" s="452"/>
      <c r="F319" s="7"/>
      <c r="G319" s="7"/>
      <c r="H319" s="7"/>
      <c r="I319" s="7"/>
      <c r="J319" s="7"/>
      <c r="K319" s="7"/>
      <c r="L319" s="7"/>
      <c r="M319" s="7"/>
      <c r="N319" s="7"/>
      <c r="O319" s="7"/>
      <c r="P319" s="7"/>
      <c r="Q319" s="7"/>
      <c r="R319" s="7"/>
      <c r="S319" s="7"/>
      <c r="T319" s="7"/>
      <c r="U319" s="7"/>
      <c r="V319" s="7"/>
      <c r="W319" s="7"/>
      <c r="X319" s="7"/>
      <c r="Y319" s="7"/>
    </row>
    <row r="320" spans="1:25" ht="14.25" x14ac:dyDescent="0.2">
      <c r="A320" s="452"/>
      <c r="B320" s="452"/>
      <c r="C320" s="452"/>
      <c r="D320" s="452"/>
      <c r="E320" s="452"/>
      <c r="F320" s="7"/>
      <c r="G320" s="7"/>
      <c r="H320" s="7"/>
      <c r="I320" s="7"/>
      <c r="J320" s="7"/>
      <c r="K320" s="7"/>
      <c r="L320" s="7"/>
      <c r="M320" s="7"/>
      <c r="N320" s="7"/>
      <c r="O320" s="7"/>
      <c r="P320" s="7"/>
      <c r="Q320" s="7"/>
      <c r="R320" s="7"/>
      <c r="S320" s="7"/>
      <c r="T320" s="7"/>
      <c r="U320" s="7"/>
      <c r="V320" s="7"/>
      <c r="W320" s="7"/>
      <c r="X320" s="7"/>
      <c r="Y320" s="7"/>
    </row>
    <row r="321" spans="1:25" ht="14.25" x14ac:dyDescent="0.2">
      <c r="A321" s="1127"/>
      <c r="B321" s="1127"/>
      <c r="C321" s="1128"/>
      <c r="D321" s="1128"/>
      <c r="E321" s="452"/>
      <c r="F321" s="7"/>
      <c r="G321" s="7"/>
      <c r="H321" s="7"/>
      <c r="I321" s="7"/>
      <c r="J321" s="7"/>
      <c r="K321" s="7"/>
      <c r="L321" s="7"/>
      <c r="M321" s="7"/>
      <c r="N321" s="7"/>
      <c r="O321" s="7"/>
      <c r="P321" s="7"/>
      <c r="Q321" s="7"/>
      <c r="R321" s="7"/>
      <c r="S321" s="7"/>
      <c r="T321" s="7"/>
      <c r="U321" s="7"/>
      <c r="V321" s="7"/>
      <c r="W321" s="7"/>
      <c r="X321" s="7"/>
      <c r="Y321" s="7"/>
    </row>
    <row r="322" spans="1:25" ht="14.25" x14ac:dyDescent="0.2">
      <c r="A322" s="1127"/>
      <c r="B322" s="1127"/>
      <c r="C322" s="1128"/>
      <c r="D322" s="1128"/>
      <c r="E322" s="452"/>
      <c r="F322" s="7"/>
      <c r="G322" s="7"/>
      <c r="H322" s="7"/>
      <c r="I322" s="7"/>
      <c r="J322" s="7"/>
      <c r="K322" s="7"/>
      <c r="L322" s="7"/>
      <c r="M322" s="7"/>
      <c r="N322" s="7"/>
      <c r="O322" s="7"/>
      <c r="P322" s="7"/>
      <c r="Q322" s="7"/>
      <c r="R322" s="7"/>
      <c r="S322" s="7"/>
      <c r="T322" s="7"/>
      <c r="U322" s="7"/>
      <c r="V322" s="7"/>
      <c r="W322" s="7"/>
      <c r="X322" s="7"/>
      <c r="Y322" s="7"/>
    </row>
    <row r="323" spans="1:25" ht="15" x14ac:dyDescent="0.25">
      <c r="A323" s="449"/>
      <c r="B323" s="452"/>
      <c r="C323" s="453"/>
      <c r="D323" s="453"/>
      <c r="E323" s="452"/>
      <c r="F323" s="7"/>
      <c r="G323" s="7"/>
      <c r="H323" s="7"/>
      <c r="I323" s="7"/>
      <c r="J323" s="7"/>
      <c r="K323" s="7"/>
      <c r="L323" s="7"/>
      <c r="M323" s="7"/>
      <c r="N323" s="7"/>
      <c r="O323" s="7"/>
      <c r="P323" s="7"/>
      <c r="Q323" s="7"/>
      <c r="R323" s="7"/>
      <c r="S323" s="7"/>
      <c r="T323" s="7"/>
      <c r="U323" s="7"/>
      <c r="V323" s="7"/>
      <c r="W323" s="7"/>
      <c r="X323" s="7"/>
      <c r="Y323" s="7"/>
    </row>
    <row r="324" spans="1:25" ht="15" x14ac:dyDescent="0.25">
      <c r="A324" s="449"/>
      <c r="B324" s="452"/>
      <c r="C324" s="1128"/>
      <c r="D324" s="1128"/>
      <c r="E324" s="452"/>
      <c r="F324" s="7"/>
      <c r="G324" s="7"/>
      <c r="H324" s="7"/>
      <c r="I324" s="7"/>
      <c r="J324" s="7"/>
      <c r="K324" s="7"/>
      <c r="L324" s="7"/>
      <c r="M324" s="7"/>
      <c r="N324" s="7"/>
      <c r="O324" s="7"/>
      <c r="P324" s="7"/>
      <c r="Q324" s="7"/>
      <c r="R324" s="7"/>
      <c r="S324" s="7"/>
      <c r="T324" s="7"/>
      <c r="U324" s="7"/>
      <c r="V324" s="7"/>
      <c r="W324" s="7"/>
      <c r="X324" s="7"/>
      <c r="Y324" s="7"/>
    </row>
    <row r="325" spans="1:25" ht="14.25" x14ac:dyDescent="0.2">
      <c r="A325" s="452"/>
      <c r="B325" s="452"/>
      <c r="C325" s="452"/>
      <c r="D325" s="452"/>
      <c r="E325" s="452"/>
      <c r="F325" s="7"/>
      <c r="G325" s="7"/>
      <c r="H325" s="7"/>
      <c r="I325" s="7"/>
      <c r="J325" s="7"/>
      <c r="K325" s="7"/>
      <c r="L325" s="7"/>
      <c r="M325" s="7"/>
      <c r="N325" s="7"/>
      <c r="O325" s="7"/>
      <c r="P325" s="7"/>
      <c r="Q325" s="7"/>
      <c r="R325" s="7"/>
      <c r="S325" s="7"/>
      <c r="T325" s="7"/>
      <c r="U325" s="7"/>
      <c r="V325" s="7"/>
      <c r="W325" s="7"/>
      <c r="X325" s="7"/>
      <c r="Y325" s="7"/>
    </row>
    <row r="326" spans="1:25" ht="15" x14ac:dyDescent="0.25">
      <c r="A326" s="449"/>
      <c r="B326" s="450"/>
      <c r="C326" s="1128"/>
      <c r="D326" s="1128"/>
      <c r="E326" s="452"/>
      <c r="F326" s="7"/>
      <c r="G326" s="7"/>
      <c r="H326" s="7"/>
      <c r="I326" s="7"/>
      <c r="J326" s="7"/>
      <c r="K326" s="7"/>
      <c r="L326" s="7"/>
      <c r="M326" s="7"/>
      <c r="N326" s="7"/>
      <c r="O326" s="7"/>
      <c r="P326" s="7"/>
      <c r="Q326" s="7"/>
      <c r="R326" s="7"/>
      <c r="S326" s="7"/>
      <c r="T326" s="7"/>
      <c r="U326" s="7"/>
      <c r="V326" s="7"/>
      <c r="W326" s="7"/>
      <c r="X326" s="7"/>
      <c r="Y326" s="7"/>
    </row>
    <row r="327" spans="1:25" ht="14.25" x14ac:dyDescent="0.2">
      <c r="A327" s="452"/>
      <c r="B327" s="452"/>
      <c r="C327" s="452"/>
      <c r="D327" s="452"/>
      <c r="E327" s="452"/>
      <c r="F327" s="7"/>
      <c r="G327" s="7"/>
      <c r="H327" s="7"/>
      <c r="I327" s="7"/>
      <c r="J327" s="7"/>
      <c r="K327" s="7"/>
      <c r="L327" s="7"/>
      <c r="M327" s="7"/>
      <c r="N327" s="7"/>
      <c r="O327" s="7"/>
      <c r="P327" s="7"/>
      <c r="Q327" s="7"/>
      <c r="R327" s="7"/>
      <c r="S327" s="7"/>
      <c r="T327" s="7"/>
      <c r="U327" s="7"/>
      <c r="V327" s="7"/>
      <c r="W327" s="7"/>
      <c r="X327" s="7"/>
      <c r="Y327" s="7"/>
    </row>
    <row r="328" spans="1:25" ht="14.25" x14ac:dyDescent="0.2">
      <c r="A328" s="199"/>
      <c r="B328" s="1129"/>
      <c r="C328" s="1129"/>
      <c r="D328" s="454"/>
      <c r="E328" s="454"/>
      <c r="F328" s="7"/>
      <c r="G328" s="7"/>
      <c r="H328" s="7"/>
      <c r="I328" s="7"/>
      <c r="J328" s="7"/>
      <c r="K328" s="7"/>
      <c r="L328" s="7"/>
      <c r="M328" s="7"/>
      <c r="N328" s="7"/>
      <c r="O328" s="7"/>
      <c r="P328" s="7"/>
      <c r="Q328" s="7"/>
      <c r="R328" s="7"/>
      <c r="S328" s="7"/>
      <c r="T328" s="7"/>
      <c r="U328" s="7"/>
      <c r="V328" s="7"/>
      <c r="W328" s="7"/>
      <c r="X328" s="7"/>
      <c r="Y328" s="7"/>
    </row>
    <row r="329" spans="1:25" ht="14.25" x14ac:dyDescent="0.2">
      <c r="A329" s="199"/>
      <c r="B329" s="1128"/>
      <c r="C329" s="1128"/>
      <c r="D329" s="200"/>
      <c r="E329" s="453"/>
      <c r="F329" s="7"/>
      <c r="G329" s="7"/>
      <c r="H329" s="7"/>
      <c r="I329" s="7"/>
      <c r="J329" s="7"/>
      <c r="K329" s="7"/>
      <c r="L329" s="7"/>
      <c r="M329" s="7"/>
      <c r="N329" s="7"/>
      <c r="O329" s="7"/>
      <c r="P329" s="7"/>
      <c r="Q329" s="7"/>
      <c r="R329" s="7"/>
      <c r="S329" s="7"/>
      <c r="T329" s="7"/>
      <c r="U329" s="7"/>
      <c r="V329" s="7"/>
      <c r="W329" s="7"/>
      <c r="X329" s="7"/>
      <c r="Y329" s="7"/>
    </row>
    <row r="330" spans="1:25" ht="14.25" x14ac:dyDescent="0.2">
      <c r="A330" s="199"/>
      <c r="B330" s="1128"/>
      <c r="C330" s="1128"/>
      <c r="D330" s="200"/>
      <c r="E330" s="453"/>
      <c r="F330" s="7"/>
      <c r="G330" s="7"/>
      <c r="H330" s="7"/>
      <c r="I330" s="7"/>
      <c r="J330" s="7"/>
      <c r="K330" s="7"/>
      <c r="L330" s="7"/>
      <c r="M330" s="7"/>
      <c r="N330" s="7"/>
      <c r="O330" s="7"/>
      <c r="P330" s="7"/>
      <c r="Q330" s="7"/>
      <c r="R330" s="7"/>
      <c r="S330" s="7"/>
      <c r="T330" s="7"/>
      <c r="U330" s="7"/>
      <c r="V330" s="7"/>
      <c r="W330" s="7"/>
      <c r="X330" s="7"/>
      <c r="Y330" s="7"/>
    </row>
    <row r="331" spans="1:25" ht="14.25" x14ac:dyDescent="0.2">
      <c r="A331" s="199"/>
      <c r="B331" s="1128"/>
      <c r="C331" s="1128"/>
      <c r="D331" s="200"/>
      <c r="E331" s="453"/>
      <c r="F331" s="7"/>
      <c r="G331" s="7"/>
      <c r="H331" s="7"/>
      <c r="I331" s="7"/>
      <c r="J331" s="7"/>
      <c r="K331" s="7"/>
      <c r="L331" s="7"/>
      <c r="M331" s="7"/>
      <c r="N331" s="7"/>
      <c r="O331" s="7"/>
      <c r="P331" s="7"/>
      <c r="Q331" s="7"/>
      <c r="R331" s="7"/>
      <c r="S331" s="7"/>
      <c r="T331" s="7"/>
      <c r="U331" s="7"/>
      <c r="V331" s="7"/>
      <c r="W331" s="7"/>
      <c r="X331" s="7"/>
      <c r="Y331" s="7"/>
    </row>
    <row r="332" spans="1:25" ht="14.25" x14ac:dyDescent="0.2">
      <c r="A332" s="199"/>
      <c r="B332" s="1129"/>
      <c r="C332" s="1129"/>
      <c r="D332" s="453"/>
      <c r="E332" s="453"/>
      <c r="F332" s="7"/>
      <c r="G332" s="7"/>
      <c r="H332" s="7"/>
      <c r="I332" s="7"/>
      <c r="J332" s="7"/>
      <c r="K332" s="7"/>
      <c r="L332" s="7"/>
      <c r="M332" s="7"/>
      <c r="N332" s="7"/>
      <c r="O332" s="7"/>
      <c r="P332" s="7"/>
      <c r="Q332" s="7"/>
      <c r="R332" s="7"/>
      <c r="S332" s="7"/>
      <c r="T332" s="7"/>
      <c r="U332" s="7"/>
      <c r="V332" s="7"/>
      <c r="W332" s="7"/>
      <c r="X332" s="7"/>
      <c r="Y332" s="7"/>
    </row>
    <row r="333" spans="1:25" ht="14.25" x14ac:dyDescent="0.2">
      <c r="A333" s="199"/>
      <c r="B333" s="1128"/>
      <c r="C333" s="1128"/>
      <c r="D333" s="452"/>
      <c r="E333" s="452"/>
      <c r="F333" s="7"/>
      <c r="G333" s="7"/>
      <c r="H333" s="7"/>
      <c r="I333" s="7"/>
      <c r="J333" s="7"/>
      <c r="K333" s="7"/>
      <c r="L333" s="7"/>
      <c r="M333" s="7"/>
      <c r="N333" s="7"/>
      <c r="O333" s="7"/>
      <c r="P333" s="7"/>
      <c r="Q333" s="7"/>
      <c r="R333" s="7"/>
      <c r="S333" s="7"/>
      <c r="T333" s="7"/>
      <c r="U333" s="7"/>
      <c r="V333" s="7"/>
      <c r="W333" s="7"/>
      <c r="X333" s="7"/>
      <c r="Y333" s="7"/>
    </row>
    <row r="334" spans="1:25" ht="14.25" x14ac:dyDescent="0.2">
      <c r="A334" s="452"/>
      <c r="B334" s="452"/>
      <c r="C334" s="452"/>
      <c r="D334" s="201"/>
      <c r="E334" s="201"/>
      <c r="F334" s="7"/>
      <c r="G334" s="7"/>
      <c r="H334" s="7"/>
      <c r="I334" s="7"/>
      <c r="J334" s="7"/>
      <c r="K334" s="7"/>
      <c r="L334" s="7"/>
      <c r="M334" s="7"/>
      <c r="N334" s="7"/>
      <c r="O334" s="7"/>
      <c r="P334" s="7"/>
      <c r="Q334" s="7"/>
      <c r="R334" s="7"/>
      <c r="S334" s="7"/>
      <c r="T334" s="7"/>
      <c r="U334" s="7"/>
      <c r="V334" s="7"/>
      <c r="W334" s="7"/>
      <c r="X334" s="7"/>
      <c r="Y334" s="7"/>
    </row>
    <row r="335" spans="1:25" ht="14.25" x14ac:dyDescent="0.2">
      <c r="A335" s="1127"/>
      <c r="B335" s="1127"/>
      <c r="C335" s="1127"/>
      <c r="D335" s="200"/>
      <c r="E335" s="453"/>
      <c r="F335" s="7"/>
      <c r="G335" s="7"/>
      <c r="H335" s="7"/>
      <c r="I335" s="7"/>
      <c r="J335" s="7"/>
      <c r="K335" s="7"/>
      <c r="L335" s="7"/>
      <c r="M335" s="7"/>
      <c r="N335" s="7"/>
      <c r="O335" s="7"/>
      <c r="P335" s="7"/>
      <c r="Q335" s="7"/>
      <c r="R335" s="7"/>
      <c r="S335" s="7"/>
      <c r="T335" s="7"/>
      <c r="U335" s="7"/>
      <c r="V335" s="7"/>
      <c r="W335" s="7"/>
      <c r="X335" s="7"/>
      <c r="Y335" s="7"/>
    </row>
    <row r="336" spans="1:25" ht="14.25" x14ac:dyDescent="0.2">
      <c r="A336" s="452"/>
      <c r="B336" s="452"/>
      <c r="C336" s="452"/>
      <c r="D336" s="452"/>
      <c r="E336" s="452"/>
      <c r="F336" s="7"/>
      <c r="G336" s="7"/>
      <c r="H336" s="7"/>
      <c r="I336" s="7"/>
      <c r="J336" s="7"/>
      <c r="K336" s="7"/>
      <c r="L336" s="7"/>
      <c r="M336" s="7"/>
      <c r="N336" s="7"/>
      <c r="O336" s="7"/>
      <c r="P336" s="7"/>
      <c r="Q336" s="7"/>
      <c r="R336" s="7"/>
      <c r="S336" s="7"/>
      <c r="T336" s="7"/>
      <c r="U336" s="7"/>
      <c r="V336" s="7"/>
      <c r="W336" s="7"/>
      <c r="X336" s="7"/>
      <c r="Y336" s="7"/>
    </row>
    <row r="337" spans="1:25" ht="14.25" x14ac:dyDescent="0.2">
      <c r="A337" s="452"/>
      <c r="B337" s="1128"/>
      <c r="C337" s="1128"/>
      <c r="D337" s="452"/>
      <c r="E337" s="452"/>
      <c r="F337" s="7"/>
      <c r="G337" s="7"/>
      <c r="H337" s="7"/>
      <c r="I337" s="7"/>
      <c r="J337" s="7"/>
      <c r="K337" s="7"/>
      <c r="L337" s="7"/>
      <c r="M337" s="7"/>
      <c r="N337" s="7"/>
      <c r="O337" s="7"/>
      <c r="P337" s="7"/>
      <c r="Q337" s="7"/>
      <c r="R337" s="7"/>
      <c r="S337" s="7"/>
      <c r="T337" s="7"/>
      <c r="U337" s="7"/>
      <c r="V337" s="7"/>
      <c r="W337" s="7"/>
      <c r="X337" s="7"/>
      <c r="Y337" s="7"/>
    </row>
    <row r="338" spans="1:25" ht="14.25" x14ac:dyDescent="0.2">
      <c r="A338" s="452"/>
      <c r="B338" s="452"/>
      <c r="C338" s="452"/>
      <c r="D338" s="452"/>
      <c r="E338" s="452"/>
      <c r="F338" s="7"/>
      <c r="G338" s="7"/>
      <c r="H338" s="7"/>
      <c r="I338" s="7"/>
      <c r="J338" s="7"/>
      <c r="K338" s="7"/>
      <c r="L338" s="7"/>
      <c r="M338" s="7"/>
      <c r="N338" s="7"/>
      <c r="O338" s="7"/>
      <c r="P338" s="7"/>
      <c r="Q338" s="7"/>
      <c r="R338" s="7"/>
      <c r="S338" s="7"/>
      <c r="T338" s="7"/>
      <c r="U338" s="7"/>
      <c r="V338" s="7"/>
      <c r="W338" s="7"/>
      <c r="X338" s="7"/>
      <c r="Y338" s="7"/>
    </row>
    <row r="339" spans="1:25" ht="14.25" x14ac:dyDescent="0.2">
      <c r="A339" s="1127"/>
      <c r="B339" s="1127"/>
      <c r="C339" s="1127"/>
      <c r="D339" s="454"/>
      <c r="E339" s="453"/>
      <c r="F339" s="7"/>
      <c r="G339" s="7"/>
      <c r="H339" s="7"/>
      <c r="I339" s="7"/>
      <c r="J339" s="7"/>
      <c r="K339" s="7"/>
      <c r="L339" s="7"/>
      <c r="M339" s="7"/>
      <c r="N339" s="7"/>
      <c r="O339" s="7"/>
      <c r="P339" s="7"/>
      <c r="Q339" s="7"/>
      <c r="R339" s="7"/>
      <c r="S339" s="7"/>
      <c r="T339" s="7"/>
      <c r="U339" s="7"/>
      <c r="V339" s="7"/>
      <c r="W339" s="7"/>
      <c r="X339" s="7"/>
      <c r="Y339" s="7"/>
    </row>
    <row r="340" spans="1:25" ht="14.25" x14ac:dyDescent="0.2">
      <c r="A340" s="452"/>
      <c r="B340" s="452"/>
      <c r="C340" s="452"/>
      <c r="D340" s="452"/>
      <c r="E340" s="452"/>
      <c r="F340" s="7"/>
      <c r="G340" s="7"/>
      <c r="H340" s="7"/>
      <c r="I340" s="7"/>
      <c r="J340" s="7"/>
      <c r="K340" s="7"/>
      <c r="L340" s="7"/>
      <c r="M340" s="7"/>
      <c r="N340" s="7"/>
      <c r="O340" s="7"/>
      <c r="P340" s="7"/>
      <c r="Q340" s="7"/>
      <c r="R340" s="7"/>
      <c r="S340" s="7"/>
      <c r="T340" s="7"/>
      <c r="U340" s="7"/>
      <c r="V340" s="7"/>
      <c r="W340" s="7"/>
      <c r="X340" s="7"/>
      <c r="Y340" s="7"/>
    </row>
    <row r="341" spans="1:25" ht="15" x14ac:dyDescent="0.25">
      <c r="A341" s="1121"/>
      <c r="B341" s="1121"/>
      <c r="C341" s="1121"/>
      <c r="D341" s="454"/>
      <c r="E341" s="194"/>
      <c r="F341" s="7"/>
      <c r="G341" s="7"/>
      <c r="H341" s="7"/>
      <c r="I341" s="7"/>
      <c r="J341" s="7"/>
      <c r="K341" s="7"/>
      <c r="L341" s="7"/>
      <c r="M341" s="7"/>
      <c r="N341" s="7"/>
      <c r="O341" s="7"/>
      <c r="P341" s="7"/>
      <c r="Q341" s="7"/>
      <c r="R341" s="7"/>
      <c r="S341" s="7"/>
      <c r="T341" s="7"/>
      <c r="U341" s="7"/>
      <c r="V341" s="7"/>
      <c r="W341" s="7"/>
      <c r="X341" s="7"/>
      <c r="Y341" s="7"/>
    </row>
    <row r="342" spans="1:25" ht="14.25" x14ac:dyDescent="0.2">
      <c r="A342" s="452"/>
      <c r="B342" s="452"/>
      <c r="C342" s="452"/>
      <c r="D342" s="452"/>
      <c r="E342" s="452"/>
      <c r="F342" s="7"/>
      <c r="G342" s="7"/>
      <c r="H342" s="7"/>
      <c r="I342" s="7"/>
      <c r="J342" s="7"/>
      <c r="K342" s="7"/>
      <c r="L342" s="7"/>
      <c r="M342" s="7"/>
      <c r="N342" s="7"/>
      <c r="O342" s="7"/>
      <c r="P342" s="7"/>
      <c r="Q342" s="7"/>
      <c r="R342" s="7"/>
      <c r="S342" s="7"/>
      <c r="T342" s="7"/>
      <c r="U342" s="7"/>
      <c r="V342" s="7"/>
      <c r="W342" s="7"/>
      <c r="X342" s="7"/>
      <c r="Y342" s="7"/>
    </row>
    <row r="343" spans="1:25" ht="14.25" x14ac:dyDescent="0.2">
      <c r="A343" s="452"/>
      <c r="B343" s="452"/>
      <c r="C343" s="452"/>
      <c r="D343" s="452"/>
      <c r="E343" s="452"/>
      <c r="F343" s="7"/>
      <c r="G343" s="7"/>
      <c r="H343" s="7"/>
      <c r="I343" s="7"/>
      <c r="J343" s="7"/>
      <c r="K343" s="7"/>
      <c r="L343" s="7"/>
      <c r="M343" s="7"/>
      <c r="N343" s="7"/>
      <c r="O343" s="7"/>
      <c r="P343" s="7"/>
      <c r="Q343" s="7"/>
      <c r="R343" s="7"/>
      <c r="S343" s="7"/>
      <c r="T343" s="7"/>
      <c r="U343" s="7"/>
      <c r="V343" s="7"/>
      <c r="W343" s="7"/>
      <c r="X343" s="7"/>
      <c r="Y343" s="7"/>
    </row>
    <row r="344" spans="1:25" ht="14.25" x14ac:dyDescent="0.2">
      <c r="A344" s="452"/>
      <c r="B344" s="452"/>
      <c r="C344" s="452"/>
      <c r="D344" s="452"/>
      <c r="E344" s="452"/>
      <c r="F344" s="7"/>
      <c r="G344" s="7"/>
      <c r="H344" s="7"/>
      <c r="I344" s="7"/>
      <c r="J344" s="7"/>
      <c r="K344" s="7"/>
      <c r="L344" s="7"/>
      <c r="M344" s="7"/>
      <c r="N344" s="7"/>
      <c r="O344" s="7"/>
      <c r="P344" s="7"/>
      <c r="Q344" s="7"/>
      <c r="R344" s="7"/>
      <c r="S344" s="7"/>
      <c r="T344" s="7"/>
      <c r="U344" s="7"/>
      <c r="V344" s="7"/>
      <c r="W344" s="7"/>
      <c r="X344" s="7"/>
      <c r="Y344" s="7"/>
    </row>
    <row r="345" spans="1:25" ht="14.25" x14ac:dyDescent="0.2">
      <c r="A345" s="452"/>
      <c r="B345" s="452"/>
      <c r="C345" s="452"/>
      <c r="D345" s="452"/>
      <c r="E345" s="452"/>
      <c r="F345" s="7"/>
      <c r="G345" s="7"/>
      <c r="H345" s="7"/>
      <c r="I345" s="7"/>
      <c r="J345" s="7"/>
      <c r="K345" s="7"/>
      <c r="L345" s="7"/>
      <c r="M345" s="7"/>
      <c r="N345" s="7"/>
      <c r="O345" s="7"/>
      <c r="P345" s="7"/>
      <c r="Q345" s="7"/>
      <c r="R345" s="7"/>
      <c r="S345" s="7"/>
      <c r="T345" s="7"/>
      <c r="U345" s="7"/>
      <c r="V345" s="7"/>
      <c r="W345" s="7"/>
      <c r="X345" s="7"/>
      <c r="Y345" s="7"/>
    </row>
    <row r="346" spans="1:25" ht="14.25" x14ac:dyDescent="0.2">
      <c r="A346" s="452"/>
      <c r="B346" s="452"/>
      <c r="C346" s="452"/>
      <c r="D346" s="452"/>
      <c r="E346" s="452"/>
      <c r="F346" s="7"/>
      <c r="G346" s="7"/>
      <c r="H346" s="7"/>
      <c r="I346" s="7"/>
      <c r="J346" s="7"/>
      <c r="K346" s="7"/>
      <c r="L346" s="7"/>
      <c r="M346" s="7"/>
      <c r="N346" s="7"/>
      <c r="O346" s="7"/>
      <c r="P346" s="7"/>
      <c r="Q346" s="7"/>
      <c r="R346" s="7"/>
      <c r="S346" s="7"/>
      <c r="T346" s="7"/>
      <c r="U346" s="7"/>
      <c r="V346" s="7"/>
      <c r="W346" s="7"/>
      <c r="X346" s="7"/>
      <c r="Y346" s="7"/>
    </row>
    <row r="347" spans="1:25" ht="14.25" x14ac:dyDescent="0.2">
      <c r="A347" s="452"/>
      <c r="B347" s="452"/>
      <c r="C347" s="452"/>
      <c r="D347" s="452"/>
      <c r="E347" s="452"/>
      <c r="F347" s="7"/>
      <c r="G347" s="7"/>
      <c r="H347" s="7"/>
      <c r="I347" s="7"/>
      <c r="J347" s="7"/>
      <c r="K347" s="7"/>
      <c r="L347" s="7"/>
      <c r="M347" s="7"/>
      <c r="N347" s="7"/>
      <c r="O347" s="7"/>
      <c r="P347" s="7"/>
      <c r="Q347" s="7"/>
      <c r="R347" s="7"/>
      <c r="S347" s="7"/>
      <c r="T347" s="7"/>
      <c r="U347" s="7"/>
      <c r="V347" s="7"/>
      <c r="W347" s="7"/>
      <c r="X347" s="7"/>
      <c r="Y347" s="7"/>
    </row>
    <row r="348" spans="1:25" ht="14.25" x14ac:dyDescent="0.2">
      <c r="A348" s="202"/>
      <c r="B348" s="202"/>
      <c r="C348" s="202"/>
      <c r="D348" s="202"/>
      <c r="E348" s="202"/>
      <c r="F348" s="7"/>
      <c r="G348" s="7"/>
      <c r="H348" s="7"/>
      <c r="I348" s="7"/>
      <c r="J348" s="7"/>
      <c r="K348" s="7"/>
      <c r="L348" s="7"/>
      <c r="M348" s="7"/>
      <c r="N348" s="7"/>
      <c r="O348" s="7"/>
      <c r="P348" s="7"/>
      <c r="Q348" s="7"/>
      <c r="R348" s="7"/>
      <c r="S348" s="7"/>
      <c r="T348" s="7"/>
      <c r="U348" s="7"/>
      <c r="V348" s="7"/>
      <c r="W348" s="7"/>
      <c r="X348" s="7"/>
      <c r="Y348" s="7"/>
    </row>
    <row r="349" spans="1:25" ht="14.25" x14ac:dyDescent="0.2">
      <c r="A349" s="202"/>
      <c r="B349" s="202"/>
      <c r="C349" s="202"/>
      <c r="D349" s="202"/>
      <c r="E349" s="202"/>
      <c r="F349" s="7"/>
      <c r="G349" s="7"/>
      <c r="H349" s="7"/>
      <c r="I349" s="7"/>
      <c r="J349" s="7"/>
      <c r="K349" s="7"/>
      <c r="L349" s="7"/>
      <c r="M349" s="7"/>
      <c r="N349" s="7"/>
      <c r="O349" s="7"/>
      <c r="P349" s="7"/>
      <c r="Q349" s="7"/>
      <c r="R349" s="7"/>
      <c r="S349" s="7"/>
      <c r="T349" s="7"/>
      <c r="U349" s="7"/>
      <c r="V349" s="7"/>
      <c r="W349" s="7"/>
      <c r="X349" s="7"/>
      <c r="Y349" s="7"/>
    </row>
    <row r="350" spans="1:25" ht="14.25" x14ac:dyDescent="0.2">
      <c r="A350" s="202"/>
      <c r="B350" s="202"/>
      <c r="C350" s="202"/>
      <c r="D350" s="202"/>
      <c r="E350" s="202"/>
      <c r="F350" s="7"/>
      <c r="G350" s="7"/>
      <c r="H350" s="7"/>
      <c r="I350" s="7"/>
      <c r="J350" s="7"/>
      <c r="K350" s="7"/>
      <c r="L350" s="7"/>
      <c r="M350" s="7"/>
      <c r="N350" s="7"/>
      <c r="O350" s="7"/>
      <c r="P350" s="7"/>
      <c r="Q350" s="7"/>
      <c r="R350" s="7"/>
      <c r="S350" s="7"/>
      <c r="T350" s="7"/>
      <c r="U350" s="7"/>
      <c r="V350" s="7"/>
      <c r="W350" s="7"/>
      <c r="X350" s="7"/>
      <c r="Y350" s="7"/>
    </row>
    <row r="351" spans="1:25" ht="14.25" x14ac:dyDescent="0.2">
      <c r="A351" s="202"/>
      <c r="B351" s="202"/>
      <c r="C351" s="202"/>
      <c r="D351" s="202"/>
      <c r="E351" s="202"/>
      <c r="F351" s="7"/>
      <c r="G351" s="7"/>
      <c r="H351" s="7"/>
      <c r="I351" s="7"/>
      <c r="J351" s="7"/>
      <c r="K351" s="7"/>
      <c r="L351" s="7"/>
      <c r="M351" s="7"/>
      <c r="N351" s="7"/>
      <c r="O351" s="7"/>
      <c r="P351" s="7"/>
      <c r="Q351" s="7"/>
      <c r="R351" s="7"/>
      <c r="S351" s="7"/>
      <c r="T351" s="7"/>
      <c r="U351" s="7"/>
      <c r="V351" s="7"/>
      <c r="W351" s="7"/>
      <c r="X351" s="7"/>
      <c r="Y351" s="7"/>
    </row>
    <row r="352" spans="1:25" ht="15" x14ac:dyDescent="0.25">
      <c r="A352" s="1126"/>
      <c r="B352" s="1126"/>
      <c r="C352" s="1126"/>
      <c r="D352" s="1126"/>
      <c r="E352" s="452"/>
      <c r="F352" s="7"/>
      <c r="G352" s="7"/>
      <c r="H352" s="7"/>
      <c r="I352" s="7"/>
      <c r="J352" s="7"/>
      <c r="K352" s="7"/>
      <c r="L352" s="7"/>
      <c r="M352" s="7"/>
      <c r="N352" s="7"/>
      <c r="O352" s="7"/>
      <c r="P352" s="7"/>
      <c r="Q352" s="7"/>
      <c r="R352" s="7"/>
      <c r="S352" s="7"/>
      <c r="T352" s="7"/>
      <c r="U352" s="7"/>
      <c r="V352" s="7"/>
      <c r="W352" s="7"/>
      <c r="X352" s="7"/>
      <c r="Y352" s="7"/>
    </row>
    <row r="353" spans="1:25" ht="14.25" x14ac:dyDescent="0.2">
      <c r="A353" s="452"/>
      <c r="B353" s="452"/>
      <c r="C353" s="452"/>
      <c r="D353" s="452"/>
      <c r="E353" s="452"/>
      <c r="F353" s="7"/>
      <c r="G353" s="7"/>
      <c r="H353" s="7"/>
      <c r="I353" s="7"/>
      <c r="J353" s="7"/>
      <c r="K353" s="7"/>
      <c r="L353" s="7"/>
      <c r="M353" s="7"/>
      <c r="N353" s="7"/>
      <c r="O353" s="7"/>
      <c r="P353" s="7"/>
      <c r="Q353" s="7"/>
      <c r="R353" s="7"/>
      <c r="S353" s="7"/>
      <c r="T353" s="7"/>
      <c r="U353" s="7"/>
      <c r="V353" s="7"/>
      <c r="W353" s="7"/>
      <c r="X353" s="7"/>
      <c r="Y353" s="7"/>
    </row>
    <row r="354" spans="1:25" ht="14.25" x14ac:dyDescent="0.2">
      <c r="A354" s="452"/>
      <c r="B354" s="452"/>
      <c r="C354" s="452"/>
      <c r="D354" s="452"/>
      <c r="E354" s="452"/>
      <c r="F354" s="7"/>
      <c r="G354" s="7"/>
      <c r="H354" s="7"/>
      <c r="I354" s="7"/>
      <c r="J354" s="7"/>
      <c r="K354" s="7"/>
      <c r="L354" s="7"/>
      <c r="M354" s="7"/>
      <c r="N354" s="7"/>
      <c r="O354" s="7"/>
      <c r="P354" s="7"/>
      <c r="Q354" s="7"/>
      <c r="R354" s="7"/>
      <c r="S354" s="7"/>
      <c r="T354" s="7"/>
      <c r="U354" s="7"/>
      <c r="V354" s="7"/>
      <c r="W354" s="7"/>
      <c r="X354" s="7"/>
      <c r="Y354" s="7"/>
    </row>
    <row r="355" spans="1:25" ht="14.25" x14ac:dyDescent="0.2">
      <c r="A355" s="452"/>
      <c r="B355" s="452"/>
      <c r="C355" s="452"/>
      <c r="D355" s="452"/>
      <c r="E355" s="452"/>
      <c r="F355" s="7"/>
      <c r="G355" s="7"/>
      <c r="H355" s="7"/>
      <c r="I355" s="7"/>
      <c r="J355" s="7"/>
      <c r="K355" s="7"/>
      <c r="L355" s="7"/>
      <c r="M355" s="7"/>
      <c r="N355" s="7"/>
      <c r="O355" s="7"/>
      <c r="P355" s="7"/>
      <c r="Q355" s="7"/>
      <c r="R355" s="7"/>
      <c r="S355" s="7"/>
      <c r="T355" s="7"/>
      <c r="U355" s="7"/>
      <c r="V355" s="7"/>
      <c r="W355" s="7"/>
      <c r="X355" s="7"/>
      <c r="Y355" s="7"/>
    </row>
    <row r="356" spans="1:25" ht="14.25" x14ac:dyDescent="0.2">
      <c r="A356" s="452"/>
      <c r="B356" s="452"/>
      <c r="C356" s="452"/>
      <c r="D356" s="452"/>
      <c r="E356" s="452"/>
      <c r="F356" s="7"/>
      <c r="G356" s="7"/>
      <c r="H356" s="7"/>
      <c r="I356" s="7"/>
      <c r="J356" s="7"/>
      <c r="K356" s="7"/>
      <c r="L356" s="7"/>
      <c r="M356" s="7"/>
      <c r="N356" s="7"/>
      <c r="O356" s="7"/>
      <c r="P356" s="7"/>
      <c r="Q356" s="7"/>
      <c r="R356" s="7"/>
      <c r="S356" s="7"/>
      <c r="T356" s="7"/>
      <c r="U356" s="7"/>
      <c r="V356" s="7"/>
      <c r="W356" s="7"/>
      <c r="X356" s="7"/>
      <c r="Y356" s="7"/>
    </row>
    <row r="357" spans="1:25" ht="15" x14ac:dyDescent="0.25">
      <c r="A357" s="1121"/>
      <c r="B357" s="1121"/>
      <c r="C357" s="452"/>
      <c r="D357" s="452"/>
      <c r="E357" s="452"/>
      <c r="F357" s="7"/>
      <c r="G357" s="7"/>
      <c r="H357" s="7"/>
      <c r="I357" s="7"/>
      <c r="J357" s="7"/>
      <c r="K357" s="7"/>
      <c r="L357" s="7"/>
      <c r="M357" s="7"/>
      <c r="N357" s="7"/>
      <c r="O357" s="7"/>
      <c r="P357" s="7"/>
      <c r="Q357" s="7"/>
      <c r="R357" s="7"/>
      <c r="S357" s="7"/>
      <c r="T357" s="7"/>
      <c r="U357" s="7"/>
      <c r="V357" s="7"/>
      <c r="W357" s="7"/>
      <c r="X357" s="7"/>
      <c r="Y357" s="7"/>
    </row>
    <row r="358" spans="1:25" ht="15" x14ac:dyDescent="0.25">
      <c r="A358" s="452"/>
      <c r="B358" s="451"/>
      <c r="C358" s="452"/>
      <c r="D358" s="452"/>
      <c r="E358" s="452"/>
      <c r="F358" s="7"/>
      <c r="G358" s="7"/>
      <c r="H358" s="7"/>
      <c r="I358" s="7"/>
      <c r="J358" s="7"/>
      <c r="K358" s="7"/>
      <c r="L358" s="7"/>
      <c r="M358" s="7"/>
      <c r="N358" s="7"/>
      <c r="O358" s="7"/>
      <c r="P358" s="7"/>
      <c r="Q358" s="7"/>
      <c r="R358" s="7"/>
      <c r="S358" s="7"/>
      <c r="T358" s="7"/>
      <c r="U358" s="7"/>
      <c r="V358" s="7"/>
      <c r="W358" s="7"/>
      <c r="X358" s="7"/>
      <c r="Y358" s="7"/>
    </row>
    <row r="359" spans="1:25" ht="15" x14ac:dyDescent="0.25">
      <c r="A359" s="452"/>
      <c r="B359" s="455"/>
      <c r="C359" s="204"/>
      <c r="D359" s="204"/>
      <c r="E359" s="452"/>
      <c r="F359" s="7"/>
      <c r="G359" s="7"/>
      <c r="H359" s="7"/>
      <c r="I359" s="7"/>
      <c r="J359" s="7"/>
      <c r="K359" s="7"/>
      <c r="L359" s="7"/>
      <c r="M359" s="7"/>
      <c r="N359" s="7"/>
      <c r="O359" s="7"/>
      <c r="P359" s="7"/>
      <c r="Q359" s="7"/>
      <c r="R359" s="7"/>
      <c r="S359" s="7"/>
      <c r="T359" s="7"/>
      <c r="U359" s="7"/>
      <c r="V359" s="7"/>
      <c r="W359" s="7"/>
      <c r="X359" s="7"/>
      <c r="Y359" s="7"/>
    </row>
    <row r="360" spans="1:25" ht="14.25" x14ac:dyDescent="0.2">
      <c r="A360" s="452"/>
      <c r="B360" s="204"/>
      <c r="C360" s="204"/>
      <c r="D360" s="204"/>
      <c r="E360" s="452"/>
      <c r="F360" s="7"/>
      <c r="G360" s="7"/>
      <c r="H360" s="7"/>
      <c r="I360" s="7"/>
      <c r="J360" s="7"/>
      <c r="K360" s="7"/>
      <c r="L360" s="7"/>
      <c r="M360" s="7"/>
      <c r="N360" s="7"/>
      <c r="O360" s="7"/>
      <c r="P360" s="7"/>
      <c r="Q360" s="7"/>
      <c r="R360" s="7"/>
      <c r="S360" s="7"/>
      <c r="T360" s="7"/>
      <c r="U360" s="7"/>
      <c r="V360" s="7"/>
      <c r="W360" s="7"/>
      <c r="X360" s="7"/>
      <c r="Y360" s="7"/>
    </row>
    <row r="361" spans="1:25" ht="14.25" x14ac:dyDescent="0.2">
      <c r="A361" s="1121"/>
      <c r="B361" s="1131"/>
      <c r="C361" s="1131"/>
      <c r="D361" s="1131"/>
      <c r="E361" s="452"/>
      <c r="F361" s="7"/>
      <c r="G361" s="7"/>
      <c r="H361" s="7"/>
      <c r="I361" s="7"/>
      <c r="J361" s="7"/>
      <c r="K361" s="7"/>
      <c r="L361" s="7"/>
      <c r="M361" s="7"/>
      <c r="N361" s="7"/>
      <c r="O361" s="7"/>
      <c r="P361" s="7"/>
      <c r="Q361" s="7"/>
      <c r="R361" s="7"/>
      <c r="S361" s="7"/>
      <c r="T361" s="7"/>
      <c r="U361" s="7"/>
      <c r="V361" s="7"/>
      <c r="W361" s="7"/>
      <c r="X361" s="7"/>
      <c r="Y361" s="7"/>
    </row>
    <row r="362" spans="1:25" ht="14.25" x14ac:dyDescent="0.2">
      <c r="A362" s="1121"/>
      <c r="B362" s="1121"/>
      <c r="C362" s="1121"/>
      <c r="D362" s="1121"/>
      <c r="E362" s="452"/>
      <c r="F362" s="7"/>
      <c r="G362" s="7"/>
      <c r="H362" s="7"/>
      <c r="I362" s="7"/>
      <c r="J362" s="7"/>
      <c r="K362" s="7"/>
      <c r="L362" s="7"/>
      <c r="M362" s="7"/>
      <c r="N362" s="7"/>
      <c r="O362" s="7"/>
      <c r="P362" s="7"/>
      <c r="Q362" s="7"/>
      <c r="R362" s="7"/>
      <c r="S362" s="7"/>
      <c r="T362" s="7"/>
      <c r="U362" s="7"/>
      <c r="V362" s="7"/>
      <c r="W362" s="7"/>
      <c r="X362" s="7"/>
      <c r="Y362" s="7"/>
    </row>
    <row r="363" spans="1:25" ht="14.25" x14ac:dyDescent="0.2">
      <c r="A363" s="452"/>
      <c r="B363" s="454"/>
      <c r="C363" s="453"/>
      <c r="D363" s="453"/>
      <c r="E363" s="452"/>
      <c r="F363" s="7"/>
      <c r="G363" s="7"/>
      <c r="H363" s="7"/>
      <c r="I363" s="7"/>
      <c r="J363" s="7"/>
      <c r="K363" s="7"/>
      <c r="L363" s="7"/>
      <c r="M363" s="7"/>
      <c r="N363" s="7"/>
      <c r="O363" s="7"/>
      <c r="P363" s="7"/>
      <c r="Q363" s="7"/>
      <c r="R363" s="7"/>
      <c r="S363" s="7"/>
      <c r="T363" s="7"/>
      <c r="U363" s="7"/>
      <c r="V363" s="7"/>
      <c r="W363" s="7"/>
      <c r="X363" s="7"/>
      <c r="Y363" s="7"/>
    </row>
    <row r="364" spans="1:25" ht="14.25" x14ac:dyDescent="0.2">
      <c r="A364" s="452"/>
      <c r="B364" s="454"/>
      <c r="C364" s="453"/>
      <c r="D364" s="453"/>
      <c r="E364" s="452"/>
      <c r="F364" s="7"/>
      <c r="G364" s="7"/>
      <c r="H364" s="7"/>
      <c r="I364" s="7"/>
      <c r="J364" s="7"/>
      <c r="K364" s="7"/>
      <c r="L364" s="7"/>
      <c r="M364" s="7"/>
      <c r="N364" s="7"/>
      <c r="O364" s="7"/>
      <c r="P364" s="7"/>
      <c r="Q364" s="7"/>
      <c r="R364" s="7"/>
      <c r="S364" s="7"/>
      <c r="T364" s="7"/>
      <c r="U364" s="7"/>
      <c r="V364" s="7"/>
      <c r="W364" s="7"/>
      <c r="X364" s="7"/>
      <c r="Y364" s="7"/>
    </row>
    <row r="365" spans="1:25" ht="14.25" x14ac:dyDescent="0.2">
      <c r="A365" s="452"/>
      <c r="B365" s="454"/>
      <c r="C365" s="453"/>
      <c r="D365" s="453"/>
      <c r="E365" s="452"/>
      <c r="F365" s="7"/>
      <c r="G365" s="7"/>
      <c r="H365" s="7"/>
      <c r="I365" s="7"/>
      <c r="J365" s="7"/>
      <c r="K365" s="7"/>
      <c r="L365" s="7"/>
      <c r="M365" s="7"/>
      <c r="N365" s="7"/>
      <c r="O365" s="7"/>
      <c r="P365" s="7"/>
      <c r="Q365" s="7"/>
      <c r="R365" s="7"/>
      <c r="S365" s="7"/>
      <c r="T365" s="7"/>
      <c r="U365" s="7"/>
      <c r="V365" s="7"/>
      <c r="W365" s="7"/>
      <c r="X365" s="7"/>
      <c r="Y365" s="7"/>
    </row>
    <row r="366" spans="1:25" ht="14.25" x14ac:dyDescent="0.2">
      <c r="A366" s="452"/>
      <c r="B366" s="454"/>
      <c r="C366" s="453"/>
      <c r="D366" s="453"/>
      <c r="E366" s="452"/>
      <c r="F366" s="7"/>
      <c r="G366" s="7"/>
      <c r="H366" s="7"/>
      <c r="I366" s="7"/>
      <c r="J366" s="7"/>
      <c r="K366" s="7"/>
      <c r="L366" s="7"/>
      <c r="M366" s="7"/>
      <c r="N366" s="7"/>
      <c r="O366" s="7"/>
      <c r="P366" s="7"/>
      <c r="Q366" s="7"/>
      <c r="R366" s="7"/>
      <c r="S366" s="7"/>
      <c r="T366" s="7"/>
      <c r="U366" s="7"/>
      <c r="V366" s="7"/>
      <c r="W366" s="7"/>
      <c r="X366" s="7"/>
      <c r="Y366" s="7"/>
    </row>
    <row r="367" spans="1:25" ht="14.25" x14ac:dyDescent="0.2">
      <c r="A367" s="452"/>
      <c r="B367" s="454"/>
      <c r="C367" s="453"/>
      <c r="D367" s="453"/>
      <c r="E367" s="452"/>
      <c r="F367" s="7"/>
      <c r="G367" s="7"/>
      <c r="H367" s="7"/>
      <c r="I367" s="7"/>
      <c r="J367" s="7"/>
      <c r="K367" s="7"/>
      <c r="L367" s="7"/>
      <c r="M367" s="7"/>
      <c r="N367" s="7"/>
      <c r="O367" s="7"/>
      <c r="P367" s="7"/>
      <c r="Q367" s="7"/>
      <c r="R367" s="7"/>
      <c r="S367" s="7"/>
      <c r="T367" s="7"/>
      <c r="U367" s="7"/>
      <c r="V367" s="7"/>
      <c r="W367" s="7"/>
      <c r="X367" s="7"/>
      <c r="Y367" s="7"/>
    </row>
    <row r="368" spans="1:25" ht="14.25" x14ac:dyDescent="0.2">
      <c r="A368" s="452"/>
      <c r="B368" s="454"/>
      <c r="C368" s="453"/>
      <c r="D368" s="453"/>
      <c r="E368" s="452"/>
      <c r="F368" s="7"/>
      <c r="G368" s="7"/>
      <c r="H368" s="7"/>
      <c r="I368" s="7"/>
      <c r="J368" s="7"/>
      <c r="K368" s="7"/>
      <c r="L368" s="7"/>
      <c r="M368" s="7"/>
      <c r="N368" s="7"/>
      <c r="O368" s="7"/>
      <c r="P368" s="7"/>
      <c r="Q368" s="7"/>
      <c r="R368" s="7"/>
      <c r="S368" s="7"/>
      <c r="T368" s="7"/>
      <c r="U368" s="7"/>
      <c r="V368" s="7"/>
      <c r="W368" s="7"/>
      <c r="X368" s="7"/>
      <c r="Y368" s="7"/>
    </row>
    <row r="369" spans="1:25" ht="15" x14ac:dyDescent="0.25">
      <c r="A369" s="452"/>
      <c r="B369" s="449"/>
      <c r="C369" s="449"/>
      <c r="D369" s="453"/>
      <c r="E369" s="452"/>
      <c r="F369" s="7"/>
      <c r="G369" s="7"/>
      <c r="H369" s="7"/>
      <c r="I369" s="7"/>
      <c r="J369" s="7"/>
      <c r="K369" s="7"/>
      <c r="L369" s="7"/>
      <c r="M369" s="7"/>
      <c r="N369" s="7"/>
      <c r="O369" s="7"/>
      <c r="P369" s="7"/>
      <c r="Q369" s="7"/>
      <c r="R369" s="7"/>
      <c r="S369" s="7"/>
      <c r="T369" s="7"/>
      <c r="U369" s="7"/>
      <c r="V369" s="7"/>
      <c r="W369" s="7"/>
      <c r="X369" s="7"/>
      <c r="Y369" s="7"/>
    </row>
    <row r="370" spans="1:25" ht="15" x14ac:dyDescent="0.25">
      <c r="A370" s="1121"/>
      <c r="B370" s="1121"/>
      <c r="C370" s="1121"/>
      <c r="D370" s="194"/>
      <c r="E370" s="452"/>
      <c r="F370" s="7"/>
      <c r="G370" s="7"/>
      <c r="H370" s="7"/>
      <c r="I370" s="7"/>
      <c r="J370" s="7"/>
      <c r="K370" s="7"/>
      <c r="L370" s="7"/>
      <c r="M370" s="7"/>
      <c r="N370" s="7"/>
      <c r="O370" s="7"/>
      <c r="P370" s="7"/>
      <c r="Q370" s="7"/>
      <c r="R370" s="7"/>
      <c r="S370" s="7"/>
      <c r="T370" s="7"/>
      <c r="U370" s="7"/>
      <c r="V370" s="7"/>
      <c r="W370" s="7"/>
      <c r="X370" s="7"/>
      <c r="Y370" s="7"/>
    </row>
    <row r="371" spans="1:25" ht="14.25" x14ac:dyDescent="0.2">
      <c r="A371" s="1122"/>
      <c r="B371" s="1122"/>
      <c r="C371" s="1122"/>
      <c r="D371" s="1122"/>
      <c r="E371" s="452"/>
      <c r="F371" s="7"/>
      <c r="G371" s="7"/>
      <c r="H371" s="7"/>
      <c r="I371" s="7"/>
      <c r="J371" s="7"/>
      <c r="K371" s="7"/>
      <c r="L371" s="7"/>
      <c r="M371" s="7"/>
      <c r="N371" s="7"/>
      <c r="O371" s="7"/>
      <c r="P371" s="7"/>
      <c r="Q371" s="7"/>
      <c r="R371" s="7"/>
      <c r="S371" s="7"/>
      <c r="T371" s="7"/>
      <c r="U371" s="7"/>
      <c r="V371" s="7"/>
      <c r="W371" s="7"/>
      <c r="X371" s="7"/>
      <c r="Y371" s="7"/>
    </row>
    <row r="372" spans="1:25" ht="15" x14ac:dyDescent="0.25">
      <c r="A372" s="449"/>
      <c r="B372" s="450"/>
      <c r="C372" s="450"/>
      <c r="D372" s="194"/>
      <c r="E372" s="452"/>
      <c r="F372" s="7"/>
      <c r="G372" s="7"/>
      <c r="H372" s="7"/>
      <c r="I372" s="7"/>
      <c r="J372" s="7"/>
      <c r="K372" s="7"/>
      <c r="L372" s="7"/>
      <c r="M372" s="7"/>
      <c r="N372" s="7"/>
      <c r="O372" s="7"/>
      <c r="P372" s="7"/>
      <c r="Q372" s="7"/>
      <c r="R372" s="7"/>
      <c r="S372" s="7"/>
      <c r="T372" s="7"/>
      <c r="U372" s="7"/>
      <c r="V372" s="7"/>
      <c r="W372" s="7"/>
      <c r="X372" s="7"/>
      <c r="Y372" s="7"/>
    </row>
    <row r="373" spans="1:25" ht="14.25" x14ac:dyDescent="0.2">
      <c r="A373" s="452"/>
      <c r="B373" s="452"/>
      <c r="C373" s="452"/>
      <c r="D373" s="452"/>
      <c r="E373" s="452"/>
      <c r="F373" s="7"/>
      <c r="G373" s="7"/>
      <c r="H373" s="7"/>
      <c r="I373" s="7"/>
      <c r="J373" s="7"/>
      <c r="K373" s="7"/>
      <c r="L373" s="7"/>
      <c r="M373" s="7"/>
      <c r="N373" s="7"/>
      <c r="O373" s="7"/>
      <c r="P373" s="7"/>
      <c r="Q373" s="7"/>
      <c r="R373" s="7"/>
      <c r="S373" s="7"/>
      <c r="T373" s="7"/>
      <c r="U373" s="7"/>
      <c r="V373" s="7"/>
      <c r="W373" s="7"/>
      <c r="X373" s="7"/>
      <c r="Y373" s="7"/>
    </row>
    <row r="374" spans="1:25" ht="14.25" x14ac:dyDescent="0.2">
      <c r="A374" s="452"/>
      <c r="B374" s="452"/>
      <c r="C374" s="452"/>
      <c r="D374" s="452"/>
      <c r="E374" s="452"/>
      <c r="F374" s="7"/>
      <c r="G374" s="7"/>
      <c r="H374" s="7"/>
      <c r="I374" s="7"/>
      <c r="J374" s="7"/>
      <c r="K374" s="7"/>
      <c r="L374" s="7"/>
      <c r="M374" s="7"/>
      <c r="N374" s="7"/>
      <c r="O374" s="7"/>
      <c r="P374" s="7"/>
      <c r="Q374" s="7"/>
      <c r="R374" s="7"/>
      <c r="S374" s="7"/>
      <c r="T374" s="7"/>
      <c r="U374" s="7"/>
      <c r="V374" s="7"/>
      <c r="W374" s="7"/>
      <c r="X374" s="7"/>
      <c r="Y374" s="7"/>
    </row>
    <row r="375" spans="1:25" ht="15" x14ac:dyDescent="0.25">
      <c r="A375" s="449"/>
      <c r="B375" s="451"/>
      <c r="C375" s="451"/>
      <c r="D375" s="451"/>
      <c r="E375" s="452"/>
      <c r="F375" s="7"/>
      <c r="G375" s="7"/>
      <c r="H375" s="7"/>
      <c r="I375" s="7"/>
      <c r="J375" s="7"/>
      <c r="K375" s="7"/>
      <c r="L375" s="7"/>
      <c r="M375" s="7"/>
      <c r="N375" s="7"/>
      <c r="O375" s="7"/>
      <c r="P375" s="7"/>
      <c r="Q375" s="7"/>
      <c r="R375" s="7"/>
      <c r="S375" s="7"/>
      <c r="T375" s="7"/>
      <c r="U375" s="7"/>
      <c r="V375" s="7"/>
      <c r="W375" s="7"/>
      <c r="X375" s="7"/>
      <c r="Y375" s="7"/>
    </row>
    <row r="376" spans="1:25" ht="15" x14ac:dyDescent="0.2">
      <c r="A376" s="1123"/>
      <c r="B376" s="1124"/>
      <c r="C376" s="1125"/>
      <c r="D376" s="1125"/>
      <c r="E376" s="447"/>
      <c r="F376" s="7"/>
      <c r="G376" s="7"/>
      <c r="H376" s="7"/>
      <c r="I376" s="7"/>
      <c r="J376" s="7"/>
      <c r="K376" s="7"/>
      <c r="L376" s="7"/>
      <c r="M376" s="7"/>
      <c r="N376" s="7"/>
      <c r="O376" s="7"/>
      <c r="P376" s="7"/>
      <c r="Q376" s="7"/>
      <c r="R376" s="7"/>
      <c r="S376" s="7"/>
      <c r="T376" s="7"/>
      <c r="U376" s="7"/>
      <c r="V376" s="7"/>
      <c r="W376" s="7"/>
      <c r="X376" s="7"/>
      <c r="Y376" s="7"/>
    </row>
    <row r="377" spans="1:25" ht="15" x14ac:dyDescent="0.2">
      <c r="A377" s="1123"/>
      <c r="B377" s="1123"/>
      <c r="C377" s="1123"/>
      <c r="D377" s="1123"/>
      <c r="E377" s="447"/>
      <c r="F377" s="7"/>
      <c r="G377" s="7"/>
      <c r="H377" s="7"/>
      <c r="I377" s="7"/>
      <c r="J377" s="7"/>
      <c r="K377" s="7"/>
      <c r="L377" s="7"/>
      <c r="M377" s="7"/>
      <c r="N377" s="7"/>
      <c r="O377" s="7"/>
      <c r="P377" s="7"/>
      <c r="Q377" s="7"/>
      <c r="R377" s="7"/>
      <c r="S377" s="7"/>
      <c r="T377" s="7"/>
      <c r="U377" s="7"/>
      <c r="V377" s="7"/>
      <c r="W377" s="7"/>
      <c r="X377" s="7"/>
      <c r="Y377" s="7"/>
    </row>
    <row r="378" spans="1:25" ht="15" x14ac:dyDescent="0.25">
      <c r="A378" s="1121"/>
      <c r="B378" s="1121"/>
      <c r="C378" s="1121"/>
      <c r="D378" s="194"/>
      <c r="E378" s="452"/>
      <c r="F378" s="7"/>
      <c r="G378" s="7"/>
      <c r="H378" s="7"/>
      <c r="I378" s="7"/>
      <c r="J378" s="7"/>
      <c r="K378" s="7"/>
      <c r="L378" s="7"/>
      <c r="M378" s="7"/>
      <c r="N378" s="7"/>
      <c r="O378" s="7"/>
      <c r="P378" s="7"/>
      <c r="Q378" s="7"/>
      <c r="R378" s="7"/>
      <c r="S378" s="7"/>
      <c r="T378" s="7"/>
      <c r="U378" s="7"/>
      <c r="V378" s="7"/>
      <c r="W378" s="7"/>
      <c r="X378" s="7"/>
      <c r="Y378" s="7"/>
    </row>
    <row r="379" spans="1:25" ht="14.25" x14ac:dyDescent="0.2">
      <c r="A379" s="1122"/>
      <c r="B379" s="1122"/>
      <c r="C379" s="1122"/>
      <c r="D379" s="1122"/>
      <c r="E379" s="452"/>
      <c r="F379" s="7"/>
      <c r="G379" s="7"/>
      <c r="H379" s="7"/>
      <c r="I379" s="7"/>
      <c r="J379" s="7"/>
      <c r="K379" s="7"/>
      <c r="L379" s="7"/>
      <c r="M379" s="7"/>
      <c r="N379" s="7"/>
      <c r="O379" s="7"/>
      <c r="P379" s="7"/>
      <c r="Q379" s="7"/>
      <c r="R379" s="7"/>
      <c r="S379" s="7"/>
      <c r="T379" s="7"/>
      <c r="U379" s="7"/>
      <c r="V379" s="7"/>
      <c r="W379" s="7"/>
      <c r="X379" s="7"/>
      <c r="Y379" s="7"/>
    </row>
    <row r="380" spans="1:25" ht="15" x14ac:dyDescent="0.25">
      <c r="A380" s="1121"/>
      <c r="B380" s="1121"/>
      <c r="C380" s="1121"/>
      <c r="D380" s="194"/>
      <c r="E380" s="452"/>
      <c r="F380" s="7"/>
      <c r="G380" s="7"/>
      <c r="H380" s="7"/>
      <c r="I380" s="7"/>
      <c r="J380" s="7"/>
      <c r="K380" s="7"/>
      <c r="L380" s="7"/>
      <c r="M380" s="7"/>
      <c r="N380" s="7"/>
      <c r="O380" s="7"/>
      <c r="P380" s="7"/>
      <c r="Q380" s="7"/>
      <c r="R380" s="7"/>
      <c r="S380" s="7"/>
      <c r="T380" s="7"/>
      <c r="U380" s="7"/>
      <c r="V380" s="7"/>
      <c r="W380" s="7"/>
      <c r="X380" s="7"/>
      <c r="Y380" s="7"/>
    </row>
    <row r="381" spans="1:25" ht="14.25" x14ac:dyDescent="0.2">
      <c r="A381" s="452"/>
      <c r="B381" s="452"/>
      <c r="C381" s="452"/>
      <c r="D381" s="452"/>
      <c r="E381" s="452"/>
      <c r="F381" s="7"/>
      <c r="G381" s="7"/>
      <c r="H381" s="7"/>
      <c r="I381" s="7"/>
      <c r="J381" s="7"/>
      <c r="K381" s="7"/>
      <c r="L381" s="7"/>
      <c r="M381" s="7"/>
      <c r="N381" s="7"/>
      <c r="O381" s="7"/>
      <c r="P381" s="7"/>
      <c r="Q381" s="7"/>
      <c r="R381" s="7"/>
      <c r="S381" s="7"/>
      <c r="T381" s="7"/>
      <c r="U381" s="7"/>
      <c r="V381" s="7"/>
      <c r="W381" s="7"/>
      <c r="X381" s="7"/>
      <c r="Y381" s="7"/>
    </row>
    <row r="382" spans="1:25" ht="14.25" x14ac:dyDescent="0.2">
      <c r="A382" s="452"/>
      <c r="B382" s="452"/>
      <c r="C382" s="452"/>
      <c r="D382" s="452"/>
      <c r="E382" s="452"/>
      <c r="F382" s="7"/>
      <c r="G382" s="7"/>
      <c r="H382" s="7"/>
      <c r="I382" s="7"/>
      <c r="J382" s="7"/>
      <c r="K382" s="7"/>
      <c r="L382" s="7"/>
      <c r="M382" s="7"/>
      <c r="N382" s="7"/>
      <c r="O382" s="7"/>
      <c r="P382" s="7"/>
      <c r="Q382" s="7"/>
      <c r="R382" s="7"/>
      <c r="S382" s="7"/>
      <c r="T382" s="7"/>
      <c r="U382" s="7"/>
      <c r="V382" s="7"/>
      <c r="W382" s="7"/>
      <c r="X382" s="7"/>
      <c r="Y382" s="7"/>
    </row>
    <row r="383" spans="1:25" ht="15" x14ac:dyDescent="0.25">
      <c r="A383" s="1121"/>
      <c r="B383" s="1121"/>
      <c r="C383" s="1126"/>
      <c r="D383" s="1126"/>
      <c r="E383" s="452"/>
      <c r="F383" s="7"/>
      <c r="G383" s="7"/>
      <c r="H383" s="7"/>
      <c r="I383" s="7"/>
      <c r="J383" s="7"/>
      <c r="K383" s="7"/>
      <c r="L383" s="7"/>
      <c r="M383" s="7"/>
      <c r="N383" s="7"/>
      <c r="O383" s="7"/>
      <c r="P383" s="7"/>
      <c r="Q383" s="7"/>
      <c r="R383" s="7"/>
      <c r="S383" s="7"/>
      <c r="T383" s="7"/>
      <c r="U383" s="7"/>
      <c r="V383" s="7"/>
      <c r="W383" s="7"/>
      <c r="X383" s="7"/>
      <c r="Y383" s="7"/>
    </row>
    <row r="384" spans="1:25" ht="14.25" x14ac:dyDescent="0.2">
      <c r="A384" s="452"/>
      <c r="B384" s="452"/>
      <c r="C384" s="452"/>
      <c r="D384" s="452"/>
      <c r="E384" s="452"/>
      <c r="F384" s="7"/>
      <c r="G384" s="7"/>
      <c r="H384" s="7"/>
      <c r="I384" s="7"/>
      <c r="J384" s="7"/>
      <c r="K384" s="7"/>
      <c r="L384" s="7"/>
      <c r="M384" s="7"/>
      <c r="N384" s="7"/>
      <c r="O384" s="7"/>
      <c r="P384" s="7"/>
      <c r="Q384" s="7"/>
      <c r="R384" s="7"/>
      <c r="S384" s="7"/>
      <c r="T384" s="7"/>
      <c r="U384" s="7"/>
      <c r="V384" s="7"/>
      <c r="W384" s="7"/>
      <c r="X384" s="7"/>
      <c r="Y384" s="7"/>
    </row>
    <row r="385" spans="1:25" ht="14.25" x14ac:dyDescent="0.2">
      <c r="A385" s="1127"/>
      <c r="B385" s="1127"/>
      <c r="C385" s="1128"/>
      <c r="D385" s="1128"/>
      <c r="E385" s="452"/>
      <c r="F385" s="7"/>
      <c r="G385" s="7"/>
      <c r="H385" s="7"/>
      <c r="I385" s="7"/>
      <c r="J385" s="7"/>
      <c r="K385" s="7"/>
      <c r="L385" s="7"/>
      <c r="M385" s="7"/>
      <c r="N385" s="7"/>
      <c r="O385" s="7"/>
      <c r="P385" s="7"/>
      <c r="Q385" s="7"/>
      <c r="R385" s="7"/>
      <c r="S385" s="7"/>
      <c r="T385" s="7"/>
      <c r="U385" s="7"/>
      <c r="V385" s="7"/>
      <c r="W385" s="7"/>
      <c r="X385" s="7"/>
      <c r="Y385" s="7"/>
    </row>
    <row r="386" spans="1:25" ht="14.25" x14ac:dyDescent="0.2">
      <c r="A386" s="1127"/>
      <c r="B386" s="1127"/>
      <c r="C386" s="1128"/>
      <c r="D386" s="1128"/>
      <c r="E386" s="452"/>
      <c r="F386" s="7"/>
      <c r="G386" s="7"/>
      <c r="H386" s="7"/>
      <c r="I386" s="7"/>
      <c r="J386" s="7"/>
      <c r="K386" s="7"/>
      <c r="L386" s="7"/>
      <c r="M386" s="7"/>
      <c r="N386" s="7"/>
      <c r="O386" s="7"/>
      <c r="P386" s="7"/>
      <c r="Q386" s="7"/>
      <c r="R386" s="7"/>
      <c r="S386" s="7"/>
      <c r="T386" s="7"/>
      <c r="U386" s="7"/>
      <c r="V386" s="7"/>
      <c r="W386" s="7"/>
      <c r="X386" s="7"/>
      <c r="Y386" s="7"/>
    </row>
    <row r="387" spans="1:25" ht="14.25" x14ac:dyDescent="0.2">
      <c r="A387" s="452"/>
      <c r="B387" s="454"/>
      <c r="C387" s="1128"/>
      <c r="D387" s="1128"/>
      <c r="E387" s="452"/>
      <c r="F387" s="7"/>
      <c r="G387" s="7"/>
      <c r="H387" s="7"/>
      <c r="I387" s="7"/>
      <c r="J387" s="7"/>
      <c r="K387" s="7"/>
      <c r="L387" s="7"/>
      <c r="M387" s="7"/>
      <c r="N387" s="7"/>
      <c r="O387" s="7"/>
      <c r="P387" s="7"/>
      <c r="Q387" s="7"/>
      <c r="R387" s="7"/>
      <c r="S387" s="7"/>
      <c r="T387" s="7"/>
      <c r="U387" s="7"/>
      <c r="V387" s="7"/>
      <c r="W387" s="7"/>
      <c r="X387" s="7"/>
      <c r="Y387" s="7"/>
    </row>
    <row r="388" spans="1:25" ht="14.25" x14ac:dyDescent="0.2">
      <c r="A388" s="452"/>
      <c r="B388" s="454"/>
      <c r="C388" s="1128"/>
      <c r="D388" s="1128"/>
      <c r="E388" s="452"/>
      <c r="F388" s="7"/>
      <c r="G388" s="7"/>
      <c r="H388" s="7"/>
      <c r="I388" s="7"/>
      <c r="J388" s="7"/>
      <c r="K388" s="7"/>
      <c r="L388" s="7"/>
      <c r="M388" s="7"/>
      <c r="N388" s="7"/>
      <c r="O388" s="7"/>
      <c r="P388" s="7"/>
      <c r="Q388" s="7"/>
      <c r="R388" s="7"/>
      <c r="S388" s="7"/>
      <c r="T388" s="7"/>
      <c r="U388" s="7"/>
      <c r="V388" s="7"/>
      <c r="W388" s="7"/>
      <c r="X388" s="7"/>
      <c r="Y388" s="7"/>
    </row>
    <row r="389" spans="1:25" ht="14.25" x14ac:dyDescent="0.2">
      <c r="A389" s="1127"/>
      <c r="B389" s="1127"/>
      <c r="C389" s="1128"/>
      <c r="D389" s="1128"/>
      <c r="E389" s="452"/>
      <c r="F389" s="7"/>
      <c r="G389" s="7"/>
      <c r="H389" s="7"/>
      <c r="I389" s="7"/>
      <c r="J389" s="7"/>
      <c r="K389" s="7"/>
      <c r="L389" s="7"/>
      <c r="M389" s="7"/>
      <c r="N389" s="7"/>
      <c r="O389" s="7"/>
      <c r="P389" s="7"/>
      <c r="Q389" s="7"/>
      <c r="R389" s="7"/>
      <c r="S389" s="7"/>
      <c r="T389" s="7"/>
      <c r="U389" s="7"/>
      <c r="V389" s="7"/>
      <c r="W389" s="7"/>
      <c r="X389" s="7"/>
      <c r="Y389" s="7"/>
    </row>
    <row r="390" spans="1:25" ht="14.25" x14ac:dyDescent="0.2">
      <c r="A390" s="1127"/>
      <c r="B390" s="1127"/>
      <c r="C390" s="1128"/>
      <c r="D390" s="1128"/>
      <c r="E390" s="452"/>
      <c r="F390" s="7"/>
      <c r="G390" s="7"/>
      <c r="H390" s="7"/>
      <c r="I390" s="7"/>
      <c r="J390" s="7"/>
      <c r="K390" s="7"/>
      <c r="L390" s="7"/>
      <c r="M390" s="7"/>
      <c r="N390" s="7"/>
      <c r="O390" s="7"/>
      <c r="P390" s="7"/>
      <c r="Q390" s="7"/>
      <c r="R390" s="7"/>
      <c r="S390" s="7"/>
      <c r="T390" s="7"/>
      <c r="U390" s="7"/>
      <c r="V390" s="7"/>
      <c r="W390" s="7"/>
      <c r="X390" s="7"/>
      <c r="Y390" s="7"/>
    </row>
    <row r="391" spans="1:25" ht="14.25" x14ac:dyDescent="0.2">
      <c r="A391" s="1127"/>
      <c r="B391" s="1127"/>
      <c r="C391" s="1128"/>
      <c r="D391" s="1128"/>
      <c r="E391" s="452"/>
      <c r="F391" s="7"/>
      <c r="G391" s="7"/>
      <c r="H391" s="7"/>
      <c r="I391" s="7"/>
      <c r="J391" s="7"/>
      <c r="K391" s="7"/>
      <c r="L391" s="7"/>
      <c r="M391" s="7"/>
      <c r="N391" s="7"/>
      <c r="O391" s="7"/>
      <c r="P391" s="7"/>
      <c r="Q391" s="7"/>
      <c r="R391" s="7"/>
      <c r="S391" s="7"/>
      <c r="T391" s="7"/>
      <c r="U391" s="7"/>
      <c r="V391" s="7"/>
      <c r="W391" s="7"/>
      <c r="X391" s="7"/>
      <c r="Y391" s="7"/>
    </row>
    <row r="392" spans="1:25" ht="14.25" x14ac:dyDescent="0.2">
      <c r="A392" s="1127"/>
      <c r="B392" s="1127"/>
      <c r="C392" s="1128"/>
      <c r="D392" s="1128"/>
      <c r="E392" s="452"/>
      <c r="F392" s="7"/>
      <c r="G392" s="7"/>
      <c r="H392" s="7"/>
      <c r="I392" s="7"/>
      <c r="J392" s="7"/>
      <c r="K392" s="7"/>
      <c r="L392" s="7"/>
      <c r="M392" s="7"/>
      <c r="N392" s="7"/>
      <c r="O392" s="7"/>
      <c r="P392" s="7"/>
      <c r="Q392" s="7"/>
      <c r="R392" s="7"/>
      <c r="S392" s="7"/>
      <c r="T392" s="7"/>
      <c r="U392" s="7"/>
      <c r="V392" s="7"/>
      <c r="W392" s="7"/>
      <c r="X392" s="7"/>
      <c r="Y392" s="7"/>
    </row>
    <row r="393" spans="1:25" ht="14.25" x14ac:dyDescent="0.2">
      <c r="A393" s="1127"/>
      <c r="B393" s="1127"/>
      <c r="C393" s="1128"/>
      <c r="D393" s="1128"/>
      <c r="E393" s="452"/>
      <c r="F393" s="7"/>
      <c r="G393" s="7"/>
      <c r="H393" s="7"/>
      <c r="I393" s="7"/>
      <c r="J393" s="7"/>
      <c r="K393" s="7"/>
      <c r="L393" s="7"/>
      <c r="M393" s="7"/>
      <c r="N393" s="7"/>
      <c r="O393" s="7"/>
      <c r="P393" s="7"/>
      <c r="Q393" s="7"/>
      <c r="R393" s="7"/>
      <c r="S393" s="7"/>
      <c r="T393" s="7"/>
      <c r="U393" s="7"/>
      <c r="V393" s="7"/>
      <c r="W393" s="7"/>
      <c r="X393" s="7"/>
      <c r="Y393" s="7"/>
    </row>
    <row r="394" spans="1:25" ht="14.25" x14ac:dyDescent="0.2">
      <c r="A394" s="1127"/>
      <c r="B394" s="1127"/>
      <c r="C394" s="1127"/>
      <c r="D394" s="1127"/>
      <c r="E394" s="452"/>
      <c r="F394" s="7"/>
      <c r="G394" s="7"/>
      <c r="H394" s="7"/>
      <c r="I394" s="7"/>
      <c r="J394" s="7"/>
      <c r="K394" s="7"/>
      <c r="L394" s="7"/>
      <c r="M394" s="7"/>
      <c r="N394" s="7"/>
      <c r="O394" s="7"/>
      <c r="P394" s="7"/>
      <c r="Q394" s="7"/>
      <c r="R394" s="7"/>
      <c r="S394" s="7"/>
      <c r="T394" s="7"/>
      <c r="U394" s="7"/>
      <c r="V394" s="7"/>
      <c r="W394" s="7"/>
      <c r="X394" s="7"/>
      <c r="Y394" s="7"/>
    </row>
    <row r="395" spans="1:25" ht="14.25" x14ac:dyDescent="0.2">
      <c r="A395" s="1127"/>
      <c r="B395" s="1127"/>
      <c r="C395" s="1127"/>
      <c r="D395" s="1127"/>
      <c r="E395" s="452"/>
      <c r="F395" s="7"/>
      <c r="G395" s="7"/>
      <c r="H395" s="7"/>
      <c r="I395" s="7"/>
      <c r="J395" s="7"/>
      <c r="K395" s="7"/>
      <c r="L395" s="7"/>
      <c r="M395" s="7"/>
      <c r="N395" s="7"/>
      <c r="O395" s="7"/>
      <c r="P395" s="7"/>
      <c r="Q395" s="7"/>
      <c r="R395" s="7"/>
      <c r="S395" s="7"/>
      <c r="T395" s="7"/>
      <c r="U395" s="7"/>
      <c r="V395" s="7"/>
      <c r="W395" s="7"/>
      <c r="X395" s="7"/>
      <c r="Y395" s="7"/>
    </row>
    <row r="396" spans="1:25" ht="14.25" x14ac:dyDescent="0.2">
      <c r="A396" s="1127"/>
      <c r="B396" s="1127"/>
      <c r="C396" s="1127"/>
      <c r="D396" s="1127"/>
      <c r="E396" s="452"/>
      <c r="F396" s="7"/>
      <c r="G396" s="7"/>
      <c r="H396" s="7"/>
      <c r="I396" s="7"/>
      <c r="J396" s="7"/>
      <c r="K396" s="7"/>
      <c r="L396" s="7"/>
      <c r="M396" s="7"/>
      <c r="N396" s="7"/>
      <c r="O396" s="7"/>
      <c r="P396" s="7"/>
      <c r="Q396" s="7"/>
      <c r="R396" s="7"/>
      <c r="S396" s="7"/>
      <c r="T396" s="7"/>
      <c r="U396" s="7"/>
      <c r="V396" s="7"/>
      <c r="W396" s="7"/>
      <c r="X396" s="7"/>
      <c r="Y396" s="7"/>
    </row>
    <row r="397" spans="1:25" ht="14.25" x14ac:dyDescent="0.2">
      <c r="A397" s="1127"/>
      <c r="B397" s="1127"/>
      <c r="C397" s="1127"/>
      <c r="D397" s="1127"/>
      <c r="E397" s="452"/>
      <c r="F397" s="7"/>
      <c r="G397" s="7"/>
      <c r="H397" s="7"/>
      <c r="I397" s="7"/>
      <c r="J397" s="7"/>
      <c r="K397" s="7"/>
      <c r="L397" s="7"/>
      <c r="M397" s="7"/>
      <c r="N397" s="7"/>
      <c r="O397" s="7"/>
      <c r="P397" s="7"/>
      <c r="Q397" s="7"/>
      <c r="R397" s="7"/>
      <c r="S397" s="7"/>
      <c r="T397" s="7"/>
      <c r="U397" s="7"/>
      <c r="V397" s="7"/>
      <c r="W397" s="7"/>
      <c r="X397" s="7"/>
      <c r="Y397" s="7"/>
    </row>
    <row r="398" spans="1:25" ht="14.25" x14ac:dyDescent="0.2">
      <c r="A398" s="1127"/>
      <c r="B398" s="1127"/>
      <c r="C398" s="1127"/>
      <c r="D398" s="1127"/>
      <c r="E398" s="452"/>
      <c r="F398" s="7"/>
      <c r="G398" s="7"/>
      <c r="H398" s="7"/>
      <c r="I398" s="7"/>
      <c r="J398" s="7"/>
      <c r="K398" s="7"/>
      <c r="L398" s="7"/>
      <c r="M398" s="7"/>
      <c r="N398" s="7"/>
      <c r="O398" s="7"/>
      <c r="P398" s="7"/>
      <c r="Q398" s="7"/>
      <c r="R398" s="7"/>
      <c r="S398" s="7"/>
      <c r="T398" s="7"/>
      <c r="U398" s="7"/>
      <c r="V398" s="7"/>
      <c r="W398" s="7"/>
      <c r="X398" s="7"/>
      <c r="Y398" s="7"/>
    </row>
    <row r="399" spans="1:25" ht="15" x14ac:dyDescent="0.25">
      <c r="A399" s="449"/>
      <c r="B399" s="449"/>
      <c r="C399" s="1129"/>
      <c r="D399" s="1129"/>
      <c r="E399" s="452"/>
      <c r="F399" s="7"/>
      <c r="G399" s="7"/>
      <c r="H399" s="7"/>
      <c r="I399" s="7"/>
      <c r="J399" s="7"/>
      <c r="K399" s="7"/>
      <c r="L399" s="7"/>
      <c r="M399" s="7"/>
      <c r="N399" s="7"/>
      <c r="O399" s="7"/>
      <c r="P399" s="7"/>
      <c r="Q399" s="7"/>
      <c r="R399" s="7"/>
      <c r="S399" s="7"/>
      <c r="T399" s="7"/>
      <c r="U399" s="7"/>
      <c r="V399" s="7"/>
      <c r="W399" s="7"/>
      <c r="X399" s="7"/>
      <c r="Y399" s="7"/>
    </row>
    <row r="400" spans="1:25" ht="15" x14ac:dyDescent="0.25">
      <c r="A400" s="1121"/>
      <c r="B400" s="1121"/>
      <c r="C400" s="1128"/>
      <c r="D400" s="1128"/>
      <c r="E400" s="452"/>
      <c r="F400" s="7"/>
      <c r="G400" s="7"/>
      <c r="H400" s="7"/>
      <c r="I400" s="7"/>
      <c r="J400" s="7"/>
      <c r="K400" s="7"/>
      <c r="L400" s="7"/>
      <c r="M400" s="7"/>
      <c r="N400" s="7"/>
      <c r="O400" s="7"/>
      <c r="P400" s="7"/>
      <c r="Q400" s="7"/>
      <c r="R400" s="7"/>
      <c r="S400" s="7"/>
      <c r="T400" s="7"/>
      <c r="U400" s="7"/>
      <c r="V400" s="7"/>
      <c r="W400" s="7"/>
      <c r="X400" s="7"/>
      <c r="Y400" s="7"/>
    </row>
    <row r="401" spans="1:25" ht="14.25" x14ac:dyDescent="0.2">
      <c r="A401" s="452"/>
      <c r="B401" s="452"/>
      <c r="C401" s="454"/>
      <c r="D401" s="454"/>
      <c r="E401" s="452"/>
      <c r="F401" s="7"/>
      <c r="G401" s="7"/>
      <c r="H401" s="7"/>
      <c r="I401" s="7"/>
      <c r="J401" s="7"/>
      <c r="K401" s="7"/>
      <c r="L401" s="7"/>
      <c r="M401" s="7"/>
      <c r="N401" s="7"/>
      <c r="O401" s="7"/>
      <c r="P401" s="7"/>
      <c r="Q401" s="7"/>
      <c r="R401" s="7"/>
      <c r="S401" s="7"/>
      <c r="T401" s="7"/>
      <c r="U401" s="7"/>
      <c r="V401" s="7"/>
      <c r="W401" s="7"/>
      <c r="X401" s="7"/>
      <c r="Y401" s="7"/>
    </row>
    <row r="402" spans="1:25" ht="15" x14ac:dyDescent="0.25">
      <c r="A402" s="1130"/>
      <c r="B402" s="1130"/>
      <c r="C402" s="1126"/>
      <c r="D402" s="1126"/>
      <c r="E402" s="452"/>
      <c r="F402" s="7"/>
      <c r="G402" s="7"/>
      <c r="H402" s="7"/>
      <c r="I402" s="7"/>
      <c r="J402" s="7"/>
      <c r="K402" s="7"/>
      <c r="L402" s="7"/>
      <c r="M402" s="7"/>
      <c r="N402" s="7"/>
      <c r="O402" s="7"/>
      <c r="P402" s="7"/>
      <c r="Q402" s="7"/>
      <c r="R402" s="7"/>
      <c r="S402" s="7"/>
      <c r="T402" s="7"/>
      <c r="U402" s="7"/>
      <c r="V402" s="7"/>
      <c r="W402" s="7"/>
      <c r="X402" s="7"/>
      <c r="Y402" s="7"/>
    </row>
    <row r="403" spans="1:25" ht="14.25" x14ac:dyDescent="0.2">
      <c r="A403" s="452"/>
      <c r="B403" s="452"/>
      <c r="C403" s="454"/>
      <c r="D403" s="454"/>
      <c r="E403" s="452"/>
      <c r="F403" s="7"/>
      <c r="G403" s="7"/>
      <c r="H403" s="7"/>
      <c r="I403" s="7"/>
      <c r="J403" s="7"/>
      <c r="K403" s="7"/>
      <c r="L403" s="7"/>
      <c r="M403" s="7"/>
      <c r="N403" s="7"/>
      <c r="O403" s="7"/>
      <c r="P403" s="7"/>
      <c r="Q403" s="7"/>
      <c r="R403" s="7"/>
      <c r="S403" s="7"/>
      <c r="T403" s="7"/>
      <c r="U403" s="7"/>
      <c r="V403" s="7"/>
      <c r="W403" s="7"/>
      <c r="X403" s="7"/>
      <c r="Y403" s="7"/>
    </row>
    <row r="404" spans="1:25" ht="15" x14ac:dyDescent="0.25">
      <c r="A404" s="1121"/>
      <c r="B404" s="1121"/>
      <c r="C404" s="1128"/>
      <c r="D404" s="1128"/>
      <c r="E404" s="452"/>
      <c r="F404" s="7"/>
      <c r="G404" s="7"/>
      <c r="H404" s="7"/>
      <c r="I404" s="7"/>
      <c r="J404" s="7"/>
      <c r="K404" s="7"/>
      <c r="L404" s="7"/>
      <c r="M404" s="7"/>
      <c r="N404" s="7"/>
      <c r="O404" s="7"/>
      <c r="P404" s="7"/>
      <c r="Q404" s="7"/>
      <c r="R404" s="7"/>
      <c r="S404" s="7"/>
      <c r="T404" s="7"/>
      <c r="U404" s="7"/>
      <c r="V404" s="7"/>
      <c r="W404" s="7"/>
      <c r="X404" s="7"/>
      <c r="Y404" s="7"/>
    </row>
    <row r="405" spans="1:25" ht="15" x14ac:dyDescent="0.25">
      <c r="A405" s="449"/>
      <c r="B405" s="452"/>
      <c r="C405" s="198"/>
      <c r="D405" s="198"/>
      <c r="E405" s="452"/>
      <c r="F405" s="7"/>
      <c r="G405" s="7"/>
      <c r="H405" s="7"/>
      <c r="I405" s="7"/>
      <c r="J405" s="7"/>
      <c r="K405" s="7"/>
      <c r="L405" s="7"/>
      <c r="M405" s="7"/>
      <c r="N405" s="7"/>
      <c r="O405" s="7"/>
      <c r="P405" s="7"/>
      <c r="Q405" s="7"/>
      <c r="R405" s="7"/>
      <c r="S405" s="7"/>
      <c r="T405" s="7"/>
      <c r="U405" s="7"/>
      <c r="V405" s="7"/>
      <c r="W405" s="7"/>
      <c r="X405" s="7"/>
      <c r="Y405" s="7"/>
    </row>
    <row r="406" spans="1:25" ht="15" x14ac:dyDescent="0.25">
      <c r="A406" s="1121"/>
      <c r="B406" s="1121"/>
      <c r="C406" s="1128"/>
      <c r="D406" s="1128"/>
      <c r="E406" s="452"/>
      <c r="F406" s="7"/>
      <c r="G406" s="7"/>
      <c r="H406" s="7"/>
      <c r="I406" s="7"/>
      <c r="J406" s="7"/>
      <c r="K406" s="7"/>
      <c r="L406" s="7"/>
      <c r="M406" s="7"/>
      <c r="N406" s="7"/>
      <c r="O406" s="7"/>
      <c r="P406" s="7"/>
      <c r="Q406" s="7"/>
      <c r="R406" s="7"/>
      <c r="S406" s="7"/>
      <c r="T406" s="7"/>
      <c r="U406" s="7"/>
      <c r="V406" s="7"/>
      <c r="W406" s="7"/>
      <c r="X406" s="7"/>
      <c r="Y406" s="7"/>
    </row>
    <row r="407" spans="1:25" ht="14.25" x14ac:dyDescent="0.2">
      <c r="A407" s="452"/>
      <c r="B407" s="198"/>
      <c r="C407" s="452"/>
      <c r="D407" s="198"/>
      <c r="E407" s="198"/>
      <c r="F407" s="7"/>
      <c r="G407" s="7"/>
      <c r="H407" s="7"/>
      <c r="I407" s="7"/>
      <c r="J407" s="7"/>
      <c r="K407" s="7"/>
      <c r="L407" s="7"/>
      <c r="M407" s="7"/>
      <c r="N407" s="7"/>
      <c r="O407" s="7"/>
      <c r="P407" s="7"/>
      <c r="Q407" s="7"/>
      <c r="R407" s="7"/>
      <c r="S407" s="7"/>
      <c r="T407" s="7"/>
      <c r="U407" s="7"/>
      <c r="V407" s="7"/>
      <c r="W407" s="7"/>
      <c r="X407" s="7"/>
      <c r="Y407" s="7"/>
    </row>
    <row r="408" spans="1:25" ht="15" x14ac:dyDescent="0.25">
      <c r="A408" s="1121"/>
      <c r="B408" s="1121"/>
      <c r="C408" s="1126"/>
      <c r="D408" s="1126"/>
      <c r="E408" s="452"/>
      <c r="F408" s="7"/>
      <c r="G408" s="7"/>
      <c r="H408" s="7"/>
      <c r="I408" s="7"/>
      <c r="J408" s="7"/>
      <c r="K408" s="7"/>
      <c r="L408" s="7"/>
      <c r="M408" s="7"/>
      <c r="N408" s="7"/>
      <c r="O408" s="7"/>
      <c r="P408" s="7"/>
      <c r="Q408" s="7"/>
      <c r="R408" s="7"/>
      <c r="S408" s="7"/>
      <c r="T408" s="7"/>
      <c r="U408" s="7"/>
      <c r="V408" s="7"/>
      <c r="W408" s="7"/>
      <c r="X408" s="7"/>
      <c r="Y408" s="7"/>
    </row>
    <row r="409" spans="1:25" ht="14.25" x14ac:dyDescent="0.2">
      <c r="A409" s="452"/>
      <c r="B409" s="452"/>
      <c r="C409" s="452"/>
      <c r="D409" s="452"/>
      <c r="E409" s="452"/>
      <c r="F409" s="7"/>
      <c r="G409" s="7"/>
      <c r="H409" s="7"/>
      <c r="I409" s="7"/>
      <c r="J409" s="7"/>
      <c r="K409" s="7"/>
      <c r="L409" s="7"/>
      <c r="M409" s="7"/>
      <c r="N409" s="7"/>
      <c r="O409" s="7"/>
      <c r="P409" s="7"/>
      <c r="Q409" s="7"/>
      <c r="R409" s="7"/>
      <c r="S409" s="7"/>
      <c r="T409" s="7"/>
      <c r="U409" s="7"/>
      <c r="V409" s="7"/>
      <c r="W409" s="7"/>
      <c r="X409" s="7"/>
      <c r="Y409" s="7"/>
    </row>
    <row r="410" spans="1:25" ht="14.25" x14ac:dyDescent="0.2">
      <c r="A410" s="1127"/>
      <c r="B410" s="1127"/>
      <c r="C410" s="1128"/>
      <c r="D410" s="1128"/>
      <c r="E410" s="452"/>
      <c r="F410" s="7"/>
      <c r="G410" s="7"/>
      <c r="H410" s="7"/>
      <c r="I410" s="7"/>
      <c r="J410" s="7"/>
      <c r="K410" s="7"/>
      <c r="L410" s="7"/>
      <c r="M410" s="7"/>
      <c r="N410" s="7"/>
      <c r="O410" s="7"/>
      <c r="P410" s="7"/>
      <c r="Q410" s="7"/>
      <c r="R410" s="7"/>
      <c r="S410" s="7"/>
      <c r="T410" s="7"/>
      <c r="U410" s="7"/>
      <c r="V410" s="7"/>
      <c r="W410" s="7"/>
      <c r="X410" s="7"/>
      <c r="Y410" s="7"/>
    </row>
    <row r="411" spans="1:25" ht="14.25" x14ac:dyDescent="0.2">
      <c r="A411" s="1127"/>
      <c r="B411" s="1127"/>
      <c r="C411" s="1128"/>
      <c r="D411" s="1128"/>
      <c r="E411" s="452"/>
      <c r="F411" s="7"/>
      <c r="G411" s="7"/>
      <c r="H411" s="7"/>
      <c r="I411" s="7"/>
      <c r="J411" s="7"/>
      <c r="K411" s="7"/>
      <c r="L411" s="7"/>
      <c r="M411" s="7"/>
      <c r="N411" s="7"/>
      <c r="O411" s="7"/>
      <c r="P411" s="7"/>
      <c r="Q411" s="7"/>
      <c r="R411" s="7"/>
      <c r="S411" s="7"/>
      <c r="T411" s="7"/>
      <c r="U411" s="7"/>
      <c r="V411" s="7"/>
      <c r="W411" s="7"/>
      <c r="X411" s="7"/>
      <c r="Y411" s="7"/>
    </row>
    <row r="412" spans="1:25" ht="15" x14ac:dyDescent="0.25">
      <c r="A412" s="449"/>
      <c r="B412" s="452"/>
      <c r="C412" s="453"/>
      <c r="D412" s="453"/>
      <c r="E412" s="452"/>
      <c r="F412" s="7"/>
      <c r="G412" s="7"/>
      <c r="H412" s="7"/>
      <c r="I412" s="7"/>
      <c r="J412" s="7"/>
      <c r="K412" s="7"/>
      <c r="L412" s="7"/>
      <c r="M412" s="7"/>
      <c r="N412" s="7"/>
      <c r="O412" s="7"/>
      <c r="P412" s="7"/>
      <c r="Q412" s="7"/>
      <c r="R412" s="7"/>
      <c r="S412" s="7"/>
      <c r="T412" s="7"/>
      <c r="U412" s="7"/>
      <c r="V412" s="7"/>
      <c r="W412" s="7"/>
      <c r="X412" s="7"/>
      <c r="Y412" s="7"/>
    </row>
    <row r="413" spans="1:25" ht="15" x14ac:dyDescent="0.25">
      <c r="A413" s="449"/>
      <c r="B413" s="452"/>
      <c r="C413" s="1128"/>
      <c r="D413" s="1128"/>
      <c r="E413" s="452"/>
      <c r="F413" s="7"/>
      <c r="G413" s="7"/>
      <c r="H413" s="7"/>
      <c r="I413" s="7"/>
      <c r="J413" s="7"/>
      <c r="K413" s="7"/>
      <c r="L413" s="7"/>
      <c r="M413" s="7"/>
      <c r="N413" s="7"/>
      <c r="O413" s="7"/>
      <c r="P413" s="7"/>
      <c r="Q413" s="7"/>
      <c r="R413" s="7"/>
      <c r="S413" s="7"/>
      <c r="T413" s="7"/>
      <c r="U413" s="7"/>
      <c r="V413" s="7"/>
      <c r="W413" s="7"/>
      <c r="X413" s="7"/>
      <c r="Y413" s="7"/>
    </row>
    <row r="414" spans="1:25" ht="14.25" x14ac:dyDescent="0.2">
      <c r="A414" s="452"/>
      <c r="B414" s="452"/>
      <c r="C414" s="452"/>
      <c r="D414" s="452"/>
      <c r="E414" s="452"/>
      <c r="F414" s="7"/>
      <c r="G414" s="7"/>
      <c r="H414" s="7"/>
      <c r="I414" s="7"/>
      <c r="J414" s="7"/>
      <c r="K414" s="7"/>
      <c r="L414" s="7"/>
      <c r="M414" s="7"/>
      <c r="N414" s="7"/>
      <c r="O414" s="7"/>
      <c r="P414" s="7"/>
      <c r="Q414" s="7"/>
      <c r="R414" s="7"/>
      <c r="S414" s="7"/>
      <c r="T414" s="7"/>
      <c r="U414" s="7"/>
      <c r="V414" s="7"/>
      <c r="W414" s="7"/>
      <c r="X414" s="7"/>
      <c r="Y414" s="7"/>
    </row>
    <row r="415" spans="1:25" ht="15" x14ac:dyDescent="0.25">
      <c r="A415" s="449"/>
      <c r="B415" s="450"/>
      <c r="C415" s="1128"/>
      <c r="D415" s="1128"/>
      <c r="E415" s="452"/>
      <c r="F415" s="7"/>
      <c r="G415" s="7"/>
      <c r="H415" s="7"/>
      <c r="I415" s="7"/>
      <c r="J415" s="7"/>
      <c r="K415" s="7"/>
      <c r="L415" s="7"/>
      <c r="M415" s="7"/>
      <c r="N415" s="7"/>
      <c r="O415" s="7"/>
      <c r="P415" s="7"/>
      <c r="Q415" s="7"/>
      <c r="R415" s="7"/>
      <c r="S415" s="7"/>
      <c r="T415" s="7"/>
      <c r="U415" s="7"/>
      <c r="V415" s="7"/>
      <c r="W415" s="7"/>
      <c r="X415" s="7"/>
      <c r="Y415" s="7"/>
    </row>
    <row r="416" spans="1:25" ht="14.25" x14ac:dyDescent="0.2">
      <c r="A416" s="452"/>
      <c r="B416" s="452"/>
      <c r="C416" s="452"/>
      <c r="D416" s="452"/>
      <c r="E416" s="452"/>
      <c r="F416" s="7"/>
      <c r="G416" s="7"/>
      <c r="H416" s="7"/>
      <c r="I416" s="7"/>
      <c r="J416" s="7"/>
      <c r="K416" s="7"/>
      <c r="L416" s="7"/>
      <c r="M416" s="7"/>
      <c r="N416" s="7"/>
      <c r="O416" s="7"/>
      <c r="P416" s="7"/>
      <c r="Q416" s="7"/>
      <c r="R416" s="7"/>
      <c r="S416" s="7"/>
      <c r="T416" s="7"/>
      <c r="U416" s="7"/>
      <c r="V416" s="7"/>
      <c r="W416" s="7"/>
      <c r="X416" s="7"/>
      <c r="Y416" s="7"/>
    </row>
    <row r="417" spans="1:25" ht="14.25" x14ac:dyDescent="0.2">
      <c r="A417" s="199"/>
      <c r="B417" s="1129"/>
      <c r="C417" s="1129"/>
      <c r="D417" s="454"/>
      <c r="E417" s="454"/>
      <c r="F417" s="7"/>
      <c r="G417" s="7"/>
      <c r="H417" s="7"/>
      <c r="I417" s="7"/>
      <c r="J417" s="7"/>
      <c r="K417" s="7"/>
      <c r="L417" s="7"/>
      <c r="M417" s="7"/>
      <c r="N417" s="7"/>
      <c r="O417" s="7"/>
      <c r="P417" s="7"/>
      <c r="Q417" s="7"/>
      <c r="R417" s="7"/>
      <c r="S417" s="7"/>
      <c r="T417" s="7"/>
      <c r="U417" s="7"/>
      <c r="V417" s="7"/>
      <c r="W417" s="7"/>
      <c r="X417" s="7"/>
      <c r="Y417" s="7"/>
    </row>
    <row r="418" spans="1:25" ht="14.25" x14ac:dyDescent="0.2">
      <c r="A418" s="199"/>
      <c r="B418" s="1128"/>
      <c r="C418" s="1128"/>
      <c r="D418" s="200"/>
      <c r="E418" s="453"/>
      <c r="F418" s="7"/>
      <c r="G418" s="7"/>
      <c r="H418" s="7"/>
      <c r="I418" s="7"/>
      <c r="J418" s="7"/>
      <c r="K418" s="7"/>
      <c r="L418" s="7"/>
      <c r="M418" s="7"/>
      <c r="N418" s="7"/>
      <c r="O418" s="7"/>
      <c r="P418" s="7"/>
      <c r="Q418" s="7"/>
      <c r="R418" s="7"/>
      <c r="S418" s="7"/>
      <c r="T418" s="7"/>
      <c r="U418" s="7"/>
      <c r="V418" s="7"/>
      <c r="W418" s="7"/>
      <c r="X418" s="7"/>
      <c r="Y418" s="7"/>
    </row>
    <row r="419" spans="1:25" ht="14.25" x14ac:dyDescent="0.2">
      <c r="A419" s="199"/>
      <c r="B419" s="1128"/>
      <c r="C419" s="1128"/>
      <c r="D419" s="200"/>
      <c r="E419" s="453"/>
      <c r="F419" s="7"/>
      <c r="G419" s="7"/>
      <c r="H419" s="7"/>
      <c r="I419" s="7"/>
      <c r="J419" s="7"/>
      <c r="K419" s="7"/>
      <c r="L419" s="7"/>
      <c r="M419" s="7"/>
      <c r="N419" s="7"/>
      <c r="O419" s="7"/>
      <c r="P419" s="7"/>
      <c r="Q419" s="7"/>
      <c r="R419" s="7"/>
      <c r="S419" s="7"/>
      <c r="T419" s="7"/>
      <c r="U419" s="7"/>
      <c r="V419" s="7"/>
      <c r="W419" s="7"/>
      <c r="X419" s="7"/>
      <c r="Y419" s="7"/>
    </row>
    <row r="420" spans="1:25" ht="14.25" x14ac:dyDescent="0.2">
      <c r="A420" s="199"/>
      <c r="B420" s="1128"/>
      <c r="C420" s="1128"/>
      <c r="D420" s="200"/>
      <c r="E420" s="453"/>
      <c r="F420" s="7"/>
      <c r="G420" s="7"/>
      <c r="H420" s="7"/>
      <c r="I420" s="7"/>
      <c r="J420" s="7"/>
      <c r="K420" s="7"/>
      <c r="L420" s="7"/>
      <c r="M420" s="7"/>
      <c r="N420" s="7"/>
      <c r="O420" s="7"/>
      <c r="P420" s="7"/>
      <c r="Q420" s="7"/>
      <c r="R420" s="7"/>
      <c r="S420" s="7"/>
      <c r="T420" s="7"/>
      <c r="U420" s="7"/>
      <c r="V420" s="7"/>
      <c r="W420" s="7"/>
      <c r="X420" s="7"/>
      <c r="Y420" s="7"/>
    </row>
    <row r="421" spans="1:25" ht="14.25" x14ac:dyDescent="0.2">
      <c r="A421" s="199"/>
      <c r="B421" s="1129"/>
      <c r="C421" s="1129"/>
      <c r="D421" s="453"/>
      <c r="E421" s="453"/>
      <c r="F421" s="7"/>
      <c r="G421" s="7"/>
      <c r="H421" s="7"/>
      <c r="I421" s="7"/>
      <c r="J421" s="7"/>
      <c r="K421" s="7"/>
      <c r="L421" s="7"/>
      <c r="M421" s="7"/>
      <c r="N421" s="7"/>
      <c r="O421" s="7"/>
      <c r="P421" s="7"/>
      <c r="Q421" s="7"/>
      <c r="R421" s="7"/>
      <c r="S421" s="7"/>
      <c r="T421" s="7"/>
      <c r="U421" s="7"/>
      <c r="V421" s="7"/>
      <c r="W421" s="7"/>
      <c r="X421" s="7"/>
      <c r="Y421" s="7"/>
    </row>
    <row r="422" spans="1:25" ht="14.25" x14ac:dyDescent="0.2">
      <c r="A422" s="199"/>
      <c r="B422" s="1128"/>
      <c r="C422" s="1128"/>
      <c r="D422" s="452"/>
      <c r="E422" s="452"/>
      <c r="F422" s="7"/>
      <c r="G422" s="7"/>
      <c r="H422" s="7"/>
      <c r="I422" s="7"/>
      <c r="J422" s="7"/>
      <c r="K422" s="7"/>
      <c r="L422" s="7"/>
      <c r="M422" s="7"/>
      <c r="N422" s="7"/>
      <c r="O422" s="7"/>
      <c r="P422" s="7"/>
      <c r="Q422" s="7"/>
      <c r="R422" s="7"/>
      <c r="S422" s="7"/>
      <c r="T422" s="7"/>
      <c r="U422" s="7"/>
      <c r="V422" s="7"/>
      <c r="W422" s="7"/>
      <c r="X422" s="7"/>
      <c r="Y422" s="7"/>
    </row>
    <row r="423" spans="1:25" ht="14.25" x14ac:dyDescent="0.2">
      <c r="A423" s="452"/>
      <c r="B423" s="452"/>
      <c r="C423" s="452"/>
      <c r="D423" s="201"/>
      <c r="E423" s="201"/>
      <c r="F423" s="7"/>
      <c r="G423" s="7"/>
      <c r="H423" s="7"/>
      <c r="I423" s="7"/>
      <c r="J423" s="7"/>
      <c r="K423" s="7"/>
      <c r="L423" s="7"/>
      <c r="M423" s="7"/>
      <c r="N423" s="7"/>
      <c r="O423" s="7"/>
      <c r="P423" s="7"/>
      <c r="Q423" s="7"/>
      <c r="R423" s="7"/>
      <c r="S423" s="7"/>
      <c r="T423" s="7"/>
      <c r="U423" s="7"/>
      <c r="V423" s="7"/>
      <c r="W423" s="7"/>
      <c r="X423" s="7"/>
      <c r="Y423" s="7"/>
    </row>
    <row r="424" spans="1:25" ht="14.25" x14ac:dyDescent="0.2">
      <c r="A424" s="1127"/>
      <c r="B424" s="1127"/>
      <c r="C424" s="1127"/>
      <c r="D424" s="200"/>
      <c r="E424" s="453"/>
      <c r="F424" s="7"/>
      <c r="G424" s="7"/>
      <c r="H424" s="7"/>
      <c r="I424" s="7"/>
      <c r="J424" s="7"/>
      <c r="K424" s="7"/>
      <c r="L424" s="7"/>
      <c r="M424" s="7"/>
      <c r="N424" s="7"/>
      <c r="O424" s="7"/>
      <c r="P424" s="7"/>
      <c r="Q424" s="7"/>
      <c r="R424" s="7"/>
      <c r="S424" s="7"/>
      <c r="T424" s="7"/>
      <c r="U424" s="7"/>
      <c r="V424" s="7"/>
      <c r="W424" s="7"/>
      <c r="X424" s="7"/>
      <c r="Y424" s="7"/>
    </row>
    <row r="425" spans="1:25" ht="14.25" x14ac:dyDescent="0.2">
      <c r="A425" s="452"/>
      <c r="B425" s="452"/>
      <c r="C425" s="452"/>
      <c r="D425" s="452"/>
      <c r="E425" s="452"/>
      <c r="F425" s="7"/>
      <c r="G425" s="7"/>
      <c r="H425" s="7"/>
      <c r="I425" s="7"/>
      <c r="J425" s="7"/>
      <c r="K425" s="7"/>
      <c r="L425" s="7"/>
      <c r="M425" s="7"/>
      <c r="N425" s="7"/>
      <c r="O425" s="7"/>
      <c r="P425" s="7"/>
      <c r="Q425" s="7"/>
      <c r="R425" s="7"/>
      <c r="S425" s="7"/>
      <c r="T425" s="7"/>
      <c r="U425" s="7"/>
      <c r="V425" s="7"/>
      <c r="W425" s="7"/>
      <c r="X425" s="7"/>
      <c r="Y425" s="7"/>
    </row>
    <row r="426" spans="1:25" ht="14.25" x14ac:dyDescent="0.2">
      <c r="A426" s="452"/>
      <c r="B426" s="1128"/>
      <c r="C426" s="1128"/>
      <c r="D426" s="452"/>
      <c r="E426" s="452"/>
      <c r="F426" s="7"/>
      <c r="G426" s="7"/>
      <c r="H426" s="7"/>
      <c r="I426" s="7"/>
      <c r="J426" s="7"/>
      <c r="K426" s="7"/>
      <c r="L426" s="7"/>
      <c r="M426" s="7"/>
      <c r="N426" s="7"/>
      <c r="O426" s="7"/>
      <c r="P426" s="7"/>
      <c r="Q426" s="7"/>
      <c r="R426" s="7"/>
      <c r="S426" s="7"/>
      <c r="T426" s="7"/>
      <c r="U426" s="7"/>
      <c r="V426" s="7"/>
      <c r="W426" s="7"/>
      <c r="X426" s="7"/>
      <c r="Y426" s="7"/>
    </row>
    <row r="427" spans="1:25" ht="14.25" x14ac:dyDescent="0.2">
      <c r="A427" s="452"/>
      <c r="B427" s="452"/>
      <c r="C427" s="452"/>
      <c r="D427" s="452"/>
      <c r="E427" s="452"/>
      <c r="F427" s="7"/>
      <c r="G427" s="7"/>
      <c r="H427" s="7"/>
      <c r="I427" s="7"/>
      <c r="J427" s="7"/>
      <c r="K427" s="7"/>
      <c r="L427" s="7"/>
      <c r="M427" s="7"/>
      <c r="N427" s="7"/>
      <c r="O427" s="7"/>
      <c r="P427" s="7"/>
      <c r="Q427" s="7"/>
      <c r="R427" s="7"/>
      <c r="S427" s="7"/>
      <c r="T427" s="7"/>
      <c r="U427" s="7"/>
      <c r="V427" s="7"/>
      <c r="W427" s="7"/>
      <c r="X427" s="7"/>
      <c r="Y427" s="7"/>
    </row>
    <row r="428" spans="1:25" ht="14.25" x14ac:dyDescent="0.2">
      <c r="A428" s="1127"/>
      <c r="B428" s="1127"/>
      <c r="C428" s="1127"/>
      <c r="D428" s="454"/>
      <c r="E428" s="453"/>
      <c r="F428" s="7"/>
      <c r="G428" s="7"/>
      <c r="H428" s="7"/>
      <c r="I428" s="7"/>
      <c r="J428" s="7"/>
      <c r="K428" s="7"/>
      <c r="L428" s="7"/>
      <c r="M428" s="7"/>
      <c r="N428" s="7"/>
      <c r="O428" s="7"/>
      <c r="P428" s="7"/>
      <c r="Q428" s="7"/>
      <c r="R428" s="7"/>
      <c r="S428" s="7"/>
      <c r="T428" s="7"/>
      <c r="U428" s="7"/>
      <c r="V428" s="7"/>
      <c r="W428" s="7"/>
      <c r="X428" s="7"/>
      <c r="Y428" s="7"/>
    </row>
    <row r="429" spans="1:25" ht="14.25" x14ac:dyDescent="0.2">
      <c r="A429" s="452"/>
      <c r="B429" s="452"/>
      <c r="C429" s="452"/>
      <c r="D429" s="452"/>
      <c r="E429" s="452"/>
      <c r="F429" s="7"/>
      <c r="G429" s="7"/>
      <c r="H429" s="7"/>
      <c r="I429" s="7"/>
      <c r="J429" s="7"/>
      <c r="K429" s="7"/>
      <c r="L429" s="7"/>
      <c r="M429" s="7"/>
      <c r="N429" s="7"/>
      <c r="O429" s="7"/>
      <c r="P429" s="7"/>
      <c r="Q429" s="7"/>
      <c r="R429" s="7"/>
      <c r="S429" s="7"/>
      <c r="T429" s="7"/>
      <c r="U429" s="7"/>
      <c r="V429" s="7"/>
      <c r="W429" s="7"/>
      <c r="X429" s="7"/>
      <c r="Y429" s="7"/>
    </row>
    <row r="430" spans="1:25" ht="15" x14ac:dyDescent="0.25">
      <c r="A430" s="1121"/>
      <c r="B430" s="1121"/>
      <c r="C430" s="1121"/>
      <c r="D430" s="454"/>
      <c r="E430" s="194"/>
      <c r="F430" s="7"/>
      <c r="G430" s="7"/>
      <c r="H430" s="7"/>
      <c r="I430" s="7"/>
      <c r="J430" s="7"/>
      <c r="K430" s="7"/>
      <c r="L430" s="7"/>
      <c r="M430" s="7"/>
      <c r="N430" s="7"/>
      <c r="O430" s="7"/>
      <c r="P430" s="7"/>
      <c r="Q430" s="7"/>
      <c r="R430" s="7"/>
      <c r="S430" s="7"/>
      <c r="T430" s="7"/>
      <c r="U430" s="7"/>
      <c r="V430" s="7"/>
      <c r="W430" s="7"/>
      <c r="X430" s="7"/>
      <c r="Y430" s="7"/>
    </row>
    <row r="431" spans="1:25" ht="14.25" x14ac:dyDescent="0.2">
      <c r="A431" s="452"/>
      <c r="B431" s="452"/>
      <c r="C431" s="452"/>
      <c r="D431" s="452"/>
      <c r="E431" s="452"/>
      <c r="F431" s="7"/>
      <c r="G431" s="7"/>
      <c r="H431" s="7"/>
      <c r="I431" s="7"/>
      <c r="J431" s="7"/>
      <c r="K431" s="7"/>
      <c r="L431" s="7"/>
      <c r="M431" s="7"/>
      <c r="N431" s="7"/>
      <c r="O431" s="7"/>
      <c r="P431" s="7"/>
      <c r="Q431" s="7"/>
      <c r="R431" s="7"/>
      <c r="S431" s="7"/>
      <c r="T431" s="7"/>
      <c r="U431" s="7"/>
      <c r="V431" s="7"/>
      <c r="W431" s="7"/>
      <c r="X431" s="7"/>
      <c r="Y431" s="7"/>
    </row>
    <row r="432" spans="1:25" ht="14.25" x14ac:dyDescent="0.2">
      <c r="A432" s="452"/>
      <c r="B432" s="452"/>
      <c r="C432" s="452"/>
      <c r="D432" s="452"/>
      <c r="E432" s="452"/>
      <c r="F432" s="7"/>
      <c r="G432" s="7"/>
      <c r="H432" s="7"/>
      <c r="I432" s="7"/>
      <c r="J432" s="7"/>
      <c r="K432" s="7"/>
      <c r="L432" s="7"/>
      <c r="M432" s="7"/>
      <c r="N432" s="7"/>
      <c r="O432" s="7"/>
      <c r="P432" s="7"/>
      <c r="Q432" s="7"/>
      <c r="R432" s="7"/>
      <c r="S432" s="7"/>
      <c r="T432" s="7"/>
      <c r="U432" s="7"/>
      <c r="V432" s="7"/>
      <c r="W432" s="7"/>
      <c r="X432" s="7"/>
      <c r="Y432" s="7"/>
    </row>
    <row r="433" spans="1:25" ht="14.25" x14ac:dyDescent="0.2">
      <c r="A433" s="452"/>
      <c r="B433" s="452"/>
      <c r="C433" s="452"/>
      <c r="D433" s="452"/>
      <c r="E433" s="452"/>
      <c r="F433" s="7"/>
      <c r="G433" s="7"/>
      <c r="H433" s="7"/>
      <c r="I433" s="7"/>
      <c r="J433" s="7"/>
      <c r="K433" s="7"/>
      <c r="L433" s="7"/>
      <c r="M433" s="7"/>
      <c r="N433" s="7"/>
      <c r="O433" s="7"/>
      <c r="P433" s="7"/>
      <c r="Q433" s="7"/>
      <c r="R433" s="7"/>
      <c r="S433" s="7"/>
      <c r="T433" s="7"/>
      <c r="U433" s="7"/>
      <c r="V433" s="7"/>
      <c r="W433" s="7"/>
      <c r="X433" s="7"/>
      <c r="Y433" s="7"/>
    </row>
    <row r="434" spans="1:25" ht="14.25" x14ac:dyDescent="0.2">
      <c r="A434" s="452"/>
      <c r="B434" s="452"/>
      <c r="C434" s="452"/>
      <c r="D434" s="452"/>
      <c r="E434" s="452"/>
      <c r="F434" s="7"/>
      <c r="G434" s="7"/>
      <c r="H434" s="7"/>
      <c r="I434" s="7"/>
      <c r="J434" s="7"/>
      <c r="K434" s="7"/>
      <c r="L434" s="7"/>
      <c r="M434" s="7"/>
      <c r="N434" s="7"/>
      <c r="O434" s="7"/>
      <c r="P434" s="7"/>
      <c r="Q434" s="7"/>
      <c r="R434" s="7"/>
      <c r="S434" s="7"/>
      <c r="T434" s="7"/>
      <c r="U434" s="7"/>
      <c r="V434" s="7"/>
      <c r="W434" s="7"/>
      <c r="X434" s="7"/>
      <c r="Y434" s="7"/>
    </row>
    <row r="435" spans="1:25" ht="14.25" x14ac:dyDescent="0.2">
      <c r="A435" s="452"/>
      <c r="B435" s="452"/>
      <c r="C435" s="452"/>
      <c r="D435" s="452"/>
      <c r="E435" s="452"/>
      <c r="F435" s="7"/>
      <c r="G435" s="7"/>
      <c r="H435" s="7"/>
      <c r="I435" s="7"/>
      <c r="J435" s="7"/>
      <c r="K435" s="7"/>
      <c r="L435" s="7"/>
      <c r="M435" s="7"/>
      <c r="N435" s="7"/>
      <c r="O435" s="7"/>
      <c r="P435" s="7"/>
      <c r="Q435" s="7"/>
      <c r="R435" s="7"/>
      <c r="S435" s="7"/>
      <c r="T435" s="7"/>
      <c r="U435" s="7"/>
      <c r="V435" s="7"/>
      <c r="W435" s="7"/>
      <c r="X435" s="7"/>
      <c r="Y435" s="7"/>
    </row>
    <row r="436" spans="1:25" ht="14.25" x14ac:dyDescent="0.2">
      <c r="A436" s="452"/>
      <c r="B436" s="452"/>
      <c r="C436" s="452"/>
      <c r="D436" s="452"/>
      <c r="E436" s="452"/>
      <c r="F436" s="7"/>
      <c r="G436" s="7"/>
      <c r="H436" s="7"/>
      <c r="I436" s="7"/>
      <c r="J436" s="7"/>
      <c r="K436" s="7"/>
      <c r="L436" s="7"/>
      <c r="M436" s="7"/>
      <c r="N436" s="7"/>
      <c r="O436" s="7"/>
      <c r="P436" s="7"/>
      <c r="Q436" s="7"/>
      <c r="R436" s="7"/>
      <c r="S436" s="7"/>
      <c r="T436" s="7"/>
      <c r="U436" s="7"/>
      <c r="V436" s="7"/>
      <c r="W436" s="7"/>
      <c r="X436" s="7"/>
      <c r="Y436" s="7"/>
    </row>
    <row r="437" spans="1:25" ht="14.25" x14ac:dyDescent="0.2">
      <c r="A437" s="202"/>
      <c r="B437" s="202"/>
      <c r="C437" s="202"/>
      <c r="D437" s="202"/>
      <c r="E437" s="202"/>
      <c r="F437" s="7"/>
      <c r="G437" s="7"/>
      <c r="H437" s="7"/>
      <c r="I437" s="7"/>
      <c r="J437" s="7"/>
      <c r="K437" s="7"/>
      <c r="L437" s="7"/>
      <c r="M437" s="7"/>
      <c r="N437" s="7"/>
      <c r="O437" s="7"/>
      <c r="P437" s="7"/>
      <c r="Q437" s="7"/>
      <c r="R437" s="7"/>
      <c r="S437" s="7"/>
      <c r="T437" s="7"/>
      <c r="U437" s="7"/>
      <c r="V437" s="7"/>
      <c r="W437" s="7"/>
      <c r="X437" s="7"/>
      <c r="Y437" s="7"/>
    </row>
    <row r="438" spans="1:25" ht="14.25" x14ac:dyDescent="0.2">
      <c r="A438" s="202"/>
      <c r="B438" s="202"/>
      <c r="C438" s="202"/>
      <c r="D438" s="202"/>
      <c r="E438" s="202"/>
      <c r="F438" s="7"/>
      <c r="G438" s="7"/>
      <c r="H438" s="7"/>
      <c r="I438" s="7"/>
      <c r="J438" s="7"/>
      <c r="K438" s="7"/>
      <c r="L438" s="7"/>
      <c r="M438" s="7"/>
      <c r="N438" s="7"/>
      <c r="O438" s="7"/>
      <c r="P438" s="7"/>
      <c r="Q438" s="7"/>
      <c r="R438" s="7"/>
      <c r="S438" s="7"/>
      <c r="T438" s="7"/>
      <c r="U438" s="7"/>
      <c r="V438" s="7"/>
      <c r="W438" s="7"/>
      <c r="X438" s="7"/>
      <c r="Y438" s="7"/>
    </row>
    <row r="439" spans="1:25" ht="14.25" x14ac:dyDescent="0.2">
      <c r="A439" s="202"/>
      <c r="B439" s="202"/>
      <c r="C439" s="202"/>
      <c r="D439" s="202"/>
      <c r="E439" s="202"/>
      <c r="F439" s="7"/>
      <c r="G439" s="7"/>
      <c r="H439" s="7"/>
      <c r="I439" s="7"/>
      <c r="J439" s="7"/>
      <c r="K439" s="7"/>
      <c r="L439" s="7"/>
      <c r="M439" s="7"/>
      <c r="N439" s="7"/>
      <c r="O439" s="7"/>
      <c r="P439" s="7"/>
      <c r="Q439" s="7"/>
      <c r="R439" s="7"/>
      <c r="S439" s="7"/>
      <c r="T439" s="7"/>
      <c r="U439" s="7"/>
      <c r="V439" s="7"/>
      <c r="W439" s="7"/>
      <c r="X439" s="7"/>
      <c r="Y439" s="7"/>
    </row>
    <row r="440" spans="1:25" ht="14.25" x14ac:dyDescent="0.2">
      <c r="A440" s="202"/>
      <c r="B440" s="202"/>
      <c r="C440" s="202"/>
      <c r="D440" s="202"/>
      <c r="E440" s="202"/>
      <c r="F440" s="7"/>
      <c r="G440" s="7"/>
      <c r="H440" s="7"/>
      <c r="I440" s="7"/>
      <c r="J440" s="7"/>
      <c r="K440" s="7"/>
      <c r="L440" s="7"/>
      <c r="M440" s="7"/>
      <c r="N440" s="7"/>
      <c r="O440" s="7"/>
      <c r="P440" s="7"/>
      <c r="Q440" s="7"/>
      <c r="R440" s="7"/>
      <c r="S440" s="7"/>
      <c r="T440" s="7"/>
      <c r="U440" s="7"/>
      <c r="V440" s="7"/>
      <c r="W440" s="7"/>
      <c r="X440" s="7"/>
      <c r="Y440" s="7"/>
    </row>
    <row r="441" spans="1:25" ht="15" x14ac:dyDescent="0.25">
      <c r="A441" s="1126"/>
      <c r="B441" s="1126"/>
      <c r="C441" s="1126"/>
      <c r="D441" s="1126"/>
      <c r="E441" s="452"/>
      <c r="F441" s="7"/>
      <c r="G441" s="7"/>
      <c r="H441" s="7"/>
      <c r="I441" s="7"/>
      <c r="J441" s="7"/>
      <c r="K441" s="7"/>
      <c r="L441" s="7"/>
      <c r="M441" s="7"/>
      <c r="N441" s="7"/>
      <c r="O441" s="7"/>
      <c r="P441" s="7"/>
      <c r="Q441" s="7"/>
      <c r="R441" s="7"/>
      <c r="S441" s="7"/>
      <c r="T441" s="7"/>
      <c r="U441" s="7"/>
      <c r="V441" s="7"/>
      <c r="W441" s="7"/>
      <c r="X441" s="7"/>
      <c r="Y441" s="7"/>
    </row>
    <row r="442" spans="1:25" ht="14.25" x14ac:dyDescent="0.2">
      <c r="A442" s="452"/>
      <c r="B442" s="452"/>
      <c r="C442" s="452"/>
      <c r="D442" s="452"/>
      <c r="E442" s="452"/>
      <c r="F442" s="7"/>
      <c r="G442" s="7"/>
      <c r="H442" s="7"/>
      <c r="I442" s="7"/>
      <c r="J442" s="7"/>
      <c r="K442" s="7"/>
      <c r="L442" s="7"/>
      <c r="M442" s="7"/>
      <c r="N442" s="7"/>
      <c r="O442" s="7"/>
      <c r="P442" s="7"/>
      <c r="Q442" s="7"/>
      <c r="R442" s="7"/>
      <c r="S442" s="7"/>
      <c r="T442" s="7"/>
      <c r="U442" s="7"/>
      <c r="V442" s="7"/>
      <c r="W442" s="7"/>
      <c r="X442" s="7"/>
      <c r="Y442" s="7"/>
    </row>
    <row r="443" spans="1:25" ht="14.25" x14ac:dyDescent="0.2">
      <c r="A443" s="452"/>
      <c r="B443" s="452"/>
      <c r="C443" s="452"/>
      <c r="D443" s="452"/>
      <c r="E443" s="452"/>
      <c r="F443" s="7"/>
      <c r="G443" s="7"/>
      <c r="H443" s="7"/>
      <c r="I443" s="7"/>
      <c r="J443" s="7"/>
      <c r="K443" s="7"/>
      <c r="L443" s="7"/>
      <c r="M443" s="7"/>
      <c r="N443" s="7"/>
      <c r="O443" s="7"/>
      <c r="P443" s="7"/>
      <c r="Q443" s="7"/>
      <c r="R443" s="7"/>
      <c r="S443" s="7"/>
      <c r="T443" s="7"/>
      <c r="U443" s="7"/>
      <c r="V443" s="7"/>
      <c r="W443" s="7"/>
      <c r="X443" s="7"/>
      <c r="Y443" s="7"/>
    </row>
    <row r="444" spans="1:25" ht="14.25" x14ac:dyDescent="0.2">
      <c r="A444" s="452"/>
      <c r="B444" s="452"/>
      <c r="C444" s="452"/>
      <c r="D444" s="452"/>
      <c r="E444" s="452"/>
      <c r="F444" s="7"/>
      <c r="G444" s="7"/>
      <c r="H444" s="7"/>
      <c r="I444" s="7"/>
      <c r="J444" s="7"/>
      <c r="K444" s="7"/>
      <c r="L444" s="7"/>
      <c r="M444" s="7"/>
      <c r="N444" s="7"/>
      <c r="O444" s="7"/>
      <c r="P444" s="7"/>
      <c r="Q444" s="7"/>
      <c r="R444" s="7"/>
      <c r="S444" s="7"/>
      <c r="T444" s="7"/>
      <c r="U444" s="7"/>
      <c r="V444" s="7"/>
      <c r="W444" s="7"/>
      <c r="X444" s="7"/>
      <c r="Y444" s="7"/>
    </row>
    <row r="445" spans="1:25" ht="14.25" x14ac:dyDescent="0.2">
      <c r="A445" s="452"/>
      <c r="B445" s="452"/>
      <c r="C445" s="452"/>
      <c r="D445" s="452"/>
      <c r="E445" s="452"/>
      <c r="F445" s="7"/>
      <c r="G445" s="7"/>
      <c r="H445" s="7"/>
      <c r="I445" s="7"/>
      <c r="J445" s="7"/>
      <c r="K445" s="7"/>
      <c r="L445" s="7"/>
      <c r="M445" s="7"/>
      <c r="N445" s="7"/>
      <c r="O445" s="7"/>
      <c r="P445" s="7"/>
      <c r="Q445" s="7"/>
      <c r="R445" s="7"/>
      <c r="S445" s="7"/>
      <c r="T445" s="7"/>
      <c r="U445" s="7"/>
      <c r="V445" s="7"/>
      <c r="W445" s="7"/>
      <c r="X445" s="7"/>
      <c r="Y445" s="7"/>
    </row>
    <row r="446" spans="1:25" ht="15" x14ac:dyDescent="0.25">
      <c r="A446" s="1121"/>
      <c r="B446" s="1121"/>
      <c r="C446" s="452"/>
      <c r="D446" s="452"/>
      <c r="E446" s="452"/>
      <c r="F446" s="7"/>
      <c r="G446" s="7"/>
      <c r="H446" s="7"/>
      <c r="I446" s="7"/>
      <c r="J446" s="7"/>
      <c r="K446" s="7"/>
      <c r="L446" s="7"/>
      <c r="M446" s="7"/>
      <c r="N446" s="7"/>
      <c r="O446" s="7"/>
      <c r="P446" s="7"/>
      <c r="Q446" s="7"/>
      <c r="R446" s="7"/>
      <c r="S446" s="7"/>
      <c r="T446" s="7"/>
      <c r="U446" s="7"/>
      <c r="V446" s="7"/>
      <c r="W446" s="7"/>
      <c r="X446" s="7"/>
      <c r="Y446" s="7"/>
    </row>
    <row r="447" spans="1:25" ht="15" x14ac:dyDescent="0.25">
      <c r="A447" s="452"/>
      <c r="B447" s="451"/>
      <c r="C447" s="452"/>
      <c r="D447" s="452"/>
      <c r="E447" s="452"/>
      <c r="F447" s="7"/>
      <c r="G447" s="7"/>
      <c r="H447" s="7"/>
      <c r="I447" s="7"/>
      <c r="J447" s="7"/>
      <c r="K447" s="7"/>
      <c r="L447" s="7"/>
      <c r="M447" s="7"/>
      <c r="N447" s="7"/>
      <c r="O447" s="7"/>
      <c r="P447" s="7"/>
      <c r="Q447" s="7"/>
      <c r="R447" s="7"/>
      <c r="S447" s="7"/>
      <c r="T447" s="7"/>
      <c r="U447" s="7"/>
      <c r="V447" s="7"/>
      <c r="W447" s="7"/>
      <c r="X447" s="7"/>
      <c r="Y447" s="7"/>
    </row>
    <row r="448" spans="1:25" ht="15" x14ac:dyDescent="0.25">
      <c r="A448" s="452"/>
      <c r="B448" s="455"/>
      <c r="C448" s="204"/>
      <c r="D448" s="204"/>
      <c r="E448" s="452"/>
      <c r="F448" s="7"/>
      <c r="G448" s="7"/>
      <c r="H448" s="7"/>
      <c r="I448" s="7"/>
      <c r="J448" s="7"/>
      <c r="K448" s="7"/>
      <c r="L448" s="7"/>
      <c r="M448" s="7"/>
      <c r="N448" s="7"/>
      <c r="O448" s="7"/>
      <c r="P448" s="7"/>
      <c r="Q448" s="7"/>
      <c r="R448" s="7"/>
      <c r="S448" s="7"/>
      <c r="T448" s="7"/>
      <c r="U448" s="7"/>
      <c r="V448" s="7"/>
      <c r="W448" s="7"/>
      <c r="X448" s="7"/>
      <c r="Y448" s="7"/>
    </row>
    <row r="449" spans="1:25" ht="14.25" x14ac:dyDescent="0.2">
      <c r="A449" s="452"/>
      <c r="B449" s="204"/>
      <c r="C449" s="204"/>
      <c r="D449" s="204"/>
      <c r="E449" s="452"/>
      <c r="F449" s="7"/>
      <c r="G449" s="7"/>
      <c r="H449" s="7"/>
      <c r="I449" s="7"/>
      <c r="J449" s="7"/>
      <c r="K449" s="7"/>
      <c r="L449" s="7"/>
      <c r="M449" s="7"/>
      <c r="N449" s="7"/>
      <c r="O449" s="7"/>
      <c r="P449" s="7"/>
      <c r="Q449" s="7"/>
      <c r="R449" s="7"/>
      <c r="S449" s="7"/>
      <c r="T449" s="7"/>
      <c r="U449" s="7"/>
      <c r="V449" s="7"/>
      <c r="W449" s="7"/>
      <c r="X449" s="7"/>
      <c r="Y449" s="7"/>
    </row>
    <row r="450" spans="1:25" ht="14.25" x14ac:dyDescent="0.2">
      <c r="A450" s="1121"/>
      <c r="B450" s="1131"/>
      <c r="C450" s="1131"/>
      <c r="D450" s="1131"/>
      <c r="E450" s="452"/>
      <c r="F450" s="7"/>
      <c r="G450" s="7"/>
      <c r="H450" s="7"/>
      <c r="I450" s="7"/>
      <c r="J450" s="7"/>
      <c r="K450" s="7"/>
      <c r="L450" s="7"/>
      <c r="M450" s="7"/>
      <c r="N450" s="7"/>
      <c r="O450" s="7"/>
      <c r="P450" s="7"/>
      <c r="Q450" s="7"/>
      <c r="R450" s="7"/>
      <c r="S450" s="7"/>
      <c r="T450" s="7"/>
      <c r="U450" s="7"/>
      <c r="V450" s="7"/>
      <c r="W450" s="7"/>
      <c r="X450" s="7"/>
      <c r="Y450" s="7"/>
    </row>
    <row r="451" spans="1:25" ht="14.25" x14ac:dyDescent="0.2">
      <c r="A451" s="1121"/>
      <c r="B451" s="1121"/>
      <c r="C451" s="1121"/>
      <c r="D451" s="1121"/>
      <c r="E451" s="452"/>
      <c r="F451" s="7"/>
      <c r="G451" s="7"/>
      <c r="H451" s="7"/>
      <c r="I451" s="7"/>
      <c r="J451" s="7"/>
      <c r="K451" s="7"/>
      <c r="L451" s="7"/>
      <c r="M451" s="7"/>
      <c r="N451" s="7"/>
      <c r="O451" s="7"/>
      <c r="P451" s="7"/>
      <c r="Q451" s="7"/>
      <c r="R451" s="7"/>
      <c r="S451" s="7"/>
      <c r="T451" s="7"/>
      <c r="U451" s="7"/>
      <c r="V451" s="7"/>
      <c r="W451" s="7"/>
      <c r="X451" s="7"/>
      <c r="Y451" s="7"/>
    </row>
    <row r="452" spans="1:25" x14ac:dyDescent="0.2">
      <c r="A452" s="18"/>
      <c r="B452" s="437"/>
      <c r="C452" s="460"/>
      <c r="D452" s="460"/>
      <c r="E452" s="459"/>
      <c r="F452" s="7"/>
      <c r="G452" s="7"/>
      <c r="H452" s="7"/>
      <c r="I452" s="7"/>
      <c r="J452" s="7"/>
      <c r="K452" s="7"/>
      <c r="L452" s="7"/>
      <c r="M452" s="7"/>
      <c r="N452" s="7"/>
      <c r="O452" s="7"/>
      <c r="P452" s="7"/>
      <c r="Q452" s="7"/>
      <c r="R452" s="7"/>
      <c r="S452" s="7"/>
      <c r="T452" s="7"/>
      <c r="U452" s="7"/>
      <c r="V452" s="7"/>
      <c r="W452" s="7"/>
      <c r="X452" s="7"/>
      <c r="Y452" s="7"/>
    </row>
    <row r="453" spans="1:25" x14ac:dyDescent="0.2">
      <c r="A453" s="459"/>
      <c r="B453" s="437"/>
      <c r="C453" s="460"/>
      <c r="D453" s="460"/>
      <c r="E453" s="459"/>
      <c r="F453" s="7"/>
      <c r="G453" s="7"/>
      <c r="H453" s="7"/>
      <c r="I453" s="7"/>
      <c r="J453" s="7"/>
      <c r="K453" s="7"/>
      <c r="L453" s="7"/>
      <c r="M453" s="7"/>
      <c r="N453" s="7"/>
      <c r="O453" s="7"/>
      <c r="P453" s="7"/>
      <c r="Q453" s="7"/>
      <c r="R453" s="7"/>
      <c r="S453" s="7"/>
      <c r="T453" s="7"/>
      <c r="U453" s="7"/>
      <c r="V453" s="7"/>
      <c r="W453" s="7"/>
      <c r="X453" s="7"/>
      <c r="Y453" s="7"/>
    </row>
    <row r="454" spans="1:25" x14ac:dyDescent="0.2">
      <c r="A454" s="18"/>
      <c r="B454" s="437"/>
      <c r="C454" s="460"/>
      <c r="D454" s="460"/>
      <c r="E454" s="459"/>
      <c r="F454" s="7"/>
      <c r="G454" s="7"/>
      <c r="H454" s="7"/>
      <c r="I454" s="7"/>
      <c r="J454" s="7"/>
      <c r="K454" s="7"/>
      <c r="L454" s="7"/>
      <c r="M454" s="7"/>
      <c r="N454" s="7"/>
      <c r="O454" s="7"/>
      <c r="P454" s="7"/>
      <c r="Q454" s="7"/>
      <c r="R454" s="7"/>
      <c r="S454" s="7"/>
      <c r="T454" s="7"/>
      <c r="U454" s="7"/>
      <c r="V454" s="7"/>
      <c r="W454" s="7"/>
      <c r="X454" s="7"/>
      <c r="Y454" s="7"/>
    </row>
    <row r="455" spans="1:25" x14ac:dyDescent="0.2">
      <c r="A455" s="18"/>
      <c r="B455" s="437"/>
      <c r="C455" s="460"/>
      <c r="D455" s="460"/>
      <c r="E455" s="459"/>
      <c r="F455" s="7"/>
      <c r="G455" s="7"/>
      <c r="H455" s="7"/>
      <c r="I455" s="7"/>
      <c r="J455" s="7"/>
      <c r="K455" s="7"/>
      <c r="L455" s="7"/>
      <c r="M455" s="7"/>
      <c r="N455" s="7"/>
      <c r="O455" s="7"/>
      <c r="P455" s="7"/>
      <c r="Q455" s="7"/>
      <c r="R455" s="7"/>
      <c r="S455" s="7"/>
      <c r="T455" s="7"/>
      <c r="U455" s="7"/>
      <c r="V455" s="7"/>
      <c r="W455" s="7"/>
      <c r="X455" s="7"/>
      <c r="Y455" s="7"/>
    </row>
    <row r="456" spans="1:25" x14ac:dyDescent="0.2">
      <c r="A456" s="459"/>
      <c r="B456" s="437"/>
      <c r="C456" s="460"/>
      <c r="D456" s="460"/>
      <c r="E456" s="459"/>
      <c r="F456" s="7"/>
      <c r="G456" s="7"/>
      <c r="H456" s="7"/>
      <c r="I456" s="7"/>
      <c r="J456" s="7"/>
      <c r="K456" s="7"/>
      <c r="L456" s="7"/>
      <c r="M456" s="7"/>
      <c r="N456" s="7"/>
      <c r="O456" s="7"/>
      <c r="P456" s="7"/>
      <c r="Q456" s="7"/>
      <c r="R456" s="7"/>
      <c r="S456" s="7"/>
      <c r="T456" s="7"/>
      <c r="U456" s="7"/>
      <c r="V456" s="7"/>
      <c r="W456" s="7"/>
      <c r="X456" s="7"/>
      <c r="Y456" s="7"/>
    </row>
    <row r="457" spans="1:25" x14ac:dyDescent="0.2">
      <c r="A457" s="459"/>
      <c r="B457" s="437"/>
      <c r="C457" s="460"/>
      <c r="D457" s="460"/>
      <c r="E457" s="459"/>
      <c r="F457" s="7"/>
      <c r="G457" s="7"/>
      <c r="H457" s="7"/>
      <c r="I457" s="7"/>
      <c r="J457" s="7"/>
      <c r="K457" s="7"/>
      <c r="L457" s="7"/>
      <c r="M457" s="7"/>
      <c r="N457" s="7"/>
      <c r="O457" s="7"/>
      <c r="P457" s="7"/>
      <c r="Q457" s="7"/>
      <c r="R457" s="7"/>
      <c r="S457" s="7"/>
      <c r="T457" s="7"/>
      <c r="U457" s="7"/>
      <c r="V457" s="7"/>
      <c r="W457" s="7"/>
      <c r="X457" s="7"/>
      <c r="Y457" s="7"/>
    </row>
    <row r="458" spans="1:25" x14ac:dyDescent="0.2">
      <c r="A458" s="459"/>
      <c r="B458" s="456"/>
      <c r="C458" s="456"/>
      <c r="D458" s="460"/>
      <c r="E458" s="459"/>
      <c r="F458" s="7"/>
      <c r="G458" s="7"/>
      <c r="H458" s="7"/>
      <c r="I458" s="7"/>
      <c r="J458" s="7"/>
      <c r="K458" s="7"/>
      <c r="L458" s="7"/>
      <c r="M458" s="7"/>
      <c r="N458" s="7"/>
      <c r="O458" s="7"/>
      <c r="P458" s="7"/>
      <c r="Q458" s="7"/>
      <c r="R458" s="7"/>
      <c r="S458" s="7"/>
      <c r="T458" s="7"/>
      <c r="U458" s="7"/>
      <c r="V458" s="7"/>
      <c r="W458" s="7"/>
      <c r="X458" s="7"/>
      <c r="Y458" s="7"/>
    </row>
    <row r="459" spans="1:25" x14ac:dyDescent="0.2">
      <c r="A459" s="1132"/>
      <c r="B459" s="1132"/>
      <c r="C459" s="1132"/>
      <c r="D459" s="20"/>
      <c r="E459" s="459"/>
      <c r="F459" s="7"/>
      <c r="G459" s="7"/>
      <c r="H459" s="7"/>
      <c r="I459" s="7"/>
      <c r="J459" s="7"/>
      <c r="K459" s="7"/>
      <c r="L459" s="7"/>
      <c r="M459" s="7"/>
      <c r="N459" s="7"/>
      <c r="O459" s="7"/>
      <c r="P459" s="7"/>
      <c r="Q459" s="7"/>
      <c r="R459" s="7"/>
      <c r="S459" s="7"/>
      <c r="T459" s="7"/>
      <c r="U459" s="7"/>
      <c r="V459" s="7"/>
      <c r="W459" s="7"/>
      <c r="X459" s="7"/>
      <c r="Y459" s="7"/>
    </row>
    <row r="460" spans="1:25" x14ac:dyDescent="0.2">
      <c r="A460" s="1133"/>
      <c r="B460" s="1133"/>
      <c r="C460" s="1133"/>
      <c r="D460" s="1133"/>
      <c r="E460" s="459"/>
      <c r="F460" s="7"/>
      <c r="G460" s="7"/>
      <c r="H460" s="7"/>
      <c r="I460" s="7"/>
      <c r="J460" s="7"/>
      <c r="K460" s="7"/>
      <c r="L460" s="7"/>
      <c r="M460" s="7"/>
      <c r="N460" s="7"/>
      <c r="O460" s="7"/>
      <c r="P460" s="7"/>
      <c r="Q460" s="7"/>
      <c r="R460" s="7"/>
      <c r="S460" s="7"/>
      <c r="T460" s="7"/>
      <c r="U460" s="7"/>
      <c r="V460" s="7"/>
      <c r="W460" s="7"/>
      <c r="X460" s="7"/>
      <c r="Y460" s="7"/>
    </row>
    <row r="461" spans="1:25" x14ac:dyDescent="0.2">
      <c r="A461" s="456"/>
      <c r="B461" s="457"/>
      <c r="C461" s="457"/>
      <c r="D461" s="20"/>
      <c r="E461" s="459"/>
      <c r="F461" s="7"/>
      <c r="G461" s="7"/>
      <c r="H461" s="7"/>
      <c r="I461" s="7"/>
      <c r="J461" s="7"/>
      <c r="K461" s="7"/>
      <c r="L461" s="7"/>
      <c r="M461" s="7"/>
      <c r="N461" s="7"/>
      <c r="O461" s="7"/>
      <c r="P461" s="7"/>
      <c r="Q461" s="7"/>
      <c r="R461" s="7"/>
      <c r="S461" s="7"/>
      <c r="T461" s="7"/>
      <c r="U461" s="7"/>
      <c r="V461" s="7"/>
      <c r="W461" s="7"/>
      <c r="X461" s="7"/>
      <c r="Y461" s="7"/>
    </row>
    <row r="462" spans="1:25" x14ac:dyDescent="0.2">
      <c r="A462" s="459"/>
      <c r="B462" s="459"/>
      <c r="C462" s="459"/>
      <c r="D462" s="459"/>
      <c r="E462" s="459"/>
      <c r="F462" s="7"/>
      <c r="G462" s="7"/>
      <c r="H462" s="7"/>
      <c r="I462" s="7"/>
      <c r="J462" s="7"/>
      <c r="K462" s="7"/>
      <c r="L462" s="7"/>
      <c r="M462" s="7"/>
      <c r="N462" s="7"/>
      <c r="O462" s="7"/>
      <c r="P462" s="7"/>
      <c r="Q462" s="7"/>
      <c r="R462" s="7"/>
      <c r="S462" s="7"/>
      <c r="T462" s="7"/>
      <c r="U462" s="7"/>
      <c r="V462" s="7"/>
      <c r="W462" s="7"/>
      <c r="X462" s="7"/>
      <c r="Y462" s="7"/>
    </row>
    <row r="463" spans="1:25" x14ac:dyDescent="0.2">
      <c r="A463" s="459"/>
      <c r="B463" s="459"/>
      <c r="C463" s="459"/>
      <c r="D463" s="459"/>
      <c r="E463" s="459"/>
      <c r="F463" s="7"/>
      <c r="G463" s="7"/>
      <c r="H463" s="7"/>
      <c r="I463" s="7"/>
      <c r="J463" s="7"/>
      <c r="K463" s="7"/>
      <c r="L463" s="7"/>
      <c r="M463" s="7"/>
      <c r="N463" s="7"/>
      <c r="O463" s="7"/>
      <c r="P463" s="7"/>
      <c r="Q463" s="7"/>
      <c r="R463" s="7"/>
      <c r="S463" s="7"/>
      <c r="T463" s="7"/>
      <c r="U463" s="7"/>
      <c r="V463" s="7"/>
      <c r="W463" s="7"/>
      <c r="X463" s="7"/>
      <c r="Y463" s="7"/>
    </row>
    <row r="464" spans="1:25" x14ac:dyDescent="0.2">
      <c r="A464" s="456"/>
      <c r="B464" s="458"/>
      <c r="C464" s="458"/>
      <c r="D464" s="458"/>
      <c r="E464" s="459"/>
      <c r="F464" s="7"/>
      <c r="G464" s="7"/>
      <c r="H464" s="7"/>
      <c r="I464" s="7"/>
      <c r="J464" s="7"/>
      <c r="K464" s="7"/>
      <c r="L464" s="7"/>
      <c r="M464" s="7"/>
      <c r="N464" s="7"/>
      <c r="O464" s="7"/>
      <c r="P464" s="7"/>
      <c r="Q464" s="7"/>
      <c r="R464" s="7"/>
      <c r="S464" s="7"/>
      <c r="T464" s="7"/>
      <c r="U464" s="7"/>
      <c r="V464" s="7"/>
      <c r="W464" s="7"/>
      <c r="X464" s="7"/>
      <c r="Y464" s="7"/>
    </row>
    <row r="465" spans="1:25" x14ac:dyDescent="0.2">
      <c r="A465" s="1134"/>
      <c r="B465" s="1135"/>
      <c r="C465" s="1136"/>
      <c r="D465" s="1136"/>
      <c r="E465" s="22"/>
      <c r="F465" s="7"/>
      <c r="G465" s="7"/>
      <c r="H465" s="7"/>
      <c r="I465" s="7"/>
      <c r="J465" s="7"/>
      <c r="K465" s="7"/>
      <c r="L465" s="7"/>
      <c r="M465" s="7"/>
      <c r="N465" s="7"/>
      <c r="O465" s="7"/>
      <c r="P465" s="7"/>
      <c r="Q465" s="7"/>
      <c r="R465" s="7"/>
      <c r="S465" s="7"/>
      <c r="T465" s="7"/>
      <c r="U465" s="7"/>
      <c r="V465" s="7"/>
      <c r="W465" s="7"/>
      <c r="X465" s="7"/>
      <c r="Y465" s="7"/>
    </row>
    <row r="466" spans="1:25" x14ac:dyDescent="0.2">
      <c r="A466" s="1134"/>
      <c r="B466" s="1134"/>
      <c r="C466" s="1134"/>
      <c r="D466" s="1134"/>
      <c r="E466" s="22"/>
      <c r="F466" s="7"/>
      <c r="G466" s="7"/>
      <c r="H466" s="7"/>
      <c r="I466" s="7"/>
      <c r="J466" s="7"/>
      <c r="K466" s="7"/>
      <c r="L466" s="7"/>
      <c r="M466" s="7"/>
      <c r="N466" s="7"/>
      <c r="O466" s="7"/>
      <c r="P466" s="7"/>
      <c r="Q466" s="7"/>
      <c r="R466" s="7"/>
      <c r="S466" s="7"/>
      <c r="T466" s="7"/>
      <c r="U466" s="7"/>
      <c r="V466" s="7"/>
      <c r="W466" s="7"/>
      <c r="X466" s="7"/>
      <c r="Y466" s="7"/>
    </row>
    <row r="467" spans="1:25" x14ac:dyDescent="0.2">
      <c r="A467" s="1132"/>
      <c r="B467" s="1132"/>
      <c r="C467" s="1132"/>
      <c r="D467" s="20"/>
      <c r="E467" s="459"/>
      <c r="F467" s="7"/>
      <c r="G467" s="7"/>
      <c r="H467" s="7"/>
      <c r="I467" s="7"/>
      <c r="J467" s="7"/>
      <c r="K467" s="7"/>
      <c r="L467" s="7"/>
      <c r="M467" s="7"/>
      <c r="N467" s="7"/>
      <c r="O467" s="7"/>
      <c r="P467" s="7"/>
      <c r="Q467" s="7"/>
      <c r="R467" s="7"/>
      <c r="S467" s="7"/>
      <c r="T467" s="7"/>
      <c r="U467" s="7"/>
      <c r="V467" s="7"/>
      <c r="W467" s="7"/>
      <c r="X467" s="7"/>
      <c r="Y467" s="7"/>
    </row>
    <row r="468" spans="1:25" x14ac:dyDescent="0.2">
      <c r="A468" s="1133"/>
      <c r="B468" s="1133"/>
      <c r="C468" s="1133"/>
      <c r="D468" s="1133"/>
      <c r="E468" s="459"/>
      <c r="F468" s="7"/>
      <c r="G468" s="7"/>
      <c r="H468" s="7"/>
      <c r="I468" s="7"/>
      <c r="J468" s="7"/>
      <c r="K468" s="7"/>
      <c r="L468" s="7"/>
      <c r="M468" s="7"/>
      <c r="N468" s="7"/>
      <c r="O468" s="7"/>
      <c r="P468" s="7"/>
      <c r="Q468" s="7"/>
      <c r="R468" s="7"/>
      <c r="S468" s="7"/>
      <c r="T468" s="7"/>
      <c r="U468" s="7"/>
      <c r="V468" s="7"/>
      <c r="W468" s="7"/>
      <c r="X468" s="7"/>
      <c r="Y468" s="7"/>
    </row>
    <row r="469" spans="1:25" x14ac:dyDescent="0.2">
      <c r="A469" s="1132"/>
      <c r="B469" s="1132"/>
      <c r="C469" s="1132"/>
      <c r="D469" s="20"/>
      <c r="E469" s="459"/>
      <c r="F469" s="7"/>
      <c r="G469" s="7"/>
      <c r="H469" s="7"/>
      <c r="I469" s="7"/>
      <c r="J469" s="7"/>
      <c r="K469" s="7"/>
      <c r="L469" s="7"/>
      <c r="M469" s="7"/>
      <c r="N469" s="7"/>
      <c r="O469" s="7"/>
      <c r="P469" s="7"/>
      <c r="Q469" s="7"/>
      <c r="R469" s="7"/>
      <c r="S469" s="7"/>
      <c r="T469" s="7"/>
      <c r="U469" s="7"/>
      <c r="V469" s="7"/>
      <c r="W469" s="7"/>
      <c r="X469" s="7"/>
      <c r="Y469" s="7"/>
    </row>
    <row r="470" spans="1:25" x14ac:dyDescent="0.2">
      <c r="A470" s="459"/>
      <c r="B470" s="459"/>
      <c r="C470" s="459"/>
      <c r="D470" s="459"/>
      <c r="E470" s="459"/>
      <c r="F470" s="7"/>
      <c r="G470" s="7"/>
      <c r="H470" s="7"/>
      <c r="I470" s="7"/>
      <c r="J470" s="7"/>
      <c r="K470" s="7"/>
      <c r="L470" s="7"/>
      <c r="M470" s="7"/>
      <c r="N470" s="7"/>
      <c r="O470" s="7"/>
      <c r="P470" s="7"/>
      <c r="Q470" s="7"/>
      <c r="R470" s="7"/>
      <c r="S470" s="7"/>
      <c r="T470" s="7"/>
      <c r="U470" s="7"/>
      <c r="V470" s="7"/>
      <c r="W470" s="7"/>
      <c r="X470" s="7"/>
      <c r="Y470" s="7"/>
    </row>
    <row r="471" spans="1:25" x14ac:dyDescent="0.2">
      <c r="A471" s="459"/>
      <c r="B471" s="459"/>
      <c r="C471" s="459"/>
      <c r="D471" s="459"/>
      <c r="E471" s="459"/>
      <c r="F471" s="7"/>
      <c r="G471" s="7"/>
      <c r="H471" s="7"/>
      <c r="I471" s="7"/>
      <c r="J471" s="7"/>
      <c r="K471" s="7"/>
      <c r="L471" s="7"/>
      <c r="M471" s="7"/>
      <c r="N471" s="7"/>
      <c r="O471" s="7"/>
      <c r="P471" s="7"/>
      <c r="Q471" s="7"/>
      <c r="R471" s="7"/>
      <c r="S471" s="7"/>
      <c r="T471" s="7"/>
      <c r="U471" s="7"/>
      <c r="V471" s="7"/>
      <c r="W471" s="7"/>
      <c r="X471" s="7"/>
      <c r="Y471" s="7"/>
    </row>
    <row r="472" spans="1:25" x14ac:dyDescent="0.2">
      <c r="A472" s="1132"/>
      <c r="B472" s="1132"/>
      <c r="C472" s="1137"/>
      <c r="D472" s="1137"/>
      <c r="E472" s="459"/>
      <c r="F472" s="7"/>
      <c r="G472" s="7"/>
      <c r="H472" s="7"/>
      <c r="I472" s="7"/>
      <c r="J472" s="7"/>
      <c r="K472" s="7"/>
      <c r="L472" s="7"/>
      <c r="M472" s="7"/>
      <c r="N472" s="7"/>
      <c r="O472" s="7"/>
      <c r="P472" s="7"/>
      <c r="Q472" s="7"/>
      <c r="R472" s="7"/>
      <c r="S472" s="7"/>
      <c r="T472" s="7"/>
      <c r="U472" s="7"/>
      <c r="V472" s="7"/>
      <c r="W472" s="7"/>
      <c r="X472" s="7"/>
      <c r="Y472" s="7"/>
    </row>
    <row r="473" spans="1:25" x14ac:dyDescent="0.2">
      <c r="A473" s="459"/>
      <c r="B473" s="459"/>
      <c r="C473" s="459"/>
      <c r="D473" s="459"/>
      <c r="E473" s="459"/>
      <c r="F473" s="7"/>
      <c r="G473" s="7"/>
      <c r="H473" s="7"/>
      <c r="I473" s="7"/>
      <c r="J473" s="7"/>
      <c r="K473" s="7"/>
      <c r="L473" s="7"/>
      <c r="M473" s="7"/>
      <c r="N473" s="7"/>
      <c r="O473" s="7"/>
      <c r="P473" s="7"/>
      <c r="Q473" s="7"/>
      <c r="R473" s="7"/>
      <c r="S473" s="7"/>
      <c r="T473" s="7"/>
      <c r="U473" s="7"/>
      <c r="V473" s="7"/>
      <c r="W473" s="7"/>
      <c r="X473" s="7"/>
      <c r="Y473" s="7"/>
    </row>
    <row r="474" spans="1:25" x14ac:dyDescent="0.2">
      <c r="A474" s="1138"/>
      <c r="B474" s="1138"/>
      <c r="C474" s="1139"/>
      <c r="D474" s="1139"/>
      <c r="E474" s="459"/>
      <c r="F474" s="7"/>
      <c r="G474" s="7"/>
      <c r="H474" s="7"/>
      <c r="I474" s="7"/>
      <c r="J474" s="7"/>
      <c r="K474" s="7"/>
      <c r="L474" s="7"/>
      <c r="M474" s="7"/>
      <c r="N474" s="7"/>
      <c r="O474" s="7"/>
      <c r="P474" s="7"/>
      <c r="Q474" s="7"/>
      <c r="R474" s="7"/>
      <c r="S474" s="7"/>
      <c r="T474" s="7"/>
      <c r="U474" s="7"/>
      <c r="V474" s="7"/>
      <c r="W474" s="7"/>
      <c r="X474" s="7"/>
      <c r="Y474" s="7"/>
    </row>
    <row r="475" spans="1:25" x14ac:dyDescent="0.2">
      <c r="A475" s="1138"/>
      <c r="B475" s="1138"/>
      <c r="C475" s="1139"/>
      <c r="D475" s="1139"/>
      <c r="E475" s="459"/>
      <c r="F475" s="7"/>
      <c r="G475" s="7"/>
      <c r="H475" s="7"/>
      <c r="I475" s="7"/>
      <c r="J475" s="7"/>
      <c r="K475" s="7"/>
      <c r="L475" s="7"/>
      <c r="M475" s="7"/>
      <c r="N475" s="7"/>
      <c r="O475" s="7"/>
      <c r="P475" s="7"/>
      <c r="Q475" s="7"/>
      <c r="R475" s="7"/>
      <c r="S475" s="7"/>
      <c r="T475" s="7"/>
      <c r="U475" s="7"/>
      <c r="V475" s="7"/>
      <c r="W475" s="7"/>
      <c r="X475" s="7"/>
      <c r="Y475" s="7"/>
    </row>
    <row r="476" spans="1:25" ht="14.25" x14ac:dyDescent="0.2">
      <c r="A476" s="459"/>
      <c r="B476" s="23"/>
      <c r="C476" s="1139"/>
      <c r="D476" s="1139"/>
      <c r="E476" s="459"/>
      <c r="F476" s="7"/>
      <c r="G476" s="7"/>
      <c r="H476" s="7"/>
      <c r="I476" s="7"/>
      <c r="J476" s="7"/>
      <c r="K476" s="7"/>
      <c r="L476" s="7"/>
      <c r="M476" s="7"/>
      <c r="N476" s="7"/>
      <c r="O476" s="7"/>
      <c r="P476" s="7"/>
      <c r="Q476" s="7"/>
      <c r="R476" s="7"/>
      <c r="S476" s="7"/>
      <c r="T476" s="7"/>
      <c r="U476" s="7"/>
      <c r="V476" s="7"/>
      <c r="W476" s="7"/>
      <c r="X476" s="7"/>
      <c r="Y476" s="7"/>
    </row>
    <row r="477" spans="1:25" x14ac:dyDescent="0.2">
      <c r="A477" s="459"/>
      <c r="B477" s="24"/>
      <c r="C477" s="1139"/>
      <c r="D477" s="1139"/>
      <c r="E477" s="459"/>
      <c r="F477" s="7"/>
      <c r="G477" s="7"/>
      <c r="H477" s="7"/>
      <c r="I477" s="7"/>
      <c r="J477" s="7"/>
      <c r="K477" s="7"/>
      <c r="L477" s="7"/>
      <c r="M477" s="7"/>
      <c r="N477" s="7"/>
      <c r="O477" s="7"/>
      <c r="P477" s="7"/>
      <c r="Q477" s="7"/>
      <c r="R477" s="7"/>
      <c r="S477" s="7"/>
      <c r="T477" s="7"/>
      <c r="U477" s="7"/>
      <c r="V477" s="7"/>
      <c r="W477" s="7"/>
      <c r="X477" s="7"/>
      <c r="Y477" s="7"/>
    </row>
    <row r="478" spans="1:25" x14ac:dyDescent="0.2">
      <c r="A478" s="1138"/>
      <c r="B478" s="1138"/>
      <c r="C478" s="1139"/>
      <c r="D478" s="1139"/>
      <c r="E478" s="459"/>
      <c r="F478" s="7"/>
      <c r="G478" s="7"/>
      <c r="H478" s="7"/>
      <c r="I478" s="7"/>
      <c r="J478" s="7"/>
      <c r="K478" s="7"/>
      <c r="L478" s="7"/>
      <c r="M478" s="7"/>
      <c r="N478" s="7"/>
      <c r="O478" s="7"/>
      <c r="P478" s="7"/>
      <c r="Q478" s="7"/>
      <c r="R478" s="7"/>
      <c r="S478" s="7"/>
      <c r="T478" s="7"/>
      <c r="U478" s="7"/>
      <c r="V478" s="7"/>
      <c r="W478" s="7"/>
      <c r="X478" s="7"/>
      <c r="Y478" s="7"/>
    </row>
    <row r="479" spans="1:25" x14ac:dyDescent="0.2">
      <c r="A479" s="1138"/>
      <c r="B479" s="1138"/>
      <c r="C479" s="1139"/>
      <c r="D479" s="1139"/>
      <c r="E479" s="459"/>
      <c r="F479" s="7"/>
      <c r="G479" s="7"/>
      <c r="H479" s="7"/>
      <c r="I479" s="7"/>
      <c r="J479" s="7"/>
      <c r="K479" s="7"/>
      <c r="L479" s="7"/>
      <c r="M479" s="7"/>
      <c r="N479" s="7"/>
      <c r="O479" s="7"/>
      <c r="P479" s="7"/>
      <c r="Q479" s="7"/>
      <c r="R479" s="7"/>
      <c r="S479" s="7"/>
      <c r="T479" s="7"/>
      <c r="U479" s="7"/>
      <c r="V479" s="7"/>
      <c r="W479" s="7"/>
      <c r="X479" s="7"/>
      <c r="Y479" s="7"/>
    </row>
    <row r="480" spans="1:25" x14ac:dyDescent="0.2">
      <c r="A480" s="1138"/>
      <c r="B480" s="1138"/>
      <c r="C480" s="1139"/>
      <c r="D480" s="1139"/>
      <c r="E480" s="459"/>
      <c r="F480" s="7"/>
      <c r="G480" s="7"/>
      <c r="H480" s="7"/>
      <c r="I480" s="7"/>
      <c r="J480" s="7"/>
      <c r="K480" s="7"/>
      <c r="L480" s="7"/>
      <c r="M480" s="7"/>
      <c r="N480" s="7"/>
      <c r="O480" s="7"/>
      <c r="P480" s="7"/>
      <c r="Q480" s="7"/>
      <c r="R480" s="7"/>
      <c r="S480" s="7"/>
      <c r="T480" s="7"/>
      <c r="U480" s="7"/>
      <c r="V480" s="7"/>
      <c r="W480" s="7"/>
      <c r="X480" s="7"/>
      <c r="Y480" s="7"/>
    </row>
    <row r="481" spans="1:25" x14ac:dyDescent="0.2">
      <c r="A481" s="1138"/>
      <c r="B481" s="1138"/>
      <c r="C481" s="1139"/>
      <c r="D481" s="1139"/>
      <c r="E481" s="459"/>
      <c r="F481" s="7"/>
      <c r="G481" s="7"/>
      <c r="H481" s="7"/>
      <c r="I481" s="7"/>
      <c r="J481" s="7"/>
      <c r="K481" s="7"/>
      <c r="L481" s="7"/>
      <c r="M481" s="7"/>
      <c r="N481" s="7"/>
      <c r="O481" s="7"/>
      <c r="P481" s="7"/>
      <c r="Q481" s="7"/>
      <c r="R481" s="7"/>
      <c r="S481" s="7"/>
      <c r="T481" s="7"/>
      <c r="U481" s="7"/>
      <c r="V481" s="7"/>
      <c r="W481" s="7"/>
      <c r="X481" s="7"/>
      <c r="Y481" s="7"/>
    </row>
    <row r="482" spans="1:25" x14ac:dyDescent="0.2">
      <c r="A482" s="1138"/>
      <c r="B482" s="1138"/>
      <c r="C482" s="1139"/>
      <c r="D482" s="1139"/>
      <c r="E482" s="459"/>
      <c r="F482" s="7"/>
      <c r="G482" s="7"/>
      <c r="H482" s="7"/>
      <c r="I482" s="7"/>
      <c r="J482" s="7"/>
      <c r="K482" s="7"/>
      <c r="L482" s="7"/>
      <c r="M482" s="7"/>
      <c r="N482" s="7"/>
      <c r="O482" s="7"/>
      <c r="P482" s="7"/>
      <c r="Q482" s="7"/>
      <c r="R482" s="7"/>
      <c r="S482" s="7"/>
      <c r="T482" s="7"/>
      <c r="U482" s="7"/>
      <c r="V482" s="7"/>
      <c r="W482" s="7"/>
      <c r="X482" s="7"/>
      <c r="Y482" s="7"/>
    </row>
    <row r="483" spans="1:25" x14ac:dyDescent="0.2">
      <c r="A483" s="1138"/>
      <c r="B483" s="1138"/>
      <c r="C483" s="1138"/>
      <c r="D483" s="1138"/>
      <c r="E483" s="459"/>
      <c r="F483" s="7"/>
      <c r="G483" s="7"/>
      <c r="H483" s="7"/>
      <c r="I483" s="7"/>
      <c r="J483" s="7"/>
      <c r="K483" s="7"/>
      <c r="L483" s="7"/>
      <c r="M483" s="7"/>
      <c r="N483" s="7"/>
      <c r="O483" s="7"/>
      <c r="P483" s="7"/>
      <c r="Q483" s="7"/>
      <c r="R483" s="7"/>
      <c r="S483" s="7"/>
      <c r="T483" s="7"/>
      <c r="U483" s="7"/>
      <c r="V483" s="7"/>
      <c r="W483" s="7"/>
      <c r="X483" s="7"/>
      <c r="Y483" s="7"/>
    </row>
    <row r="484" spans="1:25" x14ac:dyDescent="0.2">
      <c r="A484" s="1138"/>
      <c r="B484" s="1138"/>
      <c r="C484" s="1138"/>
      <c r="D484" s="1138"/>
      <c r="E484" s="459"/>
      <c r="F484" s="7"/>
      <c r="G484" s="7"/>
      <c r="H484" s="7"/>
      <c r="I484" s="7"/>
      <c r="J484" s="7"/>
      <c r="K484" s="7"/>
      <c r="L484" s="7"/>
      <c r="M484" s="7"/>
      <c r="N484" s="7"/>
      <c r="O484" s="7"/>
      <c r="P484" s="7"/>
      <c r="Q484" s="7"/>
      <c r="R484" s="7"/>
      <c r="S484" s="7"/>
      <c r="T484" s="7"/>
      <c r="U484" s="7"/>
      <c r="V484" s="7"/>
      <c r="W484" s="7"/>
      <c r="X484" s="7"/>
      <c r="Y484" s="7"/>
    </row>
    <row r="485" spans="1:25" x14ac:dyDescent="0.2">
      <c r="A485" s="1138"/>
      <c r="B485" s="1138"/>
      <c r="C485" s="1138"/>
      <c r="D485" s="1138"/>
      <c r="E485" s="459"/>
      <c r="F485" s="7"/>
      <c r="G485" s="7"/>
      <c r="H485" s="7"/>
      <c r="I485" s="7"/>
      <c r="J485" s="7"/>
      <c r="K485" s="7"/>
      <c r="L485" s="7"/>
      <c r="M485" s="7"/>
      <c r="N485" s="7"/>
      <c r="O485" s="7"/>
      <c r="P485" s="7"/>
      <c r="Q485" s="7"/>
      <c r="R485" s="7"/>
      <c r="S485" s="7"/>
      <c r="T485" s="7"/>
      <c r="U485" s="7"/>
      <c r="V485" s="7"/>
      <c r="W485" s="7"/>
      <c r="X485" s="7"/>
      <c r="Y485" s="7"/>
    </row>
    <row r="486" spans="1:25" x14ac:dyDescent="0.2">
      <c r="A486" s="1138"/>
      <c r="B486" s="1138"/>
      <c r="C486" s="1138"/>
      <c r="D486" s="1138"/>
      <c r="E486" s="459"/>
      <c r="F486" s="7"/>
      <c r="G486" s="7"/>
      <c r="H486" s="7"/>
      <c r="I486" s="7"/>
      <c r="J486" s="7"/>
      <c r="K486" s="7"/>
      <c r="L486" s="7"/>
      <c r="M486" s="7"/>
      <c r="N486" s="7"/>
      <c r="O486" s="7"/>
      <c r="P486" s="7"/>
      <c r="Q486" s="7"/>
      <c r="R486" s="7"/>
      <c r="S486" s="7"/>
      <c r="T486" s="7"/>
      <c r="U486" s="7"/>
      <c r="V486" s="7"/>
      <c r="W486" s="7"/>
      <c r="X486" s="7"/>
      <c r="Y486" s="7"/>
    </row>
    <row r="487" spans="1:25" x14ac:dyDescent="0.2">
      <c r="A487" s="1138"/>
      <c r="B487" s="1138"/>
      <c r="C487" s="1138"/>
      <c r="D487" s="1138"/>
      <c r="E487" s="459"/>
      <c r="F487" s="7"/>
      <c r="G487" s="7"/>
      <c r="H487" s="7"/>
      <c r="I487" s="7"/>
      <c r="J487" s="7"/>
      <c r="K487" s="7"/>
      <c r="L487" s="7"/>
      <c r="M487" s="7"/>
      <c r="N487" s="7"/>
      <c r="O487" s="7"/>
      <c r="P487" s="7"/>
      <c r="Q487" s="7"/>
      <c r="R487" s="7"/>
      <c r="S487" s="7"/>
      <c r="T487" s="7"/>
      <c r="U487" s="7"/>
      <c r="V487" s="7"/>
      <c r="W487" s="7"/>
      <c r="X487" s="7"/>
      <c r="Y487" s="7"/>
    </row>
    <row r="488" spans="1:25" x14ac:dyDescent="0.2">
      <c r="A488" s="456"/>
      <c r="B488" s="456"/>
      <c r="C488" s="677"/>
      <c r="D488" s="677"/>
      <c r="E488" s="459"/>
      <c r="F488" s="7"/>
      <c r="G488" s="7"/>
      <c r="H488" s="7"/>
      <c r="I488" s="7"/>
      <c r="J488" s="7"/>
      <c r="K488" s="7"/>
      <c r="L488" s="7"/>
      <c r="M488" s="7"/>
      <c r="N488" s="7"/>
      <c r="O488" s="7"/>
      <c r="P488" s="7"/>
      <c r="Q488" s="7"/>
      <c r="R488" s="7"/>
      <c r="S488" s="7"/>
      <c r="T488" s="7"/>
      <c r="U488" s="7"/>
      <c r="V488" s="7"/>
      <c r="W488" s="7"/>
      <c r="X488" s="7"/>
      <c r="Y488" s="7"/>
    </row>
    <row r="489" spans="1:25" x14ac:dyDescent="0.2">
      <c r="A489" s="1132"/>
      <c r="B489" s="1132"/>
      <c r="C489" s="1139"/>
      <c r="D489" s="1139"/>
      <c r="E489" s="459"/>
      <c r="F489" s="7"/>
      <c r="G489" s="7"/>
      <c r="H489" s="7"/>
      <c r="I489" s="7"/>
      <c r="J489" s="7"/>
      <c r="K489" s="7"/>
      <c r="L489" s="7"/>
      <c r="M489" s="7"/>
      <c r="N489" s="7"/>
      <c r="O489" s="7"/>
      <c r="P489" s="7"/>
      <c r="Q489" s="7"/>
      <c r="R489" s="7"/>
      <c r="S489" s="7"/>
      <c r="T489" s="7"/>
      <c r="U489" s="7"/>
      <c r="V489" s="7"/>
      <c r="W489" s="7"/>
      <c r="X489" s="7"/>
      <c r="Y489" s="7"/>
    </row>
    <row r="490" spans="1:25" x14ac:dyDescent="0.2">
      <c r="A490" s="459"/>
      <c r="B490" s="459"/>
      <c r="C490" s="437"/>
      <c r="D490" s="437"/>
      <c r="E490" s="459"/>
      <c r="F490" s="7"/>
      <c r="G490" s="7"/>
      <c r="H490" s="7"/>
      <c r="I490" s="7"/>
      <c r="J490" s="7"/>
      <c r="K490" s="7"/>
      <c r="L490" s="7"/>
      <c r="M490" s="7"/>
      <c r="N490" s="7"/>
      <c r="O490" s="7"/>
      <c r="P490" s="7"/>
      <c r="Q490" s="7"/>
      <c r="R490" s="7"/>
      <c r="S490" s="7"/>
      <c r="T490" s="7"/>
      <c r="U490" s="7"/>
      <c r="V490" s="7"/>
      <c r="W490" s="7"/>
      <c r="X490" s="7"/>
      <c r="Y490" s="7"/>
    </row>
    <row r="491" spans="1:25" x14ac:dyDescent="0.2">
      <c r="A491" s="1140"/>
      <c r="B491" s="1140"/>
      <c r="C491" s="1137"/>
      <c r="D491" s="1137"/>
      <c r="E491" s="459"/>
      <c r="F491" s="7"/>
      <c r="G491" s="7"/>
      <c r="H491" s="7"/>
      <c r="I491" s="7"/>
      <c r="J491" s="7"/>
      <c r="K491" s="7"/>
      <c r="L491" s="7"/>
      <c r="M491" s="7"/>
      <c r="N491" s="7"/>
      <c r="O491" s="7"/>
      <c r="P491" s="7"/>
      <c r="Q491" s="7"/>
      <c r="R491" s="7"/>
      <c r="S491" s="7"/>
      <c r="T491" s="7"/>
      <c r="U491" s="7"/>
      <c r="V491" s="7"/>
      <c r="W491" s="7"/>
      <c r="X491" s="7"/>
      <c r="Y491" s="7"/>
    </row>
    <row r="492" spans="1:25" x14ac:dyDescent="0.2">
      <c r="A492" s="459"/>
      <c r="B492" s="459"/>
      <c r="C492" s="437"/>
      <c r="D492" s="437"/>
      <c r="E492" s="459"/>
      <c r="F492" s="7"/>
      <c r="G492" s="7"/>
      <c r="H492" s="7"/>
      <c r="I492" s="7"/>
      <c r="J492" s="7"/>
      <c r="K492" s="7"/>
      <c r="L492" s="7"/>
      <c r="M492" s="7"/>
      <c r="N492" s="7"/>
      <c r="O492" s="7"/>
      <c r="P492" s="7"/>
      <c r="Q492" s="7"/>
      <c r="R492" s="7"/>
      <c r="S492" s="7"/>
      <c r="T492" s="7"/>
      <c r="U492" s="7"/>
      <c r="V492" s="7"/>
      <c r="W492" s="7"/>
      <c r="X492" s="7"/>
      <c r="Y492" s="7"/>
    </row>
    <row r="493" spans="1:25" x14ac:dyDescent="0.2">
      <c r="A493" s="1132"/>
      <c r="B493" s="1132"/>
      <c r="C493" s="1139"/>
      <c r="D493" s="1139"/>
      <c r="E493" s="459"/>
      <c r="F493" s="7"/>
      <c r="G493" s="7"/>
      <c r="H493" s="7"/>
      <c r="I493" s="7"/>
      <c r="J493" s="7"/>
      <c r="K493" s="7"/>
      <c r="L493" s="7"/>
      <c r="M493" s="7"/>
      <c r="N493" s="7"/>
      <c r="O493" s="7"/>
      <c r="P493" s="7"/>
      <c r="Q493" s="7"/>
      <c r="R493" s="7"/>
      <c r="S493" s="7"/>
      <c r="T493" s="7"/>
      <c r="U493" s="7"/>
      <c r="V493" s="7"/>
      <c r="W493" s="7"/>
      <c r="X493" s="7"/>
      <c r="Y493" s="7"/>
    </row>
    <row r="494" spans="1:25" x14ac:dyDescent="0.2">
      <c r="A494" s="456"/>
      <c r="B494" s="459"/>
      <c r="C494" s="25"/>
      <c r="D494" s="25"/>
      <c r="E494" s="459"/>
      <c r="F494" s="7"/>
      <c r="G494" s="7"/>
      <c r="H494" s="7"/>
      <c r="I494" s="7"/>
      <c r="J494" s="7"/>
      <c r="K494" s="7"/>
      <c r="L494" s="7"/>
      <c r="M494" s="7"/>
      <c r="N494" s="7"/>
      <c r="O494" s="7"/>
      <c r="P494" s="7"/>
      <c r="Q494" s="7"/>
      <c r="R494" s="7"/>
      <c r="S494" s="7"/>
      <c r="T494" s="7"/>
      <c r="U494" s="7"/>
      <c r="V494" s="7"/>
      <c r="W494" s="7"/>
      <c r="X494" s="7"/>
      <c r="Y494" s="7"/>
    </row>
    <row r="495" spans="1:25" x14ac:dyDescent="0.2">
      <c r="A495" s="1141"/>
      <c r="B495" s="1141"/>
      <c r="C495" s="1139"/>
      <c r="D495" s="1139"/>
      <c r="E495" s="459"/>
      <c r="F495" s="7"/>
      <c r="G495" s="7"/>
      <c r="H495" s="7"/>
      <c r="I495" s="7"/>
      <c r="J495" s="7"/>
      <c r="K495" s="7"/>
      <c r="L495" s="7"/>
      <c r="M495" s="7"/>
      <c r="N495" s="7"/>
      <c r="O495" s="7"/>
      <c r="P495" s="7"/>
      <c r="Q495" s="7"/>
      <c r="R495" s="7"/>
      <c r="S495" s="7"/>
      <c r="T495" s="7"/>
      <c r="U495" s="7"/>
      <c r="V495" s="7"/>
      <c r="W495" s="7"/>
      <c r="X495" s="7"/>
      <c r="Y495" s="7"/>
    </row>
    <row r="496" spans="1:25" x14ac:dyDescent="0.2">
      <c r="A496" s="459"/>
      <c r="B496" s="25"/>
      <c r="C496" s="459"/>
      <c r="D496" s="25"/>
      <c r="E496" s="25"/>
      <c r="F496" s="7"/>
      <c r="G496" s="7"/>
      <c r="H496" s="7"/>
      <c r="I496" s="7"/>
      <c r="J496" s="7"/>
      <c r="K496" s="7"/>
      <c r="L496" s="7"/>
      <c r="M496" s="7"/>
      <c r="N496" s="7"/>
      <c r="O496" s="7"/>
      <c r="P496" s="7"/>
      <c r="Q496" s="7"/>
      <c r="R496" s="7"/>
      <c r="S496" s="7"/>
      <c r="T496" s="7"/>
      <c r="U496" s="7"/>
      <c r="V496" s="7"/>
      <c r="W496" s="7"/>
      <c r="X496" s="7"/>
      <c r="Y496" s="7"/>
    </row>
    <row r="497" spans="1:25" x14ac:dyDescent="0.2">
      <c r="A497" s="1132"/>
      <c r="B497" s="1132"/>
      <c r="C497" s="1137"/>
      <c r="D497" s="1137"/>
      <c r="E497" s="459"/>
      <c r="F497" s="7"/>
      <c r="G497" s="7"/>
      <c r="H497" s="7"/>
      <c r="I497" s="7"/>
      <c r="J497" s="7"/>
      <c r="K497" s="7"/>
      <c r="L497" s="7"/>
      <c r="M497" s="7"/>
      <c r="N497" s="7"/>
      <c r="O497" s="7"/>
      <c r="P497" s="7"/>
      <c r="Q497" s="7"/>
      <c r="R497" s="7"/>
      <c r="S497" s="7"/>
      <c r="T497" s="7"/>
      <c r="U497" s="7"/>
      <c r="V497" s="7"/>
      <c r="W497" s="7"/>
      <c r="X497" s="7"/>
      <c r="Y497" s="7"/>
    </row>
    <row r="498" spans="1:25" x14ac:dyDescent="0.2">
      <c r="A498" s="459"/>
      <c r="B498" s="459"/>
      <c r="C498" s="459"/>
      <c r="D498" s="459"/>
      <c r="E498" s="459"/>
      <c r="F498" s="7"/>
      <c r="G498" s="7"/>
      <c r="H498" s="7"/>
      <c r="I498" s="7"/>
      <c r="J498" s="7"/>
      <c r="K498" s="7"/>
      <c r="L498" s="7"/>
      <c r="M498" s="7"/>
      <c r="N498" s="7"/>
      <c r="O498" s="7"/>
      <c r="P498" s="7"/>
      <c r="Q498" s="7"/>
      <c r="R498" s="7"/>
      <c r="S498" s="7"/>
      <c r="T498" s="7"/>
      <c r="U498" s="7"/>
      <c r="V498" s="7"/>
      <c r="W498" s="7"/>
      <c r="X498" s="7"/>
      <c r="Y498" s="7"/>
    </row>
    <row r="499" spans="1:25" x14ac:dyDescent="0.2">
      <c r="A499" s="1138"/>
      <c r="B499" s="1138"/>
      <c r="C499" s="1139"/>
      <c r="D499" s="1139"/>
      <c r="E499" s="459"/>
      <c r="F499" s="7"/>
      <c r="G499" s="7"/>
      <c r="H499" s="7"/>
      <c r="I499" s="7"/>
      <c r="J499" s="7"/>
      <c r="K499" s="7"/>
      <c r="L499" s="7"/>
      <c r="M499" s="7"/>
      <c r="N499" s="7"/>
      <c r="O499" s="7"/>
      <c r="P499" s="7"/>
      <c r="Q499" s="7"/>
      <c r="R499" s="7"/>
      <c r="S499" s="7"/>
      <c r="T499" s="7"/>
      <c r="U499" s="7"/>
      <c r="V499" s="7"/>
      <c r="W499" s="7"/>
      <c r="X499" s="7"/>
      <c r="Y499" s="7"/>
    </row>
    <row r="500" spans="1:25" x14ac:dyDescent="0.2">
      <c r="A500" s="1138"/>
      <c r="B500" s="1138"/>
      <c r="C500" s="1139"/>
      <c r="D500" s="1139"/>
      <c r="E500" s="459"/>
      <c r="F500" s="7"/>
      <c r="G500" s="7"/>
      <c r="H500" s="7"/>
      <c r="I500" s="7"/>
      <c r="J500" s="7"/>
      <c r="K500" s="7"/>
      <c r="L500" s="7"/>
      <c r="M500" s="7"/>
      <c r="N500" s="7"/>
      <c r="O500" s="7"/>
      <c r="P500" s="7"/>
      <c r="Q500" s="7"/>
      <c r="R500" s="7"/>
      <c r="S500" s="7"/>
      <c r="T500" s="7"/>
      <c r="U500" s="7"/>
      <c r="V500" s="7"/>
      <c r="W500" s="7"/>
      <c r="X500" s="7"/>
      <c r="Y500" s="7"/>
    </row>
    <row r="501" spans="1:25" x14ac:dyDescent="0.2">
      <c r="A501" s="456"/>
      <c r="B501" s="459"/>
      <c r="C501" s="460"/>
      <c r="D501" s="460"/>
      <c r="E501" s="459"/>
      <c r="F501" s="7"/>
      <c r="G501" s="7"/>
      <c r="H501" s="7"/>
      <c r="I501" s="7"/>
      <c r="J501" s="7"/>
      <c r="K501" s="7"/>
      <c r="L501" s="7"/>
      <c r="M501" s="7"/>
      <c r="N501" s="7"/>
      <c r="O501" s="7"/>
      <c r="P501" s="7"/>
      <c r="Q501" s="7"/>
      <c r="R501" s="7"/>
      <c r="S501" s="7"/>
      <c r="T501" s="7"/>
      <c r="U501" s="7"/>
      <c r="V501" s="7"/>
      <c r="W501" s="7"/>
      <c r="X501" s="7"/>
      <c r="Y501" s="7"/>
    </row>
    <row r="502" spans="1:25" x14ac:dyDescent="0.2">
      <c r="A502" s="456"/>
      <c r="B502" s="459"/>
      <c r="C502" s="1139"/>
      <c r="D502" s="1139"/>
      <c r="E502" s="459"/>
      <c r="F502" s="7"/>
      <c r="G502" s="7"/>
      <c r="H502" s="7"/>
      <c r="I502" s="7"/>
      <c r="J502" s="7"/>
      <c r="K502" s="7"/>
      <c r="L502" s="7"/>
      <c r="M502" s="7"/>
      <c r="N502" s="7"/>
      <c r="O502" s="7"/>
      <c r="P502" s="7"/>
      <c r="Q502" s="7"/>
      <c r="R502" s="7"/>
      <c r="S502" s="7"/>
      <c r="T502" s="7"/>
      <c r="U502" s="7"/>
      <c r="V502" s="7"/>
      <c r="W502" s="7"/>
      <c r="X502" s="7"/>
      <c r="Y502" s="7"/>
    </row>
    <row r="503" spans="1:25" x14ac:dyDescent="0.2">
      <c r="A503" s="459"/>
      <c r="B503" s="459"/>
      <c r="C503" s="459"/>
      <c r="D503" s="459"/>
      <c r="E503" s="459"/>
      <c r="F503" s="7"/>
      <c r="G503" s="7"/>
      <c r="H503" s="7"/>
      <c r="I503" s="7"/>
      <c r="J503" s="7"/>
      <c r="K503" s="7"/>
      <c r="L503" s="7"/>
      <c r="M503" s="7"/>
      <c r="N503" s="7"/>
      <c r="O503" s="7"/>
      <c r="P503" s="7"/>
      <c r="Q503" s="7"/>
      <c r="R503" s="7"/>
      <c r="S503" s="7"/>
      <c r="T503" s="7"/>
      <c r="U503" s="7"/>
      <c r="V503" s="7"/>
      <c r="W503" s="7"/>
      <c r="X503" s="7"/>
      <c r="Y503" s="7"/>
    </row>
    <row r="504" spans="1:25" x14ac:dyDescent="0.2">
      <c r="A504" s="456"/>
      <c r="B504" s="457"/>
      <c r="C504" s="1139"/>
      <c r="D504" s="1139"/>
      <c r="E504" s="459"/>
      <c r="F504" s="7"/>
      <c r="G504" s="7"/>
      <c r="H504" s="7"/>
      <c r="I504" s="7"/>
      <c r="J504" s="7"/>
      <c r="K504" s="7"/>
      <c r="L504" s="7"/>
      <c r="M504" s="7"/>
      <c r="N504" s="7"/>
      <c r="O504" s="7"/>
      <c r="P504" s="7"/>
      <c r="Q504" s="7"/>
      <c r="R504" s="7"/>
      <c r="S504" s="7"/>
      <c r="T504" s="7"/>
      <c r="U504" s="7"/>
      <c r="V504" s="7"/>
      <c r="W504" s="7"/>
      <c r="X504" s="7"/>
      <c r="Y504" s="7"/>
    </row>
    <row r="505" spans="1:25" x14ac:dyDescent="0.2">
      <c r="A505" s="459"/>
      <c r="B505" s="459"/>
      <c r="C505" s="459"/>
      <c r="D505" s="459"/>
      <c r="E505" s="459"/>
      <c r="F505" s="7"/>
      <c r="G505" s="7"/>
      <c r="H505" s="7"/>
      <c r="I505" s="7"/>
      <c r="J505" s="7"/>
      <c r="K505" s="7"/>
      <c r="L505" s="7"/>
      <c r="M505" s="7"/>
      <c r="N505" s="7"/>
      <c r="O505" s="7"/>
      <c r="P505" s="7"/>
      <c r="Q505" s="7"/>
      <c r="R505" s="7"/>
      <c r="S505" s="7"/>
      <c r="T505" s="7"/>
      <c r="U505" s="7"/>
      <c r="V505" s="7"/>
      <c r="W505" s="7"/>
      <c r="X505" s="7"/>
      <c r="Y505" s="7"/>
    </row>
    <row r="506" spans="1:25" x14ac:dyDescent="0.2">
      <c r="A506" s="3"/>
      <c r="B506" s="677"/>
      <c r="C506" s="677"/>
      <c r="D506" s="437"/>
      <c r="E506" s="437"/>
      <c r="F506" s="7"/>
      <c r="G506" s="7"/>
      <c r="H506" s="7"/>
      <c r="I506" s="7"/>
      <c r="J506" s="7"/>
      <c r="K506" s="7"/>
      <c r="L506" s="7"/>
      <c r="M506" s="7"/>
      <c r="N506" s="7"/>
      <c r="O506" s="7"/>
      <c r="P506" s="7"/>
      <c r="Q506" s="7"/>
      <c r="R506" s="7"/>
      <c r="S506" s="7"/>
      <c r="T506" s="7"/>
      <c r="U506" s="7"/>
      <c r="V506" s="7"/>
      <c r="W506" s="7"/>
      <c r="X506" s="7"/>
      <c r="Y506" s="7"/>
    </row>
    <row r="507" spans="1:25" x14ac:dyDescent="0.2">
      <c r="A507" s="3"/>
      <c r="B507" s="1139"/>
      <c r="C507" s="1139"/>
      <c r="D507" s="26"/>
      <c r="E507" s="460"/>
      <c r="F507" s="7"/>
      <c r="G507" s="7"/>
      <c r="H507" s="7"/>
      <c r="I507" s="7"/>
      <c r="J507" s="7"/>
      <c r="K507" s="7"/>
      <c r="L507" s="7"/>
      <c r="M507" s="7"/>
      <c r="N507" s="7"/>
      <c r="O507" s="7"/>
      <c r="P507" s="7"/>
      <c r="Q507" s="7"/>
      <c r="R507" s="7"/>
      <c r="S507" s="7"/>
      <c r="T507" s="7"/>
      <c r="U507" s="7"/>
      <c r="V507" s="7"/>
      <c r="W507" s="7"/>
      <c r="X507" s="7"/>
      <c r="Y507" s="7"/>
    </row>
    <row r="508" spans="1:25" x14ac:dyDescent="0.2">
      <c r="A508" s="3"/>
      <c r="B508" s="1139"/>
      <c r="C508" s="1139"/>
      <c r="D508" s="26"/>
      <c r="E508" s="460"/>
      <c r="F508" s="7"/>
      <c r="G508" s="7"/>
      <c r="H508" s="7"/>
      <c r="I508" s="7"/>
      <c r="J508" s="7"/>
      <c r="K508" s="7"/>
      <c r="L508" s="7"/>
      <c r="M508" s="7"/>
      <c r="N508" s="7"/>
      <c r="O508" s="7"/>
      <c r="P508" s="7"/>
      <c r="Q508" s="7"/>
      <c r="R508" s="7"/>
      <c r="S508" s="7"/>
      <c r="T508" s="7"/>
      <c r="U508" s="7"/>
      <c r="V508" s="7"/>
      <c r="W508" s="7"/>
      <c r="X508" s="7"/>
      <c r="Y508" s="7"/>
    </row>
    <row r="509" spans="1:25" x14ac:dyDescent="0.2">
      <c r="A509" s="3"/>
      <c r="B509" s="1139"/>
      <c r="C509" s="1139"/>
      <c r="D509" s="26"/>
      <c r="E509" s="460"/>
      <c r="F509" s="7"/>
      <c r="G509" s="7"/>
      <c r="H509" s="7"/>
      <c r="I509" s="7"/>
      <c r="J509" s="7"/>
      <c r="K509" s="7"/>
      <c r="L509" s="7"/>
      <c r="M509" s="7"/>
      <c r="N509" s="7"/>
      <c r="O509" s="7"/>
      <c r="P509" s="7"/>
      <c r="Q509" s="7"/>
      <c r="R509" s="7"/>
      <c r="S509" s="7"/>
      <c r="T509" s="7"/>
      <c r="U509" s="7"/>
      <c r="V509" s="7"/>
      <c r="W509" s="7"/>
      <c r="X509" s="7"/>
      <c r="Y509" s="7"/>
    </row>
    <row r="510" spans="1:25" x14ac:dyDescent="0.2">
      <c r="A510" s="3"/>
      <c r="B510" s="677"/>
      <c r="C510" s="677"/>
      <c r="D510" s="460"/>
      <c r="E510" s="460"/>
      <c r="F510" s="7"/>
      <c r="G510" s="7"/>
      <c r="H510" s="7"/>
      <c r="I510" s="7"/>
      <c r="J510" s="7"/>
      <c r="K510" s="7"/>
      <c r="L510" s="7"/>
      <c r="M510" s="7"/>
      <c r="N510" s="7"/>
      <c r="O510" s="7"/>
      <c r="P510" s="7"/>
      <c r="Q510" s="7"/>
      <c r="R510" s="7"/>
      <c r="S510" s="7"/>
      <c r="T510" s="7"/>
      <c r="U510" s="7"/>
      <c r="V510" s="7"/>
      <c r="W510" s="7"/>
      <c r="X510" s="7"/>
      <c r="Y510" s="7"/>
    </row>
    <row r="511" spans="1:25" x14ac:dyDescent="0.2">
      <c r="A511" s="3"/>
      <c r="B511" s="1139"/>
      <c r="C511" s="1139"/>
      <c r="D511" s="459"/>
      <c r="E511" s="459"/>
      <c r="F511" s="7"/>
      <c r="G511" s="7"/>
      <c r="H511" s="7"/>
      <c r="I511" s="7"/>
      <c r="J511" s="7"/>
      <c r="K511" s="7"/>
      <c r="L511" s="7"/>
      <c r="M511" s="7"/>
      <c r="N511" s="7"/>
      <c r="O511" s="7"/>
      <c r="P511" s="7"/>
      <c r="Q511" s="7"/>
      <c r="R511" s="7"/>
      <c r="S511" s="7"/>
      <c r="T511" s="7"/>
      <c r="U511" s="7"/>
      <c r="V511" s="7"/>
      <c r="W511" s="7"/>
      <c r="X511" s="7"/>
      <c r="Y511" s="7"/>
    </row>
    <row r="512" spans="1:25" x14ac:dyDescent="0.2">
      <c r="A512" s="459"/>
      <c r="B512" s="459"/>
      <c r="C512" s="459"/>
      <c r="D512" s="27"/>
      <c r="E512" s="27"/>
      <c r="F512" s="7"/>
      <c r="G512" s="7"/>
      <c r="H512" s="7"/>
      <c r="I512" s="7"/>
      <c r="J512" s="7"/>
      <c r="K512" s="7"/>
      <c r="L512" s="7"/>
      <c r="M512" s="7"/>
      <c r="N512" s="7"/>
      <c r="O512" s="7"/>
      <c r="P512" s="7"/>
      <c r="Q512" s="7"/>
      <c r="R512" s="7"/>
      <c r="S512" s="7"/>
      <c r="T512" s="7"/>
      <c r="U512" s="7"/>
      <c r="V512" s="7"/>
      <c r="W512" s="7"/>
      <c r="X512" s="7"/>
      <c r="Y512" s="7"/>
    </row>
    <row r="513" spans="1:25" x14ac:dyDescent="0.2">
      <c r="A513" s="1138"/>
      <c r="B513" s="1138"/>
      <c r="C513" s="1138"/>
      <c r="D513" s="26"/>
      <c r="E513" s="460"/>
      <c r="F513" s="7"/>
      <c r="G513" s="7"/>
      <c r="H513" s="7"/>
      <c r="I513" s="7"/>
      <c r="J513" s="7"/>
      <c r="K513" s="7"/>
      <c r="L513" s="7"/>
      <c r="M513" s="7"/>
      <c r="N513" s="7"/>
      <c r="O513" s="7"/>
      <c r="P513" s="7"/>
      <c r="Q513" s="7"/>
      <c r="R513" s="7"/>
      <c r="S513" s="7"/>
      <c r="T513" s="7"/>
      <c r="U513" s="7"/>
      <c r="V513" s="7"/>
      <c r="W513" s="7"/>
      <c r="X513" s="7"/>
      <c r="Y513" s="7"/>
    </row>
    <row r="514" spans="1:25" x14ac:dyDescent="0.2">
      <c r="A514" s="459"/>
      <c r="B514" s="459"/>
      <c r="C514" s="459"/>
      <c r="D514" s="459"/>
      <c r="E514" s="459"/>
      <c r="F514" s="7"/>
      <c r="G514" s="7"/>
      <c r="H514" s="7"/>
      <c r="I514" s="7"/>
      <c r="J514" s="7"/>
      <c r="K514" s="7"/>
      <c r="L514" s="7"/>
      <c r="M514" s="7"/>
      <c r="N514" s="7"/>
      <c r="O514" s="7"/>
      <c r="P514" s="7"/>
      <c r="Q514" s="7"/>
      <c r="R514" s="7"/>
      <c r="S514" s="7"/>
      <c r="T514" s="7"/>
      <c r="U514" s="7"/>
      <c r="V514" s="7"/>
      <c r="W514" s="7"/>
      <c r="X514" s="7"/>
      <c r="Y514" s="7"/>
    </row>
    <row r="515" spans="1:25" x14ac:dyDescent="0.2">
      <c r="A515" s="459"/>
      <c r="B515" s="1139"/>
      <c r="C515" s="1139"/>
      <c r="D515" s="459"/>
      <c r="E515" s="459"/>
      <c r="F515" s="7"/>
      <c r="G515" s="7"/>
      <c r="H515" s="7"/>
      <c r="I515" s="7"/>
      <c r="J515" s="7"/>
      <c r="K515" s="7"/>
      <c r="L515" s="7"/>
      <c r="M515" s="7"/>
      <c r="N515" s="7"/>
      <c r="O515" s="7"/>
      <c r="P515" s="7"/>
      <c r="Q515" s="7"/>
      <c r="R515" s="7"/>
      <c r="S515" s="7"/>
      <c r="T515" s="7"/>
      <c r="U515" s="7"/>
      <c r="V515" s="7"/>
      <c r="W515" s="7"/>
      <c r="X515" s="7"/>
      <c r="Y515" s="7"/>
    </row>
    <row r="516" spans="1:25" x14ac:dyDescent="0.2">
      <c r="A516" s="459"/>
      <c r="B516" s="459"/>
      <c r="C516" s="459"/>
      <c r="D516" s="459"/>
      <c r="E516" s="459"/>
      <c r="F516" s="7"/>
      <c r="G516" s="7"/>
      <c r="H516" s="7"/>
      <c r="I516" s="7"/>
      <c r="J516" s="7"/>
      <c r="K516" s="7"/>
      <c r="L516" s="7"/>
      <c r="M516" s="7"/>
      <c r="N516" s="7"/>
      <c r="O516" s="7"/>
      <c r="P516" s="7"/>
      <c r="Q516" s="7"/>
      <c r="R516" s="7"/>
      <c r="S516" s="7"/>
      <c r="T516" s="7"/>
      <c r="U516" s="7"/>
      <c r="V516" s="7"/>
      <c r="W516" s="7"/>
      <c r="X516" s="7"/>
      <c r="Y516" s="7"/>
    </row>
    <row r="517" spans="1:25" x14ac:dyDescent="0.2">
      <c r="A517" s="1138"/>
      <c r="B517" s="1138"/>
      <c r="C517" s="1138"/>
      <c r="D517" s="437"/>
      <c r="E517" s="460"/>
      <c r="F517" s="7"/>
      <c r="G517" s="7"/>
      <c r="H517" s="7"/>
      <c r="I517" s="7"/>
      <c r="J517" s="7"/>
      <c r="K517" s="7"/>
      <c r="L517" s="7"/>
      <c r="M517" s="7"/>
      <c r="N517" s="7"/>
      <c r="O517" s="7"/>
      <c r="P517" s="7"/>
      <c r="Q517" s="7"/>
      <c r="R517" s="7"/>
      <c r="S517" s="7"/>
      <c r="T517" s="7"/>
      <c r="U517" s="7"/>
      <c r="V517" s="7"/>
      <c r="W517" s="7"/>
      <c r="X517" s="7"/>
      <c r="Y517" s="7"/>
    </row>
    <row r="518" spans="1:25" x14ac:dyDescent="0.2">
      <c r="A518" s="459"/>
      <c r="B518" s="459"/>
      <c r="C518" s="459"/>
      <c r="D518" s="459"/>
      <c r="E518" s="459"/>
      <c r="F518" s="7"/>
      <c r="G518" s="7"/>
      <c r="H518" s="7"/>
      <c r="I518" s="7"/>
      <c r="J518" s="7"/>
      <c r="K518" s="7"/>
      <c r="L518" s="7"/>
      <c r="M518" s="7"/>
      <c r="N518" s="7"/>
      <c r="O518" s="7"/>
      <c r="P518" s="7"/>
      <c r="Q518" s="7"/>
      <c r="R518" s="7"/>
      <c r="S518" s="7"/>
      <c r="T518" s="7"/>
      <c r="U518" s="7"/>
      <c r="V518" s="7"/>
      <c r="W518" s="7"/>
      <c r="X518" s="7"/>
      <c r="Y518" s="7"/>
    </row>
    <row r="519" spans="1:25" x14ac:dyDescent="0.2">
      <c r="A519" s="1132"/>
      <c r="B519" s="1132"/>
      <c r="C519" s="1132"/>
      <c r="D519" s="437"/>
      <c r="E519" s="20"/>
      <c r="F519" s="7"/>
      <c r="G519" s="7"/>
      <c r="H519" s="7"/>
      <c r="I519" s="7"/>
      <c r="J519" s="7"/>
      <c r="K519" s="7"/>
      <c r="L519" s="7"/>
      <c r="M519" s="7"/>
      <c r="N519" s="7"/>
      <c r="O519" s="7"/>
      <c r="P519" s="7"/>
      <c r="Q519" s="7"/>
      <c r="R519" s="7"/>
      <c r="S519" s="7"/>
      <c r="T519" s="7"/>
      <c r="U519" s="7"/>
      <c r="V519" s="7"/>
      <c r="W519" s="7"/>
      <c r="X519" s="7"/>
      <c r="Y519" s="7"/>
    </row>
    <row r="520" spans="1:25" x14ac:dyDescent="0.2">
      <c r="A520" s="459"/>
      <c r="B520" s="459"/>
      <c r="C520" s="459"/>
      <c r="D520" s="459"/>
      <c r="E520" s="459"/>
      <c r="F520" s="7"/>
      <c r="G520" s="7"/>
      <c r="H520" s="7"/>
      <c r="I520" s="7"/>
      <c r="J520" s="7"/>
      <c r="K520" s="7"/>
      <c r="L520" s="7"/>
      <c r="M520" s="7"/>
      <c r="N520" s="7"/>
      <c r="O520" s="7"/>
      <c r="P520" s="7"/>
      <c r="Q520" s="7"/>
      <c r="R520" s="7"/>
      <c r="S520" s="7"/>
      <c r="T520" s="7"/>
      <c r="U520" s="7"/>
      <c r="V520" s="7"/>
      <c r="W520" s="7"/>
      <c r="X520" s="7"/>
      <c r="Y520" s="7"/>
    </row>
    <row r="521" spans="1:25" x14ac:dyDescent="0.2">
      <c r="A521" s="459"/>
      <c r="B521" s="459"/>
      <c r="C521" s="459"/>
      <c r="D521" s="459"/>
      <c r="E521" s="459"/>
      <c r="F521" s="7"/>
      <c r="G521" s="7"/>
      <c r="H521" s="7"/>
      <c r="I521" s="7"/>
      <c r="J521" s="7"/>
      <c r="K521" s="7"/>
      <c r="L521" s="7"/>
      <c r="M521" s="7"/>
      <c r="N521" s="7"/>
      <c r="O521" s="7"/>
      <c r="P521" s="7"/>
      <c r="Q521" s="7"/>
      <c r="R521" s="7"/>
      <c r="S521" s="7"/>
      <c r="T521" s="7"/>
      <c r="U521" s="7"/>
      <c r="V521" s="7"/>
      <c r="W521" s="7"/>
      <c r="X521" s="7"/>
      <c r="Y521" s="7"/>
    </row>
    <row r="522" spans="1:25" x14ac:dyDescent="0.2">
      <c r="A522" s="459"/>
      <c r="B522" s="459"/>
      <c r="C522" s="459"/>
      <c r="D522" s="459"/>
      <c r="E522" s="459"/>
      <c r="F522" s="7"/>
      <c r="G522" s="7"/>
      <c r="H522" s="7"/>
      <c r="I522" s="7"/>
      <c r="J522" s="7"/>
      <c r="K522" s="7"/>
      <c r="L522" s="7"/>
      <c r="M522" s="7"/>
      <c r="N522" s="7"/>
      <c r="O522" s="7"/>
      <c r="P522" s="7"/>
      <c r="Q522" s="7"/>
      <c r="R522" s="7"/>
      <c r="S522" s="7"/>
      <c r="T522" s="7"/>
      <c r="U522" s="7"/>
      <c r="V522" s="7"/>
      <c r="W522" s="7"/>
      <c r="X522" s="7"/>
      <c r="Y522" s="7"/>
    </row>
    <row r="523" spans="1:25" x14ac:dyDescent="0.2">
      <c r="A523" s="459"/>
      <c r="B523" s="459"/>
      <c r="C523" s="459"/>
      <c r="D523" s="459"/>
      <c r="E523" s="459"/>
      <c r="F523" s="7"/>
      <c r="G523" s="7"/>
      <c r="H523" s="7"/>
      <c r="I523" s="7"/>
      <c r="J523" s="7"/>
      <c r="K523" s="7"/>
      <c r="L523" s="7"/>
      <c r="M523" s="7"/>
      <c r="N523" s="7"/>
      <c r="O523" s="7"/>
      <c r="P523" s="7"/>
      <c r="Q523" s="7"/>
      <c r="R523" s="7"/>
      <c r="S523" s="7"/>
      <c r="T523" s="7"/>
      <c r="U523" s="7"/>
      <c r="V523" s="7"/>
      <c r="W523" s="7"/>
      <c r="X523" s="7"/>
      <c r="Y523" s="7"/>
    </row>
    <row r="524" spans="1:25" x14ac:dyDescent="0.2">
      <c r="A524" s="459"/>
      <c r="B524" s="459"/>
      <c r="C524" s="459"/>
      <c r="D524" s="459"/>
      <c r="E524" s="459"/>
      <c r="F524" s="7"/>
      <c r="G524" s="7"/>
      <c r="H524" s="7"/>
      <c r="I524" s="7"/>
      <c r="J524" s="7"/>
      <c r="K524" s="7"/>
      <c r="L524" s="7"/>
      <c r="M524" s="7"/>
      <c r="N524" s="7"/>
      <c r="O524" s="7"/>
      <c r="P524" s="7"/>
      <c r="Q524" s="7"/>
      <c r="R524" s="7"/>
      <c r="S524" s="7"/>
      <c r="T524" s="7"/>
      <c r="U524" s="7"/>
      <c r="V524" s="7"/>
      <c r="W524" s="7"/>
      <c r="X524" s="7"/>
      <c r="Y524" s="7"/>
    </row>
    <row r="525" spans="1:25" x14ac:dyDescent="0.2">
      <c r="A525" s="459"/>
      <c r="B525" s="459"/>
      <c r="C525" s="459"/>
      <c r="D525" s="459"/>
      <c r="E525" s="459"/>
      <c r="F525" s="7"/>
      <c r="G525" s="7"/>
      <c r="H525" s="7"/>
      <c r="I525" s="7"/>
      <c r="J525" s="7"/>
      <c r="K525" s="7"/>
      <c r="L525" s="7"/>
      <c r="M525" s="7"/>
      <c r="N525" s="7"/>
      <c r="O525" s="7"/>
      <c r="P525" s="7"/>
      <c r="Q525" s="7"/>
      <c r="R525" s="7"/>
      <c r="S525" s="7"/>
      <c r="T525" s="7"/>
      <c r="U525" s="7"/>
      <c r="V525" s="7"/>
      <c r="W525" s="7"/>
      <c r="X525" s="7"/>
      <c r="Y525" s="7"/>
    </row>
    <row r="526" spans="1:25" x14ac:dyDescent="0.2">
      <c r="A526" s="7"/>
      <c r="B526" s="7"/>
      <c r="C526" s="7"/>
      <c r="D526" s="7"/>
      <c r="E526" s="7"/>
      <c r="F526" s="7"/>
      <c r="G526" s="7"/>
      <c r="H526" s="7"/>
      <c r="I526" s="7"/>
      <c r="J526" s="7"/>
      <c r="K526" s="7"/>
      <c r="L526" s="7"/>
      <c r="M526" s="7"/>
      <c r="N526" s="7"/>
      <c r="O526" s="7"/>
      <c r="P526" s="7"/>
      <c r="Q526" s="7"/>
      <c r="R526" s="7"/>
      <c r="S526" s="7"/>
      <c r="T526" s="7"/>
      <c r="U526" s="7"/>
      <c r="V526" s="7"/>
      <c r="W526" s="7"/>
      <c r="X526" s="7"/>
      <c r="Y526" s="7"/>
    </row>
    <row r="527" spans="1:25" x14ac:dyDescent="0.2">
      <c r="A527" s="7"/>
      <c r="B527" s="7"/>
      <c r="C527" s="7"/>
      <c r="D527" s="7"/>
      <c r="E527" s="7"/>
      <c r="F527" s="7"/>
      <c r="G527" s="7"/>
      <c r="H527" s="7"/>
      <c r="I527" s="7"/>
      <c r="J527" s="7"/>
      <c r="K527" s="7"/>
      <c r="L527" s="7"/>
      <c r="M527" s="7"/>
      <c r="N527" s="7"/>
      <c r="O527" s="7"/>
      <c r="P527" s="7"/>
      <c r="Q527" s="7"/>
      <c r="R527" s="7"/>
      <c r="S527" s="7"/>
      <c r="T527" s="7"/>
      <c r="U527" s="7"/>
      <c r="V527" s="7"/>
      <c r="W527" s="7"/>
      <c r="X527" s="7"/>
      <c r="Y527" s="7"/>
    </row>
    <row r="528" spans="1:25" x14ac:dyDescent="0.2">
      <c r="A528" s="7"/>
      <c r="B528" s="7"/>
      <c r="C528" s="7"/>
      <c r="D528" s="7"/>
      <c r="E528" s="7"/>
      <c r="F528" s="7"/>
      <c r="G528" s="7"/>
      <c r="H528" s="7"/>
      <c r="I528" s="7"/>
      <c r="J528" s="7"/>
      <c r="K528" s="7"/>
      <c r="L528" s="7"/>
      <c r="M528" s="7"/>
      <c r="N528" s="7"/>
      <c r="O528" s="7"/>
      <c r="P528" s="7"/>
      <c r="Q528" s="7"/>
      <c r="R528" s="7"/>
      <c r="S528" s="7"/>
      <c r="T528" s="7"/>
      <c r="U528" s="7"/>
      <c r="V528" s="7"/>
      <c r="W528" s="7"/>
      <c r="X528" s="7"/>
      <c r="Y528" s="7"/>
    </row>
    <row r="529" spans="1:25" x14ac:dyDescent="0.2">
      <c r="A529" s="7"/>
      <c r="B529" s="7"/>
      <c r="C529" s="7"/>
      <c r="D529" s="7"/>
      <c r="E529" s="7"/>
      <c r="F529" s="7"/>
      <c r="G529" s="7"/>
      <c r="H529" s="7"/>
      <c r="I529" s="7"/>
      <c r="J529" s="7"/>
      <c r="K529" s="7"/>
      <c r="L529" s="7"/>
      <c r="M529" s="7"/>
      <c r="N529" s="7"/>
      <c r="O529" s="7"/>
      <c r="P529" s="7"/>
      <c r="Q529" s="7"/>
      <c r="R529" s="7"/>
      <c r="S529" s="7"/>
      <c r="T529" s="7"/>
      <c r="U529" s="7"/>
      <c r="V529" s="7"/>
      <c r="W529" s="7"/>
      <c r="X529" s="7"/>
      <c r="Y529" s="7"/>
    </row>
    <row r="530" spans="1:25" x14ac:dyDescent="0.2">
      <c r="A530" s="7"/>
      <c r="B530" s="7"/>
      <c r="C530" s="7"/>
      <c r="D530" s="7"/>
      <c r="E530" s="7"/>
      <c r="F530" s="7"/>
      <c r="G530" s="7"/>
      <c r="H530" s="7"/>
      <c r="I530" s="7"/>
      <c r="J530" s="7"/>
      <c r="K530" s="7"/>
      <c r="L530" s="7"/>
      <c r="M530" s="7"/>
      <c r="N530" s="7"/>
      <c r="O530" s="7"/>
      <c r="P530" s="7"/>
      <c r="Q530" s="7"/>
      <c r="R530" s="7"/>
      <c r="S530" s="7"/>
      <c r="T530" s="7"/>
      <c r="U530" s="7"/>
      <c r="V530" s="7"/>
      <c r="W530" s="7"/>
      <c r="X530" s="7"/>
      <c r="Y530" s="7"/>
    </row>
    <row r="531" spans="1:25" x14ac:dyDescent="0.2">
      <c r="A531" s="1137"/>
      <c r="B531" s="1137"/>
      <c r="C531" s="1137"/>
      <c r="D531" s="1137"/>
      <c r="E531" s="459"/>
      <c r="F531" s="7"/>
      <c r="G531" s="7"/>
      <c r="H531" s="7"/>
      <c r="I531" s="7"/>
      <c r="J531" s="7"/>
      <c r="K531" s="7"/>
      <c r="L531" s="7"/>
      <c r="M531" s="7"/>
      <c r="N531" s="7"/>
      <c r="O531" s="7"/>
      <c r="P531" s="7"/>
      <c r="Q531" s="7"/>
      <c r="R531" s="7"/>
      <c r="S531" s="7"/>
      <c r="T531" s="7"/>
      <c r="U531" s="7"/>
      <c r="V531" s="7"/>
      <c r="W531" s="7"/>
      <c r="X531" s="7"/>
      <c r="Y531" s="7"/>
    </row>
    <row r="532" spans="1:25" x14ac:dyDescent="0.2">
      <c r="A532" s="459"/>
      <c r="B532" s="459"/>
      <c r="C532" s="459"/>
      <c r="D532" s="459"/>
      <c r="E532" s="459"/>
      <c r="F532" s="7"/>
      <c r="G532" s="7"/>
      <c r="H532" s="7"/>
      <c r="I532" s="7"/>
      <c r="J532" s="7"/>
      <c r="K532" s="7"/>
      <c r="L532" s="7"/>
      <c r="M532" s="7"/>
      <c r="N532" s="7"/>
      <c r="O532" s="7"/>
      <c r="P532" s="7"/>
      <c r="Q532" s="7"/>
      <c r="R532" s="7"/>
      <c r="S532" s="7"/>
      <c r="T532" s="7"/>
      <c r="U532" s="7"/>
      <c r="V532" s="7"/>
      <c r="W532" s="7"/>
      <c r="X532" s="7"/>
      <c r="Y532" s="7"/>
    </row>
    <row r="533" spans="1:25" x14ac:dyDescent="0.2">
      <c r="A533" s="459"/>
      <c r="B533" s="459"/>
      <c r="C533" s="459"/>
      <c r="D533" s="459"/>
      <c r="E533" s="459"/>
      <c r="F533" s="7"/>
      <c r="G533" s="7"/>
      <c r="H533" s="7"/>
      <c r="I533" s="7"/>
      <c r="J533" s="7"/>
      <c r="K533" s="7"/>
      <c r="L533" s="7"/>
      <c r="M533" s="7"/>
      <c r="N533" s="7"/>
      <c r="O533" s="7"/>
      <c r="P533" s="7"/>
      <c r="Q533" s="7"/>
      <c r="R533" s="7"/>
      <c r="S533" s="7"/>
      <c r="T533" s="7"/>
      <c r="U533" s="7"/>
      <c r="V533" s="7"/>
      <c r="W533" s="7"/>
      <c r="X533" s="7"/>
      <c r="Y533" s="7"/>
    </row>
    <row r="534" spans="1:25" x14ac:dyDescent="0.2">
      <c r="A534" s="459"/>
      <c r="B534" s="459"/>
      <c r="C534" s="459"/>
      <c r="D534" s="459"/>
      <c r="E534" s="459"/>
      <c r="F534" s="7"/>
      <c r="G534" s="7"/>
      <c r="H534" s="7"/>
      <c r="I534" s="7"/>
      <c r="J534" s="7"/>
      <c r="K534" s="7"/>
      <c r="L534" s="7"/>
      <c r="M534" s="7"/>
      <c r="N534" s="7"/>
      <c r="O534" s="7"/>
      <c r="P534" s="7"/>
      <c r="Q534" s="7"/>
      <c r="R534" s="7"/>
      <c r="S534" s="7"/>
      <c r="T534" s="7"/>
      <c r="U534" s="7"/>
      <c r="V534" s="7"/>
      <c r="W534" s="7"/>
      <c r="X534" s="7"/>
      <c r="Y534" s="7"/>
    </row>
    <row r="535" spans="1:25" x14ac:dyDescent="0.2">
      <c r="A535" s="459"/>
      <c r="B535" s="459"/>
      <c r="C535" s="459"/>
      <c r="D535" s="459"/>
      <c r="E535" s="459"/>
      <c r="F535" s="7"/>
      <c r="G535" s="7"/>
      <c r="H535" s="7"/>
      <c r="I535" s="7"/>
      <c r="J535" s="7"/>
      <c r="K535" s="7"/>
      <c r="L535" s="7"/>
      <c r="M535" s="7"/>
      <c r="N535" s="7"/>
      <c r="O535" s="7"/>
      <c r="P535" s="7"/>
      <c r="Q535" s="7"/>
      <c r="R535" s="7"/>
      <c r="S535" s="7"/>
      <c r="T535" s="7"/>
      <c r="U535" s="7"/>
      <c r="V535" s="7"/>
      <c r="W535" s="7"/>
      <c r="X535" s="7"/>
      <c r="Y535" s="7"/>
    </row>
    <row r="536" spans="1:25" x14ac:dyDescent="0.2">
      <c r="A536" s="1141"/>
      <c r="B536" s="1141"/>
      <c r="C536" s="459"/>
      <c r="D536" s="459"/>
      <c r="E536" s="459"/>
      <c r="F536" s="7"/>
      <c r="G536" s="7"/>
      <c r="H536" s="7"/>
      <c r="I536" s="7"/>
      <c r="J536" s="7"/>
      <c r="K536" s="7"/>
      <c r="L536" s="7"/>
      <c r="M536" s="7"/>
      <c r="N536" s="7"/>
      <c r="O536" s="7"/>
      <c r="P536" s="7"/>
      <c r="Q536" s="7"/>
      <c r="R536" s="7"/>
      <c r="S536" s="7"/>
      <c r="T536" s="7"/>
      <c r="U536" s="7"/>
      <c r="V536" s="7"/>
      <c r="W536" s="7"/>
      <c r="X536" s="7"/>
      <c r="Y536" s="7"/>
    </row>
    <row r="537" spans="1:25" x14ac:dyDescent="0.2">
      <c r="A537" s="459"/>
      <c r="B537" s="458"/>
      <c r="C537" s="459"/>
      <c r="D537" s="459"/>
      <c r="E537" s="459"/>
      <c r="F537" s="7"/>
      <c r="G537" s="7"/>
      <c r="H537" s="7"/>
      <c r="I537" s="7"/>
      <c r="J537" s="7"/>
      <c r="K537" s="7"/>
      <c r="L537" s="7"/>
      <c r="M537" s="7"/>
      <c r="N537" s="7"/>
      <c r="O537" s="7"/>
      <c r="P537" s="7"/>
      <c r="Q537" s="7"/>
      <c r="R537" s="7"/>
      <c r="S537" s="7"/>
      <c r="T537" s="7"/>
      <c r="U537" s="7"/>
      <c r="V537" s="7"/>
      <c r="W537" s="7"/>
      <c r="X537" s="7"/>
      <c r="Y537" s="7"/>
    </row>
    <row r="538" spans="1:25" x14ac:dyDescent="0.2">
      <c r="A538" s="459"/>
      <c r="B538" s="461"/>
      <c r="C538" s="438"/>
      <c r="D538" s="438"/>
      <c r="E538" s="459"/>
      <c r="F538" s="7"/>
      <c r="G538" s="7"/>
      <c r="H538" s="7"/>
      <c r="I538" s="7"/>
      <c r="J538" s="7"/>
      <c r="K538" s="7"/>
      <c r="L538" s="7"/>
      <c r="M538" s="7"/>
      <c r="N538" s="7"/>
      <c r="O538" s="7"/>
      <c r="P538" s="7"/>
      <c r="Q538" s="7"/>
      <c r="R538" s="7"/>
      <c r="S538" s="7"/>
      <c r="T538" s="7"/>
      <c r="U538" s="7"/>
      <c r="V538" s="7"/>
      <c r="W538" s="7"/>
      <c r="X538" s="7"/>
      <c r="Y538" s="7"/>
    </row>
    <row r="539" spans="1:25" x14ac:dyDescent="0.2">
      <c r="A539" s="459"/>
      <c r="B539" s="438"/>
      <c r="C539" s="438"/>
      <c r="D539" s="438"/>
      <c r="E539" s="459"/>
      <c r="F539" s="7"/>
      <c r="G539" s="7"/>
      <c r="H539" s="7"/>
      <c r="I539" s="7"/>
      <c r="J539" s="7"/>
      <c r="K539" s="7"/>
      <c r="L539" s="7"/>
      <c r="M539" s="7"/>
      <c r="N539" s="7"/>
      <c r="O539" s="7"/>
      <c r="P539" s="7"/>
      <c r="Q539" s="7"/>
      <c r="R539" s="7"/>
      <c r="S539" s="7"/>
      <c r="T539" s="7"/>
      <c r="U539" s="7"/>
      <c r="V539" s="7"/>
      <c r="W539" s="7"/>
      <c r="X539" s="7"/>
      <c r="Y539" s="7"/>
    </row>
    <row r="540" spans="1:25" x14ac:dyDescent="0.2">
      <c r="A540" s="1132"/>
      <c r="B540" s="1142"/>
      <c r="C540" s="1142"/>
      <c r="D540" s="1142"/>
      <c r="E540" s="459"/>
      <c r="F540" s="7"/>
      <c r="G540" s="7"/>
      <c r="H540" s="7"/>
      <c r="I540" s="7"/>
      <c r="J540" s="7"/>
      <c r="K540" s="7"/>
      <c r="L540" s="7"/>
      <c r="M540" s="7"/>
      <c r="N540" s="7"/>
      <c r="O540" s="7"/>
      <c r="P540" s="7"/>
      <c r="Q540" s="7"/>
      <c r="R540" s="7"/>
      <c r="S540" s="7"/>
      <c r="T540" s="7"/>
      <c r="U540" s="7"/>
      <c r="V540" s="7"/>
      <c r="W540" s="7"/>
      <c r="X540" s="7"/>
      <c r="Y540" s="7"/>
    </row>
    <row r="541" spans="1:25" x14ac:dyDescent="0.2">
      <c r="A541" s="1132"/>
      <c r="B541" s="1132"/>
      <c r="C541" s="1132"/>
      <c r="D541" s="1132"/>
      <c r="E541" s="459"/>
      <c r="F541" s="7"/>
      <c r="G541" s="7"/>
      <c r="H541" s="7"/>
      <c r="I541" s="7"/>
      <c r="J541" s="7"/>
      <c r="K541" s="7"/>
      <c r="L541" s="7"/>
      <c r="M541" s="7"/>
      <c r="N541" s="7"/>
      <c r="O541" s="7"/>
      <c r="P541" s="7"/>
      <c r="Q541" s="7"/>
      <c r="R541" s="7"/>
      <c r="S541" s="7"/>
      <c r="T541" s="7"/>
      <c r="U541" s="7"/>
      <c r="V541" s="7"/>
      <c r="W541" s="7"/>
      <c r="X541" s="7"/>
      <c r="Y541" s="7"/>
    </row>
    <row r="542" spans="1:25" x14ac:dyDescent="0.2">
      <c r="A542" s="18"/>
      <c r="B542" s="437"/>
      <c r="C542" s="460"/>
      <c r="D542" s="460"/>
      <c r="E542" s="459"/>
      <c r="F542" s="7"/>
      <c r="G542" s="7"/>
      <c r="H542" s="7"/>
      <c r="I542" s="7"/>
      <c r="J542" s="7"/>
      <c r="K542" s="7"/>
      <c r="L542" s="7"/>
      <c r="M542" s="7"/>
      <c r="N542" s="7"/>
      <c r="O542" s="7"/>
      <c r="P542" s="7"/>
      <c r="Q542" s="7"/>
      <c r="R542" s="7"/>
      <c r="S542" s="7"/>
      <c r="T542" s="7"/>
      <c r="U542" s="7"/>
      <c r="V542" s="7"/>
      <c r="W542" s="7"/>
      <c r="X542" s="7"/>
      <c r="Y542" s="7"/>
    </row>
    <row r="543" spans="1:25" x14ac:dyDescent="0.2">
      <c r="A543" s="459"/>
      <c r="B543" s="437"/>
      <c r="C543" s="460"/>
      <c r="D543" s="460"/>
      <c r="E543" s="459"/>
      <c r="F543" s="7"/>
      <c r="G543" s="7"/>
      <c r="H543" s="7"/>
      <c r="I543" s="7"/>
      <c r="J543" s="7"/>
      <c r="K543" s="7"/>
      <c r="L543" s="7"/>
      <c r="M543" s="7"/>
      <c r="N543" s="7"/>
      <c r="O543" s="7"/>
      <c r="P543" s="7"/>
      <c r="Q543" s="7"/>
      <c r="R543" s="7"/>
      <c r="S543" s="7"/>
      <c r="T543" s="7"/>
      <c r="U543" s="7"/>
      <c r="V543" s="7"/>
      <c r="W543" s="7"/>
      <c r="X543" s="7"/>
      <c r="Y543" s="7"/>
    </row>
    <row r="544" spans="1:25" x14ac:dyDescent="0.2">
      <c r="A544" s="18"/>
      <c r="B544" s="437"/>
      <c r="C544" s="460"/>
      <c r="D544" s="460"/>
      <c r="E544" s="459"/>
      <c r="F544" s="7"/>
      <c r="G544" s="7"/>
      <c r="H544" s="7"/>
      <c r="I544" s="7"/>
      <c r="J544" s="7"/>
      <c r="K544" s="7"/>
      <c r="L544" s="7"/>
      <c r="M544" s="7"/>
      <c r="N544" s="7"/>
      <c r="O544" s="7"/>
      <c r="P544" s="7"/>
      <c r="Q544" s="7"/>
      <c r="R544" s="7"/>
      <c r="S544" s="7"/>
      <c r="T544" s="7"/>
      <c r="U544" s="7"/>
      <c r="V544" s="7"/>
      <c r="W544" s="7"/>
      <c r="X544" s="7"/>
      <c r="Y544" s="7"/>
    </row>
    <row r="545" spans="1:25" x14ac:dyDescent="0.2">
      <c r="A545" s="18"/>
      <c r="B545" s="437"/>
      <c r="C545" s="460"/>
      <c r="D545" s="460"/>
      <c r="E545" s="459"/>
      <c r="F545" s="7"/>
      <c r="G545" s="7"/>
      <c r="H545" s="7"/>
      <c r="I545" s="7"/>
      <c r="J545" s="7"/>
      <c r="K545" s="7"/>
      <c r="L545" s="7"/>
      <c r="M545" s="7"/>
      <c r="N545" s="7"/>
      <c r="O545" s="7"/>
      <c r="P545" s="7"/>
      <c r="Q545" s="7"/>
      <c r="R545" s="7"/>
      <c r="S545" s="7"/>
      <c r="T545" s="7"/>
      <c r="U545" s="7"/>
      <c r="V545" s="7"/>
      <c r="W545" s="7"/>
      <c r="X545" s="7"/>
      <c r="Y545" s="7"/>
    </row>
    <row r="546" spans="1:25" x14ac:dyDescent="0.2">
      <c r="A546" s="459"/>
      <c r="B546" s="437"/>
      <c r="C546" s="460"/>
      <c r="D546" s="460"/>
      <c r="E546" s="459"/>
      <c r="F546" s="7"/>
      <c r="G546" s="7"/>
      <c r="H546" s="7"/>
      <c r="I546" s="7"/>
      <c r="J546" s="7"/>
      <c r="K546" s="7"/>
      <c r="L546" s="7"/>
      <c r="M546" s="7"/>
      <c r="N546" s="7"/>
      <c r="O546" s="7"/>
      <c r="P546" s="7"/>
      <c r="Q546" s="7"/>
      <c r="R546" s="7"/>
      <c r="S546" s="7"/>
      <c r="T546" s="7"/>
      <c r="U546" s="7"/>
      <c r="V546" s="7"/>
      <c r="W546" s="7"/>
      <c r="X546" s="7"/>
      <c r="Y546" s="7"/>
    </row>
    <row r="547" spans="1:25" x14ac:dyDescent="0.2">
      <c r="A547" s="459"/>
      <c r="B547" s="437"/>
      <c r="C547" s="460"/>
      <c r="D547" s="460"/>
      <c r="E547" s="459"/>
      <c r="F547" s="7"/>
      <c r="G547" s="7"/>
      <c r="H547" s="7"/>
      <c r="I547" s="7"/>
      <c r="J547" s="7"/>
      <c r="K547" s="7"/>
      <c r="L547" s="7"/>
      <c r="M547" s="7"/>
      <c r="N547" s="7"/>
      <c r="O547" s="7"/>
      <c r="P547" s="7"/>
      <c r="Q547" s="7"/>
      <c r="R547" s="7"/>
      <c r="S547" s="7"/>
      <c r="T547" s="7"/>
      <c r="U547" s="7"/>
      <c r="V547" s="7"/>
      <c r="W547" s="7"/>
      <c r="X547" s="7"/>
      <c r="Y547" s="7"/>
    </row>
    <row r="548" spans="1:25" x14ac:dyDescent="0.2">
      <c r="A548" s="459"/>
      <c r="B548" s="456"/>
      <c r="C548" s="456"/>
      <c r="D548" s="460"/>
      <c r="E548" s="459"/>
      <c r="F548" s="7"/>
      <c r="G548" s="7"/>
      <c r="H548" s="7"/>
      <c r="I548" s="7"/>
      <c r="J548" s="7"/>
      <c r="K548" s="7"/>
      <c r="L548" s="7"/>
      <c r="M548" s="7"/>
      <c r="N548" s="7"/>
      <c r="O548" s="7"/>
      <c r="P548" s="7"/>
      <c r="Q548" s="7"/>
      <c r="R548" s="7"/>
      <c r="S548" s="7"/>
      <c r="T548" s="7"/>
      <c r="U548" s="7"/>
      <c r="V548" s="7"/>
      <c r="W548" s="7"/>
      <c r="X548" s="7"/>
      <c r="Y548" s="7"/>
    </row>
    <row r="549" spans="1:25" x14ac:dyDescent="0.2">
      <c r="A549" s="1132"/>
      <c r="B549" s="1132"/>
      <c r="C549" s="1132"/>
      <c r="D549" s="20"/>
      <c r="E549" s="459"/>
      <c r="F549" s="7"/>
      <c r="G549" s="7"/>
      <c r="H549" s="7"/>
      <c r="I549" s="7"/>
      <c r="J549" s="7"/>
      <c r="K549" s="7"/>
      <c r="L549" s="7"/>
      <c r="M549" s="7"/>
      <c r="N549" s="7"/>
      <c r="O549" s="7"/>
      <c r="P549" s="7"/>
      <c r="Q549" s="7"/>
      <c r="R549" s="7"/>
      <c r="S549" s="7"/>
      <c r="T549" s="7"/>
      <c r="U549" s="7"/>
      <c r="V549" s="7"/>
      <c r="W549" s="7"/>
      <c r="X549" s="7"/>
      <c r="Y549" s="7"/>
    </row>
    <row r="550" spans="1:25" x14ac:dyDescent="0.2">
      <c r="A550" s="1133"/>
      <c r="B550" s="1133"/>
      <c r="C550" s="1133"/>
      <c r="D550" s="1133"/>
      <c r="E550" s="459"/>
      <c r="F550" s="7"/>
      <c r="G550" s="7"/>
      <c r="H550" s="7"/>
      <c r="I550" s="7"/>
      <c r="J550" s="7"/>
      <c r="K550" s="7"/>
      <c r="L550" s="7"/>
      <c r="M550" s="7"/>
      <c r="N550" s="7"/>
      <c r="O550" s="7"/>
      <c r="P550" s="7"/>
      <c r="Q550" s="7"/>
      <c r="R550" s="7"/>
      <c r="S550" s="7"/>
      <c r="T550" s="7"/>
      <c r="U550" s="7"/>
      <c r="V550" s="7"/>
      <c r="W550" s="7"/>
      <c r="X550" s="7"/>
      <c r="Y550" s="7"/>
    </row>
    <row r="551" spans="1:25" x14ac:dyDescent="0.2">
      <c r="A551" s="456"/>
      <c r="B551" s="457"/>
      <c r="C551" s="457"/>
      <c r="D551" s="20"/>
      <c r="E551" s="459"/>
      <c r="F551" s="7"/>
      <c r="G551" s="7"/>
      <c r="H551" s="7"/>
      <c r="I551" s="7"/>
      <c r="J551" s="7"/>
      <c r="K551" s="7"/>
      <c r="L551" s="7"/>
      <c r="M551" s="7"/>
      <c r="N551" s="7"/>
      <c r="O551" s="7"/>
      <c r="P551" s="7"/>
      <c r="Q551" s="7"/>
      <c r="R551" s="7"/>
      <c r="S551" s="7"/>
      <c r="T551" s="7"/>
      <c r="U551" s="7"/>
      <c r="V551" s="7"/>
      <c r="W551" s="7"/>
      <c r="X551" s="7"/>
      <c r="Y551" s="7"/>
    </row>
    <row r="552" spans="1:25" x14ac:dyDescent="0.2">
      <c r="A552" s="459"/>
      <c r="B552" s="459"/>
      <c r="C552" s="459"/>
      <c r="D552" s="459"/>
      <c r="E552" s="459"/>
      <c r="F552" s="7"/>
      <c r="G552" s="7"/>
      <c r="H552" s="7"/>
      <c r="I552" s="7"/>
      <c r="J552" s="7"/>
      <c r="K552" s="7"/>
      <c r="L552" s="7"/>
      <c r="M552" s="7"/>
      <c r="N552" s="7"/>
      <c r="O552" s="7"/>
      <c r="P552" s="7"/>
      <c r="Q552" s="7"/>
      <c r="R552" s="7"/>
      <c r="S552" s="7"/>
      <c r="T552" s="7"/>
      <c r="U552" s="7"/>
      <c r="V552" s="7"/>
      <c r="W552" s="7"/>
      <c r="X552" s="7"/>
      <c r="Y552" s="7"/>
    </row>
    <row r="553" spans="1:25" x14ac:dyDescent="0.2">
      <c r="A553" s="459"/>
      <c r="B553" s="459"/>
      <c r="C553" s="459"/>
      <c r="D553" s="459"/>
      <c r="E553" s="459"/>
      <c r="F553" s="7"/>
      <c r="G553" s="7"/>
      <c r="H553" s="7"/>
      <c r="I553" s="7"/>
      <c r="J553" s="7"/>
      <c r="K553" s="7"/>
      <c r="L553" s="7"/>
      <c r="M553" s="7"/>
      <c r="N553" s="7"/>
      <c r="O553" s="7"/>
      <c r="P553" s="7"/>
      <c r="Q553" s="7"/>
      <c r="R553" s="7"/>
      <c r="S553" s="7"/>
      <c r="T553" s="7"/>
      <c r="U553" s="7"/>
      <c r="V553" s="7"/>
      <c r="W553" s="7"/>
      <c r="X553" s="7"/>
      <c r="Y553" s="7"/>
    </row>
    <row r="554" spans="1:25" x14ac:dyDescent="0.2">
      <c r="A554" s="456"/>
      <c r="B554" s="458"/>
      <c r="C554" s="458"/>
      <c r="D554" s="458"/>
      <c r="E554" s="459"/>
      <c r="F554" s="7"/>
      <c r="G554" s="7"/>
      <c r="H554" s="7"/>
      <c r="I554" s="7"/>
      <c r="J554" s="7"/>
      <c r="K554" s="7"/>
      <c r="L554" s="7"/>
      <c r="M554" s="7"/>
      <c r="N554" s="7"/>
      <c r="O554" s="7"/>
      <c r="P554" s="7"/>
      <c r="Q554" s="7"/>
      <c r="R554" s="7"/>
      <c r="S554" s="7"/>
      <c r="T554" s="7"/>
      <c r="U554" s="7"/>
      <c r="V554" s="7"/>
      <c r="W554" s="7"/>
      <c r="X554" s="7"/>
      <c r="Y554" s="7"/>
    </row>
    <row r="555" spans="1:25" x14ac:dyDescent="0.2">
      <c r="A555" s="1134"/>
      <c r="B555" s="1135"/>
      <c r="C555" s="1136"/>
      <c r="D555" s="1136"/>
      <c r="E555" s="22"/>
      <c r="F555" s="7"/>
      <c r="G555" s="7"/>
      <c r="H555" s="7"/>
      <c r="I555" s="7"/>
      <c r="J555" s="7"/>
      <c r="K555" s="7"/>
      <c r="L555" s="7"/>
      <c r="M555" s="7"/>
      <c r="N555" s="7"/>
      <c r="O555" s="7"/>
      <c r="P555" s="7"/>
      <c r="Q555" s="7"/>
      <c r="R555" s="7"/>
      <c r="S555" s="7"/>
      <c r="T555" s="7"/>
      <c r="U555" s="7"/>
      <c r="V555" s="7"/>
      <c r="W555" s="7"/>
      <c r="X555" s="7"/>
      <c r="Y555" s="7"/>
    </row>
    <row r="556" spans="1:25" x14ac:dyDescent="0.2">
      <c r="A556" s="1134"/>
      <c r="B556" s="1134"/>
      <c r="C556" s="1134"/>
      <c r="D556" s="1134"/>
      <c r="E556" s="22"/>
      <c r="F556" s="7"/>
      <c r="G556" s="7"/>
      <c r="H556" s="7"/>
      <c r="I556" s="7"/>
      <c r="J556" s="7"/>
      <c r="K556" s="7"/>
      <c r="L556" s="7"/>
      <c r="M556" s="7"/>
      <c r="N556" s="7"/>
      <c r="O556" s="7"/>
      <c r="P556" s="7"/>
      <c r="Q556" s="7"/>
      <c r="R556" s="7"/>
      <c r="S556" s="7"/>
      <c r="T556" s="7"/>
      <c r="U556" s="7"/>
      <c r="V556" s="7"/>
      <c r="W556" s="7"/>
      <c r="X556" s="7"/>
      <c r="Y556" s="7"/>
    </row>
    <row r="557" spans="1:25" x14ac:dyDescent="0.2">
      <c r="A557" s="1132"/>
      <c r="B557" s="1132"/>
      <c r="C557" s="1132"/>
      <c r="D557" s="20"/>
      <c r="E557" s="459"/>
      <c r="F557" s="7"/>
      <c r="G557" s="7"/>
      <c r="H557" s="7"/>
      <c r="I557" s="7"/>
      <c r="J557" s="7"/>
      <c r="K557" s="7"/>
      <c r="L557" s="7"/>
      <c r="M557" s="7"/>
      <c r="N557" s="7"/>
      <c r="O557" s="7"/>
      <c r="P557" s="7"/>
      <c r="Q557" s="7"/>
      <c r="R557" s="7"/>
      <c r="S557" s="7"/>
      <c r="T557" s="7"/>
      <c r="U557" s="7"/>
      <c r="V557" s="7"/>
      <c r="W557" s="7"/>
      <c r="X557" s="7"/>
      <c r="Y557" s="7"/>
    </row>
    <row r="558" spans="1:25" x14ac:dyDescent="0.2">
      <c r="A558" s="1133"/>
      <c r="B558" s="1133"/>
      <c r="C558" s="1133"/>
      <c r="D558" s="1133"/>
      <c r="E558" s="459"/>
      <c r="F558" s="7"/>
      <c r="G558" s="7"/>
      <c r="H558" s="7"/>
      <c r="I558" s="7"/>
      <c r="J558" s="7"/>
      <c r="K558" s="7"/>
      <c r="L558" s="7"/>
      <c r="M558" s="7"/>
      <c r="N558" s="7"/>
      <c r="O558" s="7"/>
      <c r="P558" s="7"/>
      <c r="Q558" s="7"/>
      <c r="R558" s="7"/>
      <c r="S558" s="7"/>
      <c r="T558" s="7"/>
      <c r="U558" s="7"/>
      <c r="V558" s="7"/>
      <c r="W558" s="7"/>
      <c r="X558" s="7"/>
      <c r="Y558" s="7"/>
    </row>
    <row r="559" spans="1:25" x14ac:dyDescent="0.2">
      <c r="A559" s="1132"/>
      <c r="B559" s="1132"/>
      <c r="C559" s="1132"/>
      <c r="D559" s="20"/>
      <c r="E559" s="459"/>
      <c r="F559" s="7"/>
      <c r="G559" s="7"/>
      <c r="H559" s="7"/>
      <c r="I559" s="7"/>
      <c r="J559" s="7"/>
      <c r="K559" s="7"/>
      <c r="L559" s="7"/>
      <c r="M559" s="7"/>
      <c r="N559" s="7"/>
      <c r="O559" s="7"/>
      <c r="P559" s="7"/>
      <c r="Q559" s="7"/>
      <c r="R559" s="7"/>
      <c r="S559" s="7"/>
      <c r="T559" s="7"/>
      <c r="U559" s="7"/>
      <c r="V559" s="7"/>
      <c r="W559" s="7"/>
      <c r="X559" s="7"/>
      <c r="Y559" s="7"/>
    </row>
    <row r="560" spans="1:25" x14ac:dyDescent="0.2">
      <c r="A560" s="459"/>
      <c r="B560" s="459"/>
      <c r="C560" s="459"/>
      <c r="D560" s="459"/>
      <c r="E560" s="459"/>
      <c r="F560" s="7"/>
      <c r="G560" s="7"/>
      <c r="H560" s="7"/>
      <c r="I560" s="7"/>
      <c r="J560" s="7"/>
      <c r="K560" s="7"/>
      <c r="L560" s="7"/>
      <c r="M560" s="7"/>
      <c r="N560" s="7"/>
      <c r="O560" s="7"/>
      <c r="P560" s="7"/>
      <c r="Q560" s="7"/>
      <c r="R560" s="7"/>
      <c r="S560" s="7"/>
      <c r="T560" s="7"/>
      <c r="U560" s="7"/>
      <c r="V560" s="7"/>
      <c r="W560" s="7"/>
      <c r="X560" s="7"/>
      <c r="Y560" s="7"/>
    </row>
    <row r="561" spans="1:25" x14ac:dyDescent="0.2">
      <c r="A561" s="459"/>
      <c r="B561" s="459"/>
      <c r="C561" s="459"/>
      <c r="D561" s="459"/>
      <c r="E561" s="459"/>
      <c r="F561" s="7"/>
      <c r="G561" s="7"/>
      <c r="H561" s="7"/>
      <c r="I561" s="7"/>
      <c r="J561" s="7"/>
      <c r="K561" s="7"/>
      <c r="L561" s="7"/>
      <c r="M561" s="7"/>
      <c r="N561" s="7"/>
      <c r="O561" s="7"/>
      <c r="P561" s="7"/>
      <c r="Q561" s="7"/>
      <c r="R561" s="7"/>
      <c r="S561" s="7"/>
      <c r="T561" s="7"/>
      <c r="U561" s="7"/>
      <c r="V561" s="7"/>
      <c r="W561" s="7"/>
      <c r="X561" s="7"/>
      <c r="Y561" s="7"/>
    </row>
    <row r="562" spans="1:25" x14ac:dyDescent="0.2">
      <c r="A562" s="1132"/>
      <c r="B562" s="1132"/>
      <c r="C562" s="1137"/>
      <c r="D562" s="1137"/>
      <c r="E562" s="459"/>
      <c r="F562" s="7"/>
      <c r="G562" s="7"/>
      <c r="H562" s="7"/>
      <c r="I562" s="7"/>
      <c r="J562" s="7"/>
      <c r="K562" s="7"/>
      <c r="L562" s="7"/>
      <c r="M562" s="7"/>
      <c r="N562" s="7"/>
      <c r="O562" s="7"/>
      <c r="P562" s="7"/>
      <c r="Q562" s="7"/>
      <c r="R562" s="7"/>
      <c r="S562" s="7"/>
      <c r="T562" s="7"/>
      <c r="U562" s="7"/>
      <c r="V562" s="7"/>
      <c r="W562" s="7"/>
      <c r="X562" s="7"/>
      <c r="Y562" s="7"/>
    </row>
    <row r="563" spans="1:25" x14ac:dyDescent="0.2">
      <c r="A563" s="459"/>
      <c r="B563" s="459"/>
      <c r="C563" s="459"/>
      <c r="D563" s="459"/>
      <c r="E563" s="459"/>
      <c r="F563" s="7"/>
      <c r="G563" s="7"/>
      <c r="H563" s="7"/>
      <c r="I563" s="7"/>
      <c r="J563" s="7"/>
      <c r="K563" s="7"/>
      <c r="L563" s="7"/>
      <c r="M563" s="7"/>
      <c r="N563" s="7"/>
      <c r="O563" s="7"/>
      <c r="P563" s="7"/>
      <c r="Q563" s="7"/>
      <c r="R563" s="7"/>
      <c r="S563" s="7"/>
      <c r="T563" s="7"/>
      <c r="U563" s="7"/>
      <c r="V563" s="7"/>
      <c r="W563" s="7"/>
      <c r="X563" s="7"/>
      <c r="Y563" s="7"/>
    </row>
    <row r="564" spans="1:25" x14ac:dyDescent="0.2">
      <c r="A564" s="1138"/>
      <c r="B564" s="1138"/>
      <c r="C564" s="1139"/>
      <c r="D564" s="1139"/>
      <c r="E564" s="459"/>
      <c r="F564" s="7"/>
      <c r="G564" s="7"/>
      <c r="H564" s="7"/>
      <c r="I564" s="7"/>
      <c r="J564" s="7"/>
      <c r="K564" s="7"/>
      <c r="L564" s="7"/>
      <c r="M564" s="7"/>
      <c r="N564" s="7"/>
      <c r="O564" s="7"/>
      <c r="P564" s="7"/>
      <c r="Q564" s="7"/>
      <c r="R564" s="7"/>
      <c r="S564" s="7"/>
      <c r="T564" s="7"/>
      <c r="U564" s="7"/>
      <c r="V564" s="7"/>
      <c r="W564" s="7"/>
      <c r="X564" s="7"/>
      <c r="Y564" s="7"/>
    </row>
    <row r="565" spans="1:25" x14ac:dyDescent="0.2">
      <c r="A565" s="1138"/>
      <c r="B565" s="1138"/>
      <c r="C565" s="1139"/>
      <c r="D565" s="1139"/>
      <c r="E565" s="459"/>
      <c r="F565" s="7"/>
      <c r="G565" s="7"/>
      <c r="H565" s="7"/>
      <c r="I565" s="7"/>
      <c r="J565" s="7"/>
      <c r="K565" s="7"/>
      <c r="L565" s="7"/>
      <c r="M565" s="7"/>
      <c r="N565" s="7"/>
      <c r="O565" s="7"/>
      <c r="P565" s="7"/>
      <c r="Q565" s="7"/>
      <c r="R565" s="7"/>
      <c r="S565" s="7"/>
      <c r="T565" s="7"/>
      <c r="U565" s="7"/>
      <c r="V565" s="7"/>
      <c r="W565" s="7"/>
      <c r="X565" s="7"/>
      <c r="Y565" s="7"/>
    </row>
    <row r="566" spans="1:25" ht="14.25" x14ac:dyDescent="0.2">
      <c r="A566" s="459"/>
      <c r="B566" s="23"/>
      <c r="C566" s="1139"/>
      <c r="D566" s="1139"/>
      <c r="E566" s="459"/>
      <c r="F566" s="7"/>
      <c r="G566" s="7"/>
      <c r="H566" s="7"/>
      <c r="I566" s="7"/>
      <c r="J566" s="7"/>
      <c r="K566" s="7"/>
      <c r="L566" s="7"/>
      <c r="M566" s="7"/>
      <c r="N566" s="7"/>
      <c r="O566" s="7"/>
      <c r="P566" s="7"/>
      <c r="Q566" s="7"/>
      <c r="R566" s="7"/>
      <c r="S566" s="7"/>
      <c r="T566" s="7"/>
      <c r="U566" s="7"/>
      <c r="V566" s="7"/>
      <c r="W566" s="7"/>
      <c r="X566" s="7"/>
      <c r="Y566" s="7"/>
    </row>
    <row r="567" spans="1:25" x14ac:dyDescent="0.2">
      <c r="A567" s="459"/>
      <c r="B567" s="24"/>
      <c r="C567" s="1139"/>
      <c r="D567" s="1139"/>
      <c r="E567" s="459"/>
      <c r="F567" s="7"/>
      <c r="G567" s="7"/>
      <c r="H567" s="7"/>
      <c r="I567" s="7"/>
      <c r="J567" s="7"/>
      <c r="K567" s="7"/>
      <c r="L567" s="7"/>
      <c r="M567" s="7"/>
      <c r="N567" s="7"/>
      <c r="O567" s="7"/>
      <c r="P567" s="7"/>
      <c r="Q567" s="7"/>
      <c r="R567" s="7"/>
      <c r="S567" s="7"/>
      <c r="T567" s="7"/>
      <c r="U567" s="7"/>
      <c r="V567" s="7"/>
      <c r="W567" s="7"/>
      <c r="X567" s="7"/>
      <c r="Y567" s="7"/>
    </row>
    <row r="568" spans="1:25" x14ac:dyDescent="0.2">
      <c r="A568" s="1138"/>
      <c r="B568" s="1138"/>
      <c r="C568" s="1139"/>
      <c r="D568" s="1139"/>
      <c r="E568" s="459"/>
      <c r="F568" s="7"/>
      <c r="G568" s="7"/>
      <c r="H568" s="7"/>
      <c r="I568" s="7"/>
      <c r="J568" s="7"/>
      <c r="K568" s="7"/>
      <c r="L568" s="7"/>
      <c r="M568" s="7"/>
      <c r="N568" s="7"/>
      <c r="O568" s="7"/>
      <c r="P568" s="7"/>
      <c r="Q568" s="7"/>
      <c r="R568" s="7"/>
      <c r="S568" s="7"/>
      <c r="T568" s="7"/>
      <c r="U568" s="7"/>
      <c r="V568" s="7"/>
      <c r="W568" s="7"/>
      <c r="X568" s="7"/>
      <c r="Y568" s="7"/>
    </row>
    <row r="569" spans="1:25" x14ac:dyDescent="0.2">
      <c r="A569" s="1138"/>
      <c r="B569" s="1138"/>
      <c r="C569" s="1139"/>
      <c r="D569" s="1139"/>
      <c r="E569" s="459"/>
      <c r="F569" s="7"/>
      <c r="G569" s="7"/>
      <c r="H569" s="7"/>
      <c r="I569" s="7"/>
      <c r="J569" s="7"/>
      <c r="K569" s="7"/>
      <c r="L569" s="7"/>
      <c r="M569" s="7"/>
      <c r="N569" s="7"/>
      <c r="O569" s="7"/>
      <c r="P569" s="7"/>
      <c r="Q569" s="7"/>
      <c r="R569" s="7"/>
      <c r="S569" s="7"/>
      <c r="T569" s="7"/>
      <c r="U569" s="7"/>
      <c r="V569" s="7"/>
      <c r="W569" s="7"/>
      <c r="X569" s="7"/>
      <c r="Y569" s="7"/>
    </row>
    <row r="570" spans="1:25" x14ac:dyDescent="0.2">
      <c r="A570" s="1138"/>
      <c r="B570" s="1138"/>
      <c r="C570" s="1139"/>
      <c r="D570" s="1139"/>
      <c r="E570" s="459"/>
      <c r="F570" s="7"/>
      <c r="G570" s="7"/>
      <c r="H570" s="7"/>
      <c r="I570" s="7"/>
      <c r="J570" s="7"/>
      <c r="K570" s="7"/>
      <c r="L570" s="7"/>
      <c r="M570" s="7"/>
      <c r="N570" s="7"/>
      <c r="O570" s="7"/>
      <c r="P570" s="7"/>
      <c r="Q570" s="7"/>
      <c r="R570" s="7"/>
      <c r="S570" s="7"/>
      <c r="T570" s="7"/>
      <c r="U570" s="7"/>
      <c r="V570" s="7"/>
      <c r="W570" s="7"/>
      <c r="X570" s="7"/>
      <c r="Y570" s="7"/>
    </row>
    <row r="571" spans="1:25" x14ac:dyDescent="0.2">
      <c r="A571" s="1138"/>
      <c r="B571" s="1138"/>
      <c r="C571" s="1139"/>
      <c r="D571" s="1139"/>
      <c r="E571" s="459"/>
      <c r="F571" s="7"/>
      <c r="G571" s="7"/>
      <c r="H571" s="7"/>
      <c r="I571" s="7"/>
      <c r="J571" s="7"/>
      <c r="K571" s="7"/>
      <c r="L571" s="7"/>
      <c r="M571" s="7"/>
      <c r="N571" s="7"/>
      <c r="O571" s="7"/>
      <c r="P571" s="7"/>
      <c r="Q571" s="7"/>
      <c r="R571" s="7"/>
      <c r="S571" s="7"/>
      <c r="T571" s="7"/>
      <c r="U571" s="7"/>
      <c r="V571" s="7"/>
      <c r="W571" s="7"/>
      <c r="X571" s="7"/>
      <c r="Y571" s="7"/>
    </row>
    <row r="572" spans="1:25" x14ac:dyDescent="0.2">
      <c r="A572" s="1138"/>
      <c r="B572" s="1138"/>
      <c r="C572" s="1139"/>
      <c r="D572" s="1139"/>
      <c r="E572" s="459"/>
      <c r="F572" s="7"/>
      <c r="G572" s="7"/>
      <c r="H572" s="7"/>
      <c r="I572" s="7"/>
      <c r="J572" s="7"/>
      <c r="K572" s="7"/>
      <c r="L572" s="7"/>
      <c r="M572" s="7"/>
      <c r="N572" s="7"/>
      <c r="O572" s="7"/>
      <c r="P572" s="7"/>
      <c r="Q572" s="7"/>
      <c r="R572" s="7"/>
      <c r="S572" s="7"/>
      <c r="T572" s="7"/>
      <c r="U572" s="7"/>
      <c r="V572" s="7"/>
      <c r="W572" s="7"/>
      <c r="X572" s="7"/>
      <c r="Y572" s="7"/>
    </row>
    <row r="573" spans="1:25" x14ac:dyDescent="0.2">
      <c r="A573" s="1138"/>
      <c r="B573" s="1138"/>
      <c r="C573" s="1138"/>
      <c r="D573" s="1138"/>
      <c r="E573" s="459"/>
      <c r="F573" s="7"/>
      <c r="G573" s="7"/>
      <c r="H573" s="7"/>
      <c r="I573" s="7"/>
      <c r="J573" s="7"/>
      <c r="K573" s="7"/>
      <c r="L573" s="7"/>
      <c r="M573" s="7"/>
      <c r="N573" s="7"/>
      <c r="O573" s="7"/>
      <c r="P573" s="7"/>
      <c r="Q573" s="7"/>
      <c r="R573" s="7"/>
      <c r="S573" s="7"/>
      <c r="T573" s="7"/>
      <c r="U573" s="7"/>
      <c r="V573" s="7"/>
      <c r="W573" s="7"/>
      <c r="X573" s="7"/>
      <c r="Y573" s="7"/>
    </row>
    <row r="574" spans="1:25" x14ac:dyDescent="0.2">
      <c r="A574" s="1138"/>
      <c r="B574" s="1138"/>
      <c r="C574" s="1138"/>
      <c r="D574" s="1138"/>
      <c r="E574" s="459"/>
      <c r="F574" s="7"/>
      <c r="G574" s="7"/>
      <c r="H574" s="7"/>
      <c r="I574" s="7"/>
      <c r="J574" s="7"/>
      <c r="K574" s="7"/>
      <c r="L574" s="7"/>
      <c r="M574" s="7"/>
      <c r="N574" s="7"/>
      <c r="O574" s="7"/>
      <c r="P574" s="7"/>
      <c r="Q574" s="7"/>
      <c r="R574" s="7"/>
      <c r="S574" s="7"/>
      <c r="T574" s="7"/>
      <c r="U574" s="7"/>
      <c r="V574" s="7"/>
      <c r="W574" s="7"/>
      <c r="X574" s="7"/>
      <c r="Y574" s="7"/>
    </row>
    <row r="575" spans="1:25" x14ac:dyDescent="0.2">
      <c r="A575" s="1138"/>
      <c r="B575" s="1138"/>
      <c r="C575" s="1138"/>
      <c r="D575" s="1138"/>
      <c r="E575" s="459"/>
      <c r="F575" s="7"/>
      <c r="G575" s="7"/>
      <c r="H575" s="7"/>
      <c r="I575" s="7"/>
      <c r="J575" s="7"/>
      <c r="K575" s="7"/>
      <c r="L575" s="7"/>
      <c r="M575" s="7"/>
      <c r="N575" s="7"/>
      <c r="O575" s="7"/>
      <c r="P575" s="7"/>
      <c r="Q575" s="7"/>
      <c r="R575" s="7"/>
      <c r="S575" s="7"/>
      <c r="T575" s="7"/>
      <c r="U575" s="7"/>
      <c r="V575" s="7"/>
      <c r="W575" s="7"/>
      <c r="X575" s="7"/>
      <c r="Y575" s="7"/>
    </row>
    <row r="576" spans="1:25" x14ac:dyDescent="0.2">
      <c r="A576" s="1138"/>
      <c r="B576" s="1138"/>
      <c r="C576" s="1138"/>
      <c r="D576" s="1138"/>
      <c r="E576" s="459"/>
      <c r="F576" s="7"/>
      <c r="G576" s="7"/>
      <c r="H576" s="7"/>
      <c r="I576" s="7"/>
      <c r="J576" s="7"/>
      <c r="K576" s="7"/>
      <c r="L576" s="7"/>
      <c r="M576" s="7"/>
      <c r="N576" s="7"/>
      <c r="O576" s="7"/>
      <c r="P576" s="7"/>
      <c r="Q576" s="7"/>
      <c r="R576" s="7"/>
      <c r="S576" s="7"/>
      <c r="T576" s="7"/>
      <c r="U576" s="7"/>
      <c r="V576" s="7"/>
      <c r="W576" s="7"/>
      <c r="X576" s="7"/>
      <c r="Y576" s="7"/>
    </row>
    <row r="577" spans="1:25" x14ac:dyDescent="0.2">
      <c r="A577" s="1138"/>
      <c r="B577" s="1138"/>
      <c r="C577" s="1138"/>
      <c r="D577" s="1138"/>
      <c r="E577" s="459"/>
      <c r="F577" s="7"/>
      <c r="G577" s="7"/>
      <c r="H577" s="7"/>
      <c r="I577" s="7"/>
      <c r="J577" s="7"/>
      <c r="K577" s="7"/>
      <c r="L577" s="7"/>
      <c r="M577" s="7"/>
      <c r="N577" s="7"/>
      <c r="O577" s="7"/>
      <c r="P577" s="7"/>
      <c r="Q577" s="7"/>
      <c r="R577" s="7"/>
      <c r="S577" s="7"/>
      <c r="T577" s="7"/>
      <c r="U577" s="7"/>
      <c r="V577" s="7"/>
      <c r="W577" s="7"/>
      <c r="X577" s="7"/>
      <c r="Y577" s="7"/>
    </row>
    <row r="578" spans="1:25" x14ac:dyDescent="0.2">
      <c r="A578" s="456"/>
      <c r="B578" s="456"/>
      <c r="C578" s="677"/>
      <c r="D578" s="677"/>
      <c r="E578" s="459"/>
      <c r="F578" s="7"/>
      <c r="G578" s="7"/>
      <c r="H578" s="7"/>
      <c r="I578" s="7"/>
      <c r="J578" s="7"/>
      <c r="K578" s="7"/>
      <c r="L578" s="7"/>
      <c r="M578" s="7"/>
      <c r="N578" s="7"/>
      <c r="O578" s="7"/>
      <c r="P578" s="7"/>
      <c r="Q578" s="7"/>
      <c r="R578" s="7"/>
      <c r="S578" s="7"/>
      <c r="T578" s="7"/>
      <c r="U578" s="7"/>
      <c r="V578" s="7"/>
      <c r="W578" s="7"/>
      <c r="X578" s="7"/>
      <c r="Y578" s="7"/>
    </row>
    <row r="579" spans="1:25" x14ac:dyDescent="0.2">
      <c r="A579" s="1132"/>
      <c r="B579" s="1132"/>
      <c r="C579" s="1139"/>
      <c r="D579" s="1139"/>
      <c r="E579" s="459"/>
      <c r="F579" s="7"/>
      <c r="G579" s="7"/>
      <c r="H579" s="7"/>
      <c r="I579" s="7"/>
      <c r="J579" s="7"/>
      <c r="K579" s="7"/>
      <c r="L579" s="7"/>
      <c r="M579" s="7"/>
      <c r="N579" s="7"/>
      <c r="O579" s="7"/>
      <c r="P579" s="7"/>
      <c r="Q579" s="7"/>
      <c r="R579" s="7"/>
      <c r="S579" s="7"/>
      <c r="T579" s="7"/>
      <c r="U579" s="7"/>
      <c r="V579" s="7"/>
      <c r="W579" s="7"/>
      <c r="X579" s="7"/>
      <c r="Y579" s="7"/>
    </row>
    <row r="580" spans="1:25" x14ac:dyDescent="0.2">
      <c r="A580" s="459"/>
      <c r="B580" s="459"/>
      <c r="C580" s="437"/>
      <c r="D580" s="437"/>
      <c r="E580" s="459"/>
      <c r="F580" s="7"/>
      <c r="G580" s="7"/>
      <c r="H580" s="7"/>
      <c r="I580" s="7"/>
      <c r="J580" s="7"/>
      <c r="K580" s="7"/>
      <c r="L580" s="7"/>
      <c r="M580" s="7"/>
      <c r="N580" s="7"/>
      <c r="O580" s="7"/>
      <c r="P580" s="7"/>
      <c r="Q580" s="7"/>
      <c r="R580" s="7"/>
      <c r="S580" s="7"/>
      <c r="T580" s="7"/>
      <c r="U580" s="7"/>
      <c r="V580" s="7"/>
      <c r="W580" s="7"/>
      <c r="X580" s="7"/>
      <c r="Y580" s="7"/>
    </row>
    <row r="581" spans="1:25" x14ac:dyDescent="0.2">
      <c r="A581" s="1140"/>
      <c r="B581" s="1140"/>
      <c r="C581" s="1137"/>
      <c r="D581" s="1137"/>
      <c r="E581" s="459"/>
      <c r="F581" s="7"/>
      <c r="G581" s="7"/>
      <c r="H581" s="7"/>
      <c r="I581" s="7"/>
      <c r="J581" s="7"/>
      <c r="K581" s="7"/>
      <c r="L581" s="7"/>
      <c r="M581" s="7"/>
      <c r="N581" s="7"/>
      <c r="O581" s="7"/>
      <c r="P581" s="7"/>
      <c r="Q581" s="7"/>
      <c r="R581" s="7"/>
      <c r="S581" s="7"/>
      <c r="T581" s="7"/>
      <c r="U581" s="7"/>
      <c r="V581" s="7"/>
      <c r="W581" s="7"/>
      <c r="X581" s="7"/>
      <c r="Y581" s="7"/>
    </row>
    <row r="582" spans="1:25" x14ac:dyDescent="0.2">
      <c r="A582" s="459"/>
      <c r="B582" s="459"/>
      <c r="C582" s="437"/>
      <c r="D582" s="437"/>
      <c r="E582" s="459"/>
      <c r="F582" s="7"/>
      <c r="G582" s="7"/>
      <c r="H582" s="7"/>
      <c r="I582" s="7"/>
      <c r="J582" s="7"/>
      <c r="K582" s="7"/>
      <c r="L582" s="7"/>
      <c r="M582" s="7"/>
      <c r="N582" s="7"/>
      <c r="O582" s="7"/>
      <c r="P582" s="7"/>
      <c r="Q582" s="7"/>
      <c r="R582" s="7"/>
      <c r="S582" s="7"/>
      <c r="T582" s="7"/>
      <c r="U582" s="7"/>
      <c r="V582" s="7"/>
      <c r="W582" s="7"/>
      <c r="X582" s="7"/>
      <c r="Y582" s="7"/>
    </row>
    <row r="583" spans="1:25" x14ac:dyDescent="0.2">
      <c r="A583" s="1132"/>
      <c r="B583" s="1132"/>
      <c r="C583" s="1139"/>
      <c r="D583" s="1139"/>
      <c r="E583" s="459"/>
      <c r="F583" s="7"/>
      <c r="G583" s="7"/>
      <c r="H583" s="7"/>
      <c r="I583" s="7"/>
      <c r="J583" s="7"/>
      <c r="K583" s="7"/>
      <c r="L583" s="7"/>
      <c r="M583" s="7"/>
      <c r="N583" s="7"/>
      <c r="O583" s="7"/>
      <c r="P583" s="7"/>
      <c r="Q583" s="7"/>
      <c r="R583" s="7"/>
      <c r="S583" s="7"/>
      <c r="T583" s="7"/>
      <c r="U583" s="7"/>
      <c r="V583" s="7"/>
      <c r="W583" s="7"/>
      <c r="X583" s="7"/>
      <c r="Y583" s="7"/>
    </row>
    <row r="584" spans="1:25" x14ac:dyDescent="0.2">
      <c r="A584" s="456"/>
      <c r="B584" s="459"/>
      <c r="C584" s="25"/>
      <c r="D584" s="25"/>
      <c r="E584" s="459"/>
      <c r="F584" s="7"/>
      <c r="G584" s="7"/>
      <c r="H584" s="7"/>
      <c r="I584" s="7"/>
      <c r="J584" s="7"/>
      <c r="K584" s="7"/>
      <c r="L584" s="7"/>
      <c r="M584" s="7"/>
      <c r="N584" s="7"/>
      <c r="O584" s="7"/>
      <c r="P584" s="7"/>
      <c r="Q584" s="7"/>
      <c r="R584" s="7"/>
      <c r="S584" s="7"/>
      <c r="T584" s="7"/>
      <c r="U584" s="7"/>
      <c r="V584" s="7"/>
      <c r="W584" s="7"/>
      <c r="X584" s="7"/>
      <c r="Y584" s="7"/>
    </row>
    <row r="585" spans="1:25" x14ac:dyDescent="0.2">
      <c r="A585" s="1141"/>
      <c r="B585" s="1141"/>
      <c r="C585" s="1139"/>
      <c r="D585" s="1139"/>
      <c r="E585" s="459"/>
      <c r="F585" s="7"/>
      <c r="G585" s="7"/>
      <c r="H585" s="7"/>
      <c r="I585" s="7"/>
      <c r="J585" s="7"/>
      <c r="K585" s="7"/>
      <c r="L585" s="7"/>
      <c r="M585" s="7"/>
      <c r="N585" s="7"/>
      <c r="O585" s="7"/>
      <c r="P585" s="7"/>
      <c r="Q585" s="7"/>
      <c r="R585" s="7"/>
      <c r="S585" s="7"/>
      <c r="T585" s="7"/>
      <c r="U585" s="7"/>
      <c r="V585" s="7"/>
      <c r="W585" s="7"/>
      <c r="X585" s="7"/>
      <c r="Y585" s="7"/>
    </row>
    <row r="586" spans="1:25" x14ac:dyDescent="0.2">
      <c r="A586" s="459"/>
      <c r="B586" s="25"/>
      <c r="C586" s="459"/>
      <c r="D586" s="25"/>
      <c r="E586" s="25"/>
      <c r="F586" s="7"/>
      <c r="G586" s="7"/>
      <c r="H586" s="7"/>
      <c r="I586" s="7"/>
      <c r="J586" s="7"/>
      <c r="K586" s="7"/>
      <c r="L586" s="7"/>
      <c r="M586" s="7"/>
      <c r="N586" s="7"/>
      <c r="O586" s="7"/>
      <c r="P586" s="7"/>
      <c r="Q586" s="7"/>
      <c r="R586" s="7"/>
      <c r="S586" s="7"/>
      <c r="T586" s="7"/>
      <c r="U586" s="7"/>
      <c r="V586" s="7"/>
      <c r="W586" s="7"/>
      <c r="X586" s="7"/>
      <c r="Y586" s="7"/>
    </row>
    <row r="587" spans="1:25" x14ac:dyDescent="0.2">
      <c r="A587" s="1132"/>
      <c r="B587" s="1132"/>
      <c r="C587" s="1137"/>
      <c r="D587" s="1137"/>
      <c r="E587" s="459"/>
      <c r="F587" s="7"/>
      <c r="G587" s="7"/>
      <c r="H587" s="7"/>
      <c r="I587" s="7"/>
      <c r="J587" s="7"/>
      <c r="K587" s="7"/>
      <c r="L587" s="7"/>
      <c r="M587" s="7"/>
      <c r="N587" s="7"/>
      <c r="O587" s="7"/>
      <c r="P587" s="7"/>
      <c r="Q587" s="7"/>
      <c r="R587" s="7"/>
      <c r="S587" s="7"/>
      <c r="T587" s="7"/>
      <c r="U587" s="7"/>
      <c r="V587" s="7"/>
      <c r="W587" s="7"/>
      <c r="X587" s="7"/>
      <c r="Y587" s="7"/>
    </row>
    <row r="588" spans="1:25" x14ac:dyDescent="0.2">
      <c r="A588" s="459"/>
      <c r="B588" s="459"/>
      <c r="C588" s="459"/>
      <c r="D588" s="459"/>
      <c r="E588" s="459"/>
      <c r="F588" s="7"/>
      <c r="G588" s="7"/>
      <c r="H588" s="7"/>
      <c r="I588" s="7"/>
      <c r="J588" s="7"/>
      <c r="K588" s="7"/>
      <c r="L588" s="7"/>
      <c r="M588" s="7"/>
      <c r="N588" s="7"/>
      <c r="O588" s="7"/>
      <c r="P588" s="7"/>
      <c r="Q588" s="7"/>
      <c r="R588" s="7"/>
      <c r="S588" s="7"/>
      <c r="T588" s="7"/>
      <c r="U588" s="7"/>
      <c r="V588" s="7"/>
      <c r="W588" s="7"/>
      <c r="X588" s="7"/>
      <c r="Y588" s="7"/>
    </row>
    <row r="589" spans="1:25" x14ac:dyDescent="0.2">
      <c r="A589" s="1138"/>
      <c r="B589" s="1138"/>
      <c r="C589" s="1139"/>
      <c r="D589" s="1139"/>
      <c r="E589" s="459"/>
      <c r="F589" s="7"/>
      <c r="G589" s="7"/>
      <c r="H589" s="7"/>
      <c r="I589" s="7"/>
      <c r="J589" s="7"/>
      <c r="K589" s="7"/>
      <c r="L589" s="7"/>
      <c r="M589" s="7"/>
      <c r="N589" s="7"/>
      <c r="O589" s="7"/>
      <c r="P589" s="7"/>
      <c r="Q589" s="7"/>
      <c r="R589" s="7"/>
      <c r="S589" s="7"/>
      <c r="T589" s="7"/>
      <c r="U589" s="7"/>
      <c r="V589" s="7"/>
      <c r="W589" s="7"/>
      <c r="X589" s="7"/>
      <c r="Y589" s="7"/>
    </row>
    <row r="590" spans="1:25" x14ac:dyDescent="0.2">
      <c r="A590" s="1138"/>
      <c r="B590" s="1138"/>
      <c r="C590" s="1139"/>
      <c r="D590" s="1139"/>
      <c r="E590" s="459"/>
      <c r="F590" s="7"/>
      <c r="G590" s="7"/>
      <c r="H590" s="7"/>
      <c r="I590" s="7"/>
      <c r="J590" s="7"/>
      <c r="K590" s="7"/>
      <c r="L590" s="7"/>
      <c r="M590" s="7"/>
      <c r="N590" s="7"/>
      <c r="O590" s="7"/>
      <c r="P590" s="7"/>
      <c r="Q590" s="7"/>
      <c r="R590" s="7"/>
      <c r="S590" s="7"/>
      <c r="T590" s="7"/>
      <c r="U590" s="7"/>
      <c r="V590" s="7"/>
      <c r="W590" s="7"/>
      <c r="X590" s="7"/>
      <c r="Y590" s="7"/>
    </row>
    <row r="591" spans="1:25" x14ac:dyDescent="0.2">
      <c r="A591" s="456"/>
      <c r="B591" s="459"/>
      <c r="C591" s="460"/>
      <c r="D591" s="460"/>
      <c r="E591" s="459"/>
      <c r="F591" s="7"/>
      <c r="G591" s="7"/>
      <c r="H591" s="7"/>
      <c r="I591" s="7"/>
      <c r="J591" s="7"/>
      <c r="K591" s="7"/>
      <c r="L591" s="7"/>
      <c r="M591" s="7"/>
      <c r="N591" s="7"/>
      <c r="O591" s="7"/>
      <c r="P591" s="7"/>
      <c r="Q591" s="7"/>
      <c r="R591" s="7"/>
      <c r="S591" s="7"/>
      <c r="T591" s="7"/>
      <c r="U591" s="7"/>
      <c r="V591" s="7"/>
      <c r="W591" s="7"/>
      <c r="X591" s="7"/>
      <c r="Y591" s="7"/>
    </row>
    <row r="592" spans="1:25" x14ac:dyDescent="0.2">
      <c r="A592" s="456"/>
      <c r="B592" s="459"/>
      <c r="C592" s="1139"/>
      <c r="D592" s="1139"/>
      <c r="E592" s="459"/>
      <c r="F592" s="7"/>
      <c r="G592" s="7"/>
      <c r="H592" s="7"/>
      <c r="I592" s="7"/>
      <c r="J592" s="7"/>
      <c r="K592" s="7"/>
      <c r="L592" s="7"/>
      <c r="M592" s="7"/>
      <c r="N592" s="7"/>
      <c r="O592" s="7"/>
      <c r="P592" s="7"/>
      <c r="Q592" s="7"/>
      <c r="R592" s="7"/>
      <c r="S592" s="7"/>
      <c r="T592" s="7"/>
      <c r="U592" s="7"/>
      <c r="V592" s="7"/>
      <c r="W592" s="7"/>
      <c r="X592" s="7"/>
      <c r="Y592" s="7"/>
    </row>
    <row r="593" spans="1:25" x14ac:dyDescent="0.2">
      <c r="A593" s="459"/>
      <c r="B593" s="459"/>
      <c r="C593" s="459"/>
      <c r="D593" s="459"/>
      <c r="E593" s="459"/>
      <c r="F593" s="7"/>
      <c r="G593" s="7"/>
      <c r="H593" s="7"/>
      <c r="I593" s="7"/>
      <c r="J593" s="7"/>
      <c r="K593" s="7"/>
      <c r="L593" s="7"/>
      <c r="M593" s="7"/>
      <c r="N593" s="7"/>
      <c r="O593" s="7"/>
      <c r="P593" s="7"/>
      <c r="Q593" s="7"/>
      <c r="R593" s="7"/>
      <c r="S593" s="7"/>
      <c r="T593" s="7"/>
      <c r="U593" s="7"/>
      <c r="V593" s="7"/>
      <c r="W593" s="7"/>
      <c r="X593" s="7"/>
      <c r="Y593" s="7"/>
    </row>
    <row r="594" spans="1:25" x14ac:dyDescent="0.2">
      <c r="A594" s="456"/>
      <c r="B594" s="457"/>
      <c r="C594" s="1139"/>
      <c r="D594" s="1139"/>
      <c r="E594" s="459"/>
      <c r="F594" s="7"/>
      <c r="G594" s="7"/>
      <c r="H594" s="7"/>
      <c r="I594" s="7"/>
      <c r="J594" s="7"/>
      <c r="K594" s="7"/>
      <c r="L594" s="7"/>
      <c r="M594" s="7"/>
      <c r="N594" s="7"/>
      <c r="O594" s="7"/>
      <c r="P594" s="7"/>
      <c r="Q594" s="7"/>
      <c r="R594" s="7"/>
      <c r="S594" s="7"/>
      <c r="T594" s="7"/>
      <c r="U594" s="7"/>
      <c r="V594" s="7"/>
      <c r="W594" s="7"/>
      <c r="X594" s="7"/>
      <c r="Y594" s="7"/>
    </row>
    <row r="595" spans="1:25" x14ac:dyDescent="0.2">
      <c r="A595" s="459"/>
      <c r="B595" s="459"/>
      <c r="C595" s="459"/>
      <c r="D595" s="459"/>
      <c r="E595" s="459"/>
      <c r="F595" s="7"/>
      <c r="G595" s="7"/>
      <c r="H595" s="7"/>
      <c r="I595" s="7"/>
      <c r="J595" s="7"/>
      <c r="K595" s="7"/>
      <c r="L595" s="7"/>
      <c r="M595" s="7"/>
      <c r="N595" s="7"/>
      <c r="O595" s="7"/>
      <c r="P595" s="7"/>
      <c r="Q595" s="7"/>
      <c r="R595" s="7"/>
      <c r="S595" s="7"/>
      <c r="T595" s="7"/>
      <c r="U595" s="7"/>
      <c r="V595" s="7"/>
      <c r="W595" s="7"/>
      <c r="X595" s="7"/>
      <c r="Y595" s="7"/>
    </row>
    <row r="596" spans="1:25" x14ac:dyDescent="0.2">
      <c r="A596" s="3"/>
      <c r="B596" s="677"/>
      <c r="C596" s="677"/>
      <c r="D596" s="437"/>
      <c r="E596" s="437"/>
      <c r="F596" s="7"/>
      <c r="G596" s="7"/>
      <c r="H596" s="7"/>
      <c r="I596" s="7"/>
      <c r="J596" s="7"/>
      <c r="K596" s="7"/>
      <c r="L596" s="7"/>
      <c r="M596" s="7"/>
      <c r="N596" s="7"/>
      <c r="O596" s="7"/>
      <c r="P596" s="7"/>
      <c r="Q596" s="7"/>
      <c r="R596" s="7"/>
      <c r="S596" s="7"/>
      <c r="T596" s="7"/>
      <c r="U596" s="7"/>
      <c r="V596" s="7"/>
      <c r="W596" s="7"/>
      <c r="X596" s="7"/>
      <c r="Y596" s="7"/>
    </row>
    <row r="597" spans="1:25" x14ac:dyDescent="0.2">
      <c r="A597" s="3"/>
      <c r="B597" s="1139"/>
      <c r="C597" s="1139"/>
      <c r="D597" s="26"/>
      <c r="E597" s="460"/>
      <c r="F597" s="7"/>
      <c r="G597" s="7"/>
      <c r="H597" s="7"/>
      <c r="I597" s="7"/>
      <c r="J597" s="7"/>
      <c r="K597" s="7"/>
      <c r="L597" s="7"/>
      <c r="M597" s="7"/>
      <c r="N597" s="7"/>
      <c r="O597" s="7"/>
      <c r="P597" s="7"/>
      <c r="Q597" s="7"/>
      <c r="R597" s="7"/>
      <c r="S597" s="7"/>
      <c r="T597" s="7"/>
      <c r="U597" s="7"/>
      <c r="V597" s="7"/>
      <c r="W597" s="7"/>
      <c r="X597" s="7"/>
      <c r="Y597" s="7"/>
    </row>
    <row r="598" spans="1:25" x14ac:dyDescent="0.2">
      <c r="A598" s="3"/>
      <c r="B598" s="1139"/>
      <c r="C598" s="1139"/>
      <c r="D598" s="26"/>
      <c r="E598" s="460"/>
      <c r="F598" s="7"/>
      <c r="G598" s="7"/>
      <c r="H598" s="7"/>
      <c r="I598" s="7"/>
      <c r="J598" s="7"/>
      <c r="K598" s="7"/>
      <c r="L598" s="7"/>
      <c r="M598" s="7"/>
      <c r="N598" s="7"/>
      <c r="O598" s="7"/>
      <c r="P598" s="7"/>
      <c r="Q598" s="7"/>
      <c r="R598" s="7"/>
      <c r="S598" s="7"/>
      <c r="T598" s="7"/>
      <c r="U598" s="7"/>
      <c r="V598" s="7"/>
      <c r="W598" s="7"/>
      <c r="X598" s="7"/>
      <c r="Y598" s="7"/>
    </row>
    <row r="599" spans="1:25" x14ac:dyDescent="0.2">
      <c r="A599" s="3"/>
      <c r="B599" s="1139"/>
      <c r="C599" s="1139"/>
      <c r="D599" s="26"/>
      <c r="E599" s="460"/>
      <c r="F599" s="7"/>
      <c r="G599" s="7"/>
      <c r="H599" s="7"/>
      <c r="I599" s="7"/>
      <c r="J599" s="7"/>
      <c r="K599" s="7"/>
      <c r="L599" s="7"/>
      <c r="M599" s="7"/>
      <c r="N599" s="7"/>
      <c r="O599" s="7"/>
      <c r="P599" s="7"/>
      <c r="Q599" s="7"/>
      <c r="R599" s="7"/>
      <c r="S599" s="7"/>
      <c r="T599" s="7"/>
      <c r="U599" s="7"/>
      <c r="V599" s="7"/>
      <c r="W599" s="7"/>
      <c r="X599" s="7"/>
      <c r="Y599" s="7"/>
    </row>
    <row r="600" spans="1:25" x14ac:dyDescent="0.2">
      <c r="A600" s="3"/>
      <c r="B600" s="677"/>
      <c r="C600" s="677"/>
      <c r="D600" s="460"/>
      <c r="E600" s="460"/>
      <c r="F600" s="7"/>
      <c r="G600" s="7"/>
      <c r="H600" s="7"/>
      <c r="I600" s="7"/>
      <c r="J600" s="7"/>
      <c r="K600" s="7"/>
      <c r="L600" s="7"/>
      <c r="M600" s="7"/>
      <c r="N600" s="7"/>
      <c r="O600" s="7"/>
      <c r="P600" s="7"/>
      <c r="Q600" s="7"/>
      <c r="R600" s="7"/>
      <c r="S600" s="7"/>
      <c r="T600" s="7"/>
      <c r="U600" s="7"/>
      <c r="V600" s="7"/>
      <c r="W600" s="7"/>
      <c r="X600" s="7"/>
      <c r="Y600" s="7"/>
    </row>
    <row r="601" spans="1:25" x14ac:dyDescent="0.2">
      <c r="A601" s="3"/>
      <c r="B601" s="1139"/>
      <c r="C601" s="1139"/>
      <c r="D601" s="459"/>
      <c r="E601" s="459"/>
      <c r="F601" s="7"/>
      <c r="G601" s="7"/>
      <c r="H601" s="7"/>
      <c r="I601" s="7"/>
      <c r="J601" s="7"/>
      <c r="K601" s="7"/>
      <c r="L601" s="7"/>
      <c r="M601" s="7"/>
      <c r="N601" s="7"/>
      <c r="O601" s="7"/>
      <c r="P601" s="7"/>
      <c r="Q601" s="7"/>
      <c r="R601" s="7"/>
      <c r="S601" s="7"/>
      <c r="T601" s="7"/>
      <c r="U601" s="7"/>
      <c r="V601" s="7"/>
      <c r="W601" s="7"/>
      <c r="X601" s="7"/>
      <c r="Y601" s="7"/>
    </row>
    <row r="602" spans="1:25" x14ac:dyDescent="0.2">
      <c r="A602" s="459"/>
      <c r="B602" s="459"/>
      <c r="C602" s="459"/>
      <c r="D602" s="27"/>
      <c r="E602" s="27"/>
      <c r="F602" s="7"/>
      <c r="G602" s="7"/>
      <c r="H602" s="7"/>
      <c r="I602" s="7"/>
      <c r="J602" s="7"/>
      <c r="K602" s="7"/>
      <c r="L602" s="7"/>
      <c r="M602" s="7"/>
      <c r="N602" s="7"/>
      <c r="O602" s="7"/>
      <c r="P602" s="7"/>
      <c r="Q602" s="7"/>
      <c r="R602" s="7"/>
      <c r="S602" s="7"/>
      <c r="T602" s="7"/>
      <c r="U602" s="7"/>
      <c r="V602" s="7"/>
      <c r="W602" s="7"/>
      <c r="X602" s="7"/>
      <c r="Y602" s="7"/>
    </row>
    <row r="603" spans="1:25" x14ac:dyDescent="0.2">
      <c r="A603" s="1138"/>
      <c r="B603" s="1138"/>
      <c r="C603" s="1138"/>
      <c r="D603" s="26"/>
      <c r="E603" s="460"/>
      <c r="F603" s="7"/>
      <c r="G603" s="7"/>
      <c r="H603" s="7"/>
      <c r="I603" s="7"/>
      <c r="J603" s="7"/>
      <c r="K603" s="7"/>
      <c r="L603" s="7"/>
      <c r="M603" s="7"/>
      <c r="N603" s="7"/>
      <c r="O603" s="7"/>
      <c r="P603" s="7"/>
      <c r="Q603" s="7"/>
      <c r="R603" s="7"/>
      <c r="S603" s="7"/>
      <c r="T603" s="7"/>
      <c r="U603" s="7"/>
      <c r="V603" s="7"/>
      <c r="W603" s="7"/>
      <c r="X603" s="7"/>
      <c r="Y603" s="7"/>
    </row>
    <row r="604" spans="1:25" x14ac:dyDescent="0.2">
      <c r="A604" s="459"/>
      <c r="B604" s="459"/>
      <c r="C604" s="459"/>
      <c r="D604" s="459"/>
      <c r="E604" s="459"/>
      <c r="F604" s="7"/>
      <c r="G604" s="7"/>
      <c r="H604" s="7"/>
      <c r="I604" s="7"/>
      <c r="J604" s="7"/>
      <c r="K604" s="7"/>
      <c r="L604" s="7"/>
      <c r="M604" s="7"/>
      <c r="N604" s="7"/>
      <c r="O604" s="7"/>
      <c r="P604" s="7"/>
      <c r="Q604" s="7"/>
      <c r="R604" s="7"/>
      <c r="S604" s="7"/>
      <c r="T604" s="7"/>
      <c r="U604" s="7"/>
      <c r="V604" s="7"/>
      <c r="W604" s="7"/>
      <c r="X604" s="7"/>
      <c r="Y604" s="7"/>
    </row>
    <row r="605" spans="1:25" x14ac:dyDescent="0.2">
      <c r="A605" s="459"/>
      <c r="B605" s="1139"/>
      <c r="C605" s="1139"/>
      <c r="D605" s="459"/>
      <c r="E605" s="459"/>
      <c r="F605" s="7"/>
      <c r="G605" s="7"/>
      <c r="H605" s="7"/>
      <c r="I605" s="7"/>
      <c r="J605" s="7"/>
      <c r="K605" s="7"/>
      <c r="L605" s="7"/>
      <c r="M605" s="7"/>
      <c r="N605" s="7"/>
      <c r="O605" s="7"/>
      <c r="P605" s="7"/>
      <c r="Q605" s="7"/>
      <c r="R605" s="7"/>
      <c r="S605" s="7"/>
      <c r="T605" s="7"/>
      <c r="U605" s="7"/>
      <c r="V605" s="7"/>
      <c r="W605" s="7"/>
      <c r="X605" s="7"/>
      <c r="Y605" s="7"/>
    </row>
    <row r="606" spans="1:25" x14ac:dyDescent="0.2">
      <c r="A606" s="459"/>
      <c r="B606" s="459"/>
      <c r="C606" s="459"/>
      <c r="D606" s="459"/>
      <c r="E606" s="459"/>
      <c r="F606" s="7"/>
      <c r="G606" s="7"/>
      <c r="H606" s="7"/>
      <c r="I606" s="7"/>
      <c r="J606" s="7"/>
      <c r="K606" s="7"/>
      <c r="L606" s="7"/>
      <c r="M606" s="7"/>
      <c r="N606" s="7"/>
      <c r="O606" s="7"/>
      <c r="P606" s="7"/>
      <c r="Q606" s="7"/>
      <c r="R606" s="7"/>
      <c r="S606" s="7"/>
      <c r="T606" s="7"/>
      <c r="U606" s="7"/>
      <c r="V606" s="7"/>
      <c r="W606" s="7"/>
      <c r="X606" s="7"/>
      <c r="Y606" s="7"/>
    </row>
    <row r="607" spans="1:25" x14ac:dyDescent="0.2">
      <c r="A607" s="1138"/>
      <c r="B607" s="1138"/>
      <c r="C607" s="1138"/>
      <c r="D607" s="437"/>
      <c r="E607" s="460"/>
      <c r="F607" s="7"/>
      <c r="G607" s="7"/>
      <c r="H607" s="7"/>
      <c r="I607" s="7"/>
      <c r="J607" s="7"/>
      <c r="K607" s="7"/>
      <c r="L607" s="7"/>
      <c r="M607" s="7"/>
      <c r="N607" s="7"/>
      <c r="O607" s="7"/>
      <c r="P607" s="7"/>
      <c r="Q607" s="7"/>
      <c r="R607" s="7"/>
      <c r="S607" s="7"/>
      <c r="T607" s="7"/>
      <c r="U607" s="7"/>
      <c r="V607" s="7"/>
      <c r="W607" s="7"/>
      <c r="X607" s="7"/>
      <c r="Y607" s="7"/>
    </row>
    <row r="608" spans="1:25" x14ac:dyDescent="0.2">
      <c r="A608" s="459"/>
      <c r="B608" s="459"/>
      <c r="C608" s="459"/>
      <c r="D608" s="459"/>
      <c r="E608" s="459"/>
      <c r="F608" s="7"/>
      <c r="G608" s="7"/>
      <c r="H608" s="7"/>
      <c r="I608" s="7"/>
      <c r="J608" s="7"/>
      <c r="K608" s="7"/>
      <c r="L608" s="7"/>
      <c r="M608" s="7"/>
      <c r="N608" s="7"/>
      <c r="O608" s="7"/>
      <c r="P608" s="7"/>
      <c r="Q608" s="7"/>
      <c r="R608" s="7"/>
      <c r="S608" s="7"/>
      <c r="T608" s="7"/>
      <c r="U608" s="7"/>
      <c r="V608" s="7"/>
      <c r="W608" s="7"/>
      <c r="X608" s="7"/>
      <c r="Y608" s="7"/>
    </row>
    <row r="609" spans="1:25" x14ac:dyDescent="0.2">
      <c r="A609" s="1132"/>
      <c r="B609" s="1132"/>
      <c r="C609" s="1132"/>
      <c r="D609" s="437"/>
      <c r="E609" s="20"/>
      <c r="F609" s="7"/>
      <c r="G609" s="7"/>
      <c r="H609" s="7"/>
      <c r="I609" s="7"/>
      <c r="J609" s="7"/>
      <c r="K609" s="7"/>
      <c r="L609" s="7"/>
      <c r="M609" s="7"/>
      <c r="N609" s="7"/>
      <c r="O609" s="7"/>
      <c r="P609" s="7"/>
      <c r="Q609" s="7"/>
      <c r="R609" s="7"/>
      <c r="S609" s="7"/>
      <c r="T609" s="7"/>
      <c r="U609" s="7"/>
      <c r="V609" s="7"/>
      <c r="W609" s="7"/>
      <c r="X609" s="7"/>
      <c r="Y609" s="7"/>
    </row>
    <row r="610" spans="1:25" x14ac:dyDescent="0.2">
      <c r="A610" s="459"/>
      <c r="B610" s="459"/>
      <c r="C610" s="459"/>
      <c r="D610" s="459"/>
      <c r="E610" s="459"/>
      <c r="F610" s="7"/>
      <c r="G610" s="7"/>
      <c r="H610" s="7"/>
      <c r="I610" s="7"/>
      <c r="J610" s="7"/>
      <c r="K610" s="7"/>
      <c r="L610" s="7"/>
      <c r="M610" s="7"/>
      <c r="N610" s="7"/>
      <c r="O610" s="7"/>
      <c r="P610" s="7"/>
      <c r="Q610" s="7"/>
      <c r="R610" s="7"/>
      <c r="S610" s="7"/>
      <c r="T610" s="7"/>
      <c r="U610" s="7"/>
      <c r="V610" s="7"/>
      <c r="W610" s="7"/>
      <c r="X610" s="7"/>
      <c r="Y610" s="7"/>
    </row>
    <row r="611" spans="1:25" x14ac:dyDescent="0.2">
      <c r="A611" s="459"/>
      <c r="B611" s="459"/>
      <c r="C611" s="459"/>
      <c r="D611" s="459"/>
      <c r="E611" s="459"/>
      <c r="F611" s="7"/>
      <c r="G611" s="7"/>
      <c r="H611" s="7"/>
      <c r="I611" s="7"/>
      <c r="J611" s="7"/>
      <c r="K611" s="7"/>
      <c r="L611" s="7"/>
      <c r="M611" s="7"/>
      <c r="N611" s="7"/>
      <c r="O611" s="7"/>
      <c r="P611" s="7"/>
      <c r="Q611" s="7"/>
      <c r="R611" s="7"/>
      <c r="S611" s="7"/>
      <c r="T611" s="7"/>
      <c r="U611" s="7"/>
      <c r="V611" s="7"/>
      <c r="W611" s="7"/>
      <c r="X611" s="7"/>
      <c r="Y611" s="7"/>
    </row>
    <row r="612" spans="1:25" x14ac:dyDescent="0.2">
      <c r="A612" s="459"/>
      <c r="B612" s="459"/>
      <c r="C612" s="459"/>
      <c r="D612" s="459"/>
      <c r="E612" s="459"/>
      <c r="F612" s="7"/>
      <c r="G612" s="7"/>
      <c r="H612" s="7"/>
      <c r="I612" s="7"/>
      <c r="J612" s="7"/>
      <c r="K612" s="7"/>
      <c r="L612" s="7"/>
      <c r="M612" s="7"/>
      <c r="N612" s="7"/>
      <c r="O612" s="7"/>
      <c r="P612" s="7"/>
      <c r="Q612" s="7"/>
      <c r="R612" s="7"/>
      <c r="S612" s="7"/>
      <c r="T612" s="7"/>
      <c r="U612" s="7"/>
      <c r="V612" s="7"/>
      <c r="W612" s="7"/>
      <c r="X612" s="7"/>
      <c r="Y612" s="7"/>
    </row>
    <row r="613" spans="1:25" x14ac:dyDescent="0.2">
      <c r="A613" s="459"/>
      <c r="B613" s="459"/>
      <c r="C613" s="459"/>
      <c r="D613" s="459"/>
      <c r="E613" s="459"/>
      <c r="F613" s="7"/>
      <c r="G613" s="7"/>
      <c r="H613" s="7"/>
      <c r="I613" s="7"/>
      <c r="J613" s="7"/>
      <c r="K613" s="7"/>
      <c r="L613" s="7"/>
      <c r="M613" s="7"/>
      <c r="N613" s="7"/>
      <c r="O613" s="7"/>
      <c r="P613" s="7"/>
      <c r="Q613" s="7"/>
      <c r="R613" s="7"/>
      <c r="S613" s="7"/>
      <c r="T613" s="7"/>
      <c r="U613" s="7"/>
      <c r="V613" s="7"/>
      <c r="W613" s="7"/>
      <c r="X613" s="7"/>
      <c r="Y613" s="7"/>
    </row>
    <row r="614" spans="1:25" x14ac:dyDescent="0.2">
      <c r="A614" s="459"/>
      <c r="B614" s="459"/>
      <c r="C614" s="459"/>
      <c r="D614" s="459"/>
      <c r="E614" s="459"/>
      <c r="F614" s="7"/>
      <c r="G614" s="7"/>
      <c r="H614" s="7"/>
      <c r="I614" s="7"/>
      <c r="J614" s="7"/>
      <c r="K614" s="7"/>
      <c r="L614" s="7"/>
      <c r="M614" s="7"/>
      <c r="N614" s="7"/>
      <c r="O614" s="7"/>
      <c r="P614" s="7"/>
      <c r="Q614" s="7"/>
      <c r="R614" s="7"/>
      <c r="S614" s="7"/>
      <c r="T614" s="7"/>
      <c r="U614" s="7"/>
      <c r="V614" s="7"/>
      <c r="W614" s="7"/>
      <c r="X614" s="7"/>
      <c r="Y614" s="7"/>
    </row>
    <row r="615" spans="1:25" x14ac:dyDescent="0.2">
      <c r="A615" s="459"/>
      <c r="B615" s="459"/>
      <c r="C615" s="459"/>
      <c r="D615" s="459"/>
      <c r="E615" s="459"/>
      <c r="F615" s="7"/>
      <c r="G615" s="7"/>
      <c r="H615" s="7"/>
      <c r="I615" s="7"/>
      <c r="J615" s="7"/>
      <c r="K615" s="7"/>
      <c r="L615" s="7"/>
      <c r="M615" s="7"/>
      <c r="N615" s="7"/>
      <c r="O615" s="7"/>
      <c r="P615" s="7"/>
      <c r="Q615" s="7"/>
      <c r="R615" s="7"/>
      <c r="S615" s="7"/>
      <c r="T615" s="7"/>
      <c r="U615" s="7"/>
      <c r="V615" s="7"/>
      <c r="W615" s="7"/>
      <c r="X615" s="7"/>
      <c r="Y615" s="7"/>
    </row>
    <row r="616" spans="1:25" x14ac:dyDescent="0.2">
      <c r="A616" s="7"/>
      <c r="B616" s="7"/>
      <c r="C616" s="7"/>
      <c r="D616" s="7"/>
      <c r="E616" s="7"/>
      <c r="F616" s="7"/>
      <c r="G616" s="7"/>
      <c r="H616" s="7"/>
      <c r="I616" s="7"/>
      <c r="J616" s="7"/>
      <c r="K616" s="7"/>
      <c r="L616" s="7"/>
      <c r="M616" s="7"/>
      <c r="N616" s="7"/>
      <c r="O616" s="7"/>
      <c r="P616" s="7"/>
      <c r="Q616" s="7"/>
      <c r="R616" s="7"/>
      <c r="S616" s="7"/>
      <c r="T616" s="7"/>
      <c r="U616" s="7"/>
      <c r="V616" s="7"/>
      <c r="W616" s="7"/>
      <c r="X616" s="7"/>
      <c r="Y616" s="7"/>
    </row>
    <row r="617" spans="1:25" x14ac:dyDescent="0.2">
      <c r="A617" s="7"/>
      <c r="B617" s="7"/>
      <c r="C617" s="7"/>
      <c r="D617" s="7"/>
      <c r="E617" s="7"/>
      <c r="F617" s="7"/>
      <c r="G617" s="7"/>
      <c r="H617" s="7"/>
      <c r="I617" s="7"/>
      <c r="J617" s="7"/>
      <c r="K617" s="7"/>
      <c r="L617" s="7"/>
      <c r="M617" s="7"/>
      <c r="N617" s="7"/>
      <c r="O617" s="7"/>
      <c r="P617" s="7"/>
      <c r="Q617" s="7"/>
      <c r="R617" s="7"/>
      <c r="S617" s="7"/>
      <c r="T617" s="7"/>
      <c r="U617" s="7"/>
      <c r="V617" s="7"/>
      <c r="W617" s="7"/>
      <c r="X617" s="7"/>
      <c r="Y617" s="7"/>
    </row>
    <row r="618" spans="1:25" x14ac:dyDescent="0.2">
      <c r="A618" s="7"/>
      <c r="B618" s="7"/>
      <c r="C618" s="7"/>
      <c r="D618" s="7"/>
      <c r="E618" s="7"/>
      <c r="F618" s="7"/>
      <c r="G618" s="7"/>
      <c r="H618" s="7"/>
      <c r="I618" s="7"/>
      <c r="J618" s="7"/>
      <c r="K618" s="7"/>
      <c r="L618" s="7"/>
      <c r="M618" s="7"/>
      <c r="N618" s="7"/>
      <c r="O618" s="7"/>
      <c r="P618" s="7"/>
      <c r="Q618" s="7"/>
      <c r="R618" s="7"/>
      <c r="S618" s="7"/>
      <c r="T618" s="7"/>
      <c r="U618" s="7"/>
      <c r="V618" s="7"/>
      <c r="W618" s="7"/>
      <c r="X618" s="7"/>
      <c r="Y618" s="7"/>
    </row>
    <row r="619" spans="1:25" x14ac:dyDescent="0.2">
      <c r="A619" s="7"/>
      <c r="B619" s="7"/>
      <c r="C619" s="7"/>
      <c r="D619" s="7"/>
      <c r="E619" s="7"/>
      <c r="F619" s="7"/>
      <c r="G619" s="7"/>
      <c r="H619" s="7"/>
      <c r="I619" s="7"/>
      <c r="J619" s="7"/>
      <c r="K619" s="7"/>
      <c r="L619" s="7"/>
      <c r="M619" s="7"/>
      <c r="N619" s="7"/>
      <c r="O619" s="7"/>
      <c r="P619" s="7"/>
      <c r="Q619" s="7"/>
      <c r="R619" s="7"/>
      <c r="S619" s="7"/>
      <c r="T619" s="7"/>
      <c r="U619" s="7"/>
      <c r="V619" s="7"/>
      <c r="W619" s="7"/>
      <c r="X619" s="7"/>
      <c r="Y619" s="7"/>
    </row>
    <row r="620" spans="1:25" x14ac:dyDescent="0.2">
      <c r="A620" s="7"/>
      <c r="B620" s="7"/>
      <c r="C620" s="7"/>
      <c r="D620" s="7"/>
      <c r="E620" s="7"/>
      <c r="F620" s="7"/>
      <c r="G620" s="7"/>
      <c r="H620" s="7"/>
      <c r="I620" s="7"/>
      <c r="J620" s="7"/>
      <c r="K620" s="7"/>
      <c r="L620" s="7"/>
      <c r="M620" s="7"/>
      <c r="N620" s="7"/>
      <c r="O620" s="7"/>
      <c r="P620" s="7"/>
      <c r="Q620" s="7"/>
      <c r="R620" s="7"/>
      <c r="S620" s="7"/>
      <c r="T620" s="7"/>
      <c r="U620" s="7"/>
      <c r="V620" s="7"/>
      <c r="W620" s="7"/>
      <c r="X620" s="7"/>
      <c r="Y620" s="7"/>
    </row>
    <row r="621" spans="1:25" x14ac:dyDescent="0.2">
      <c r="A621" s="1137"/>
      <c r="B621" s="1137"/>
      <c r="C621" s="1137"/>
      <c r="D621" s="1137"/>
      <c r="E621" s="459"/>
      <c r="F621" s="7"/>
      <c r="G621" s="7"/>
      <c r="H621" s="7"/>
      <c r="I621" s="7"/>
      <c r="J621" s="7"/>
      <c r="K621" s="7"/>
      <c r="L621" s="7"/>
      <c r="M621" s="7"/>
      <c r="N621" s="7"/>
      <c r="O621" s="7"/>
      <c r="P621" s="7"/>
      <c r="Q621" s="7"/>
      <c r="R621" s="7"/>
      <c r="S621" s="7"/>
      <c r="T621" s="7"/>
      <c r="U621" s="7"/>
      <c r="V621" s="7"/>
      <c r="W621" s="7"/>
      <c r="X621" s="7"/>
      <c r="Y621" s="7"/>
    </row>
    <row r="622" spans="1:25" x14ac:dyDescent="0.2">
      <c r="A622" s="459"/>
      <c r="B622" s="459"/>
      <c r="C622" s="459"/>
      <c r="D622" s="459"/>
      <c r="E622" s="459"/>
      <c r="F622" s="7"/>
      <c r="G622" s="7"/>
      <c r="H622" s="7"/>
      <c r="I622" s="7"/>
      <c r="J622" s="7"/>
      <c r="K622" s="7"/>
      <c r="L622" s="7"/>
      <c r="M622" s="7"/>
      <c r="N622" s="7"/>
      <c r="O622" s="7"/>
      <c r="P622" s="7"/>
      <c r="Q622" s="7"/>
      <c r="R622" s="7"/>
      <c r="S622" s="7"/>
      <c r="T622" s="7"/>
      <c r="U622" s="7"/>
      <c r="V622" s="7"/>
      <c r="W622" s="7"/>
      <c r="X622" s="7"/>
      <c r="Y622" s="7"/>
    </row>
    <row r="623" spans="1:25" x14ac:dyDescent="0.2">
      <c r="A623" s="459"/>
      <c r="B623" s="459"/>
      <c r="C623" s="459"/>
      <c r="D623" s="459"/>
      <c r="E623" s="459"/>
      <c r="F623" s="7"/>
      <c r="G623" s="7"/>
      <c r="H623" s="7"/>
      <c r="I623" s="7"/>
      <c r="J623" s="7"/>
      <c r="K623" s="7"/>
      <c r="L623" s="7"/>
      <c r="M623" s="7"/>
      <c r="N623" s="7"/>
      <c r="O623" s="7"/>
      <c r="P623" s="7"/>
      <c r="Q623" s="7"/>
      <c r="R623" s="7"/>
      <c r="S623" s="7"/>
      <c r="T623" s="7"/>
      <c r="U623" s="7"/>
      <c r="V623" s="7"/>
      <c r="W623" s="7"/>
      <c r="X623" s="7"/>
      <c r="Y623" s="7"/>
    </row>
    <row r="624" spans="1:25" x14ac:dyDescent="0.2">
      <c r="A624" s="459"/>
      <c r="B624" s="459"/>
      <c r="C624" s="459"/>
      <c r="D624" s="459"/>
      <c r="E624" s="459"/>
      <c r="F624" s="7"/>
      <c r="G624" s="7"/>
      <c r="H624" s="7"/>
      <c r="I624" s="7"/>
      <c r="J624" s="7"/>
      <c r="K624" s="7"/>
      <c r="L624" s="7"/>
      <c r="M624" s="7"/>
      <c r="N624" s="7"/>
      <c r="O624" s="7"/>
      <c r="P624" s="7"/>
      <c r="Q624" s="7"/>
      <c r="R624" s="7"/>
      <c r="S624" s="7"/>
      <c r="T624" s="7"/>
      <c r="U624" s="7"/>
      <c r="V624" s="7"/>
      <c r="W624" s="7"/>
      <c r="X624" s="7"/>
      <c r="Y624" s="7"/>
    </row>
    <row r="625" spans="1:25" x14ac:dyDescent="0.2">
      <c r="A625" s="459"/>
      <c r="B625" s="459"/>
      <c r="C625" s="459"/>
      <c r="D625" s="459"/>
      <c r="E625" s="459"/>
      <c r="F625" s="7"/>
      <c r="G625" s="7"/>
      <c r="H625" s="7"/>
      <c r="I625" s="7"/>
      <c r="J625" s="7"/>
      <c r="K625" s="7"/>
      <c r="L625" s="7"/>
      <c r="M625" s="7"/>
      <c r="N625" s="7"/>
      <c r="O625" s="7"/>
      <c r="P625" s="7"/>
      <c r="Q625" s="7"/>
      <c r="R625" s="7"/>
      <c r="S625" s="7"/>
      <c r="T625" s="7"/>
      <c r="U625" s="7"/>
      <c r="V625" s="7"/>
      <c r="W625" s="7"/>
      <c r="X625" s="7"/>
      <c r="Y625" s="7"/>
    </row>
    <row r="626" spans="1:25" x14ac:dyDescent="0.2">
      <c r="A626" s="1141"/>
      <c r="B626" s="1141"/>
      <c r="C626" s="459"/>
      <c r="D626" s="459"/>
      <c r="E626" s="459"/>
      <c r="F626" s="7"/>
      <c r="G626" s="7"/>
      <c r="H626" s="7"/>
      <c r="I626" s="7"/>
      <c r="J626" s="7"/>
      <c r="K626" s="7"/>
      <c r="L626" s="7"/>
      <c r="M626" s="7"/>
      <c r="N626" s="7"/>
      <c r="O626" s="7"/>
      <c r="P626" s="7"/>
      <c r="Q626" s="7"/>
      <c r="R626" s="7"/>
      <c r="S626" s="7"/>
      <c r="T626" s="7"/>
      <c r="U626" s="7"/>
      <c r="V626" s="7"/>
      <c r="W626" s="7"/>
      <c r="X626" s="7"/>
      <c r="Y626" s="7"/>
    </row>
    <row r="627" spans="1:25" x14ac:dyDescent="0.2">
      <c r="A627" s="459"/>
      <c r="B627" s="458"/>
      <c r="C627" s="459"/>
      <c r="D627" s="459"/>
      <c r="E627" s="459"/>
      <c r="F627" s="7"/>
      <c r="G627" s="7"/>
      <c r="H627" s="7"/>
      <c r="I627" s="7"/>
      <c r="J627" s="7"/>
      <c r="K627" s="7"/>
      <c r="L627" s="7"/>
      <c r="M627" s="7"/>
      <c r="N627" s="7"/>
      <c r="O627" s="7"/>
      <c r="P627" s="7"/>
      <c r="Q627" s="7"/>
      <c r="R627" s="7"/>
      <c r="S627" s="7"/>
      <c r="T627" s="7"/>
      <c r="U627" s="7"/>
      <c r="V627" s="7"/>
      <c r="W627" s="7"/>
      <c r="X627" s="7"/>
      <c r="Y627" s="7"/>
    </row>
    <row r="628" spans="1:25" x14ac:dyDescent="0.2">
      <c r="A628" s="459"/>
      <c r="B628" s="461"/>
      <c r="C628" s="438"/>
      <c r="D628" s="438"/>
      <c r="E628" s="459"/>
      <c r="F628" s="7"/>
      <c r="G628" s="7"/>
      <c r="H628" s="7"/>
      <c r="I628" s="7"/>
      <c r="J628" s="7"/>
      <c r="K628" s="7"/>
      <c r="L628" s="7"/>
      <c r="M628" s="7"/>
      <c r="N628" s="7"/>
      <c r="O628" s="7"/>
      <c r="P628" s="7"/>
      <c r="Q628" s="7"/>
      <c r="R628" s="7"/>
      <c r="S628" s="7"/>
      <c r="T628" s="7"/>
      <c r="U628" s="7"/>
      <c r="V628" s="7"/>
      <c r="W628" s="7"/>
      <c r="X628" s="7"/>
      <c r="Y628" s="7"/>
    </row>
    <row r="629" spans="1:25" x14ac:dyDescent="0.2">
      <c r="A629" s="459"/>
      <c r="B629" s="438"/>
      <c r="C629" s="438"/>
      <c r="D629" s="438"/>
      <c r="E629" s="459"/>
      <c r="F629" s="7"/>
      <c r="G629" s="7"/>
      <c r="H629" s="7"/>
      <c r="I629" s="7"/>
      <c r="J629" s="7"/>
      <c r="K629" s="7"/>
      <c r="L629" s="7"/>
      <c r="M629" s="7"/>
      <c r="N629" s="7"/>
      <c r="O629" s="7"/>
      <c r="P629" s="7"/>
      <c r="Q629" s="7"/>
      <c r="R629" s="7"/>
      <c r="S629" s="7"/>
      <c r="T629" s="7"/>
      <c r="U629" s="7"/>
      <c r="V629" s="7"/>
      <c r="W629" s="7"/>
      <c r="X629" s="7"/>
      <c r="Y629" s="7"/>
    </row>
    <row r="630" spans="1:25" x14ac:dyDescent="0.2">
      <c r="A630" s="1132"/>
      <c r="B630" s="1142"/>
      <c r="C630" s="1142"/>
      <c r="D630" s="1142"/>
      <c r="E630" s="459"/>
      <c r="F630" s="7"/>
      <c r="G630" s="7"/>
      <c r="H630" s="7"/>
      <c r="I630" s="7"/>
      <c r="J630" s="7"/>
      <c r="K630" s="7"/>
      <c r="L630" s="7"/>
      <c r="M630" s="7"/>
      <c r="N630" s="7"/>
      <c r="O630" s="7"/>
      <c r="P630" s="7"/>
      <c r="Q630" s="7"/>
      <c r="R630" s="7"/>
      <c r="S630" s="7"/>
      <c r="T630" s="7"/>
      <c r="U630" s="7"/>
      <c r="V630" s="7"/>
      <c r="W630" s="7"/>
      <c r="X630" s="7"/>
      <c r="Y630" s="7"/>
    </row>
    <row r="631" spans="1:25" x14ac:dyDescent="0.2">
      <c r="A631" s="1132"/>
      <c r="B631" s="1132"/>
      <c r="C631" s="1132"/>
      <c r="D631" s="1132"/>
      <c r="E631" s="459"/>
      <c r="F631" s="7"/>
      <c r="G631" s="7"/>
      <c r="H631" s="7"/>
      <c r="I631" s="7"/>
      <c r="J631" s="7"/>
      <c r="K631" s="7"/>
      <c r="L631" s="7"/>
      <c r="M631" s="7"/>
      <c r="N631" s="7"/>
      <c r="O631" s="7"/>
      <c r="P631" s="7"/>
      <c r="Q631" s="7"/>
      <c r="R631" s="7"/>
      <c r="S631" s="7"/>
      <c r="T631" s="7"/>
      <c r="U631" s="7"/>
      <c r="V631" s="7"/>
      <c r="W631" s="7"/>
      <c r="X631" s="7"/>
      <c r="Y631" s="7"/>
    </row>
    <row r="632" spans="1:25" x14ac:dyDescent="0.2">
      <c r="A632" s="18"/>
      <c r="B632" s="437"/>
      <c r="C632" s="460"/>
      <c r="D632" s="460"/>
      <c r="E632" s="459"/>
      <c r="F632" s="7"/>
      <c r="G632" s="7"/>
      <c r="H632" s="7"/>
      <c r="I632" s="7"/>
      <c r="J632" s="7"/>
      <c r="K632" s="7"/>
      <c r="L632" s="7"/>
      <c r="M632" s="7"/>
      <c r="N632" s="7"/>
      <c r="O632" s="7"/>
      <c r="P632" s="7"/>
      <c r="Q632" s="7"/>
      <c r="R632" s="7"/>
      <c r="S632" s="7"/>
      <c r="T632" s="7"/>
      <c r="U632" s="7"/>
      <c r="V632" s="7"/>
      <c r="W632" s="7"/>
      <c r="X632" s="7"/>
      <c r="Y632" s="7"/>
    </row>
    <row r="633" spans="1:25" x14ac:dyDescent="0.2">
      <c r="A633" s="459"/>
      <c r="B633" s="437"/>
      <c r="C633" s="460"/>
      <c r="D633" s="460"/>
      <c r="E633" s="459"/>
      <c r="F633" s="7"/>
      <c r="G633" s="7"/>
      <c r="H633" s="7"/>
      <c r="I633" s="7"/>
      <c r="J633" s="7"/>
      <c r="K633" s="7"/>
      <c r="L633" s="7"/>
      <c r="M633" s="7"/>
      <c r="N633" s="7"/>
      <c r="O633" s="7"/>
      <c r="P633" s="7"/>
      <c r="Q633" s="7"/>
      <c r="R633" s="7"/>
      <c r="S633" s="7"/>
      <c r="T633" s="7"/>
      <c r="U633" s="7"/>
      <c r="V633" s="7"/>
      <c r="W633" s="7"/>
      <c r="X633" s="7"/>
      <c r="Y633" s="7"/>
    </row>
    <row r="634" spans="1:25" x14ac:dyDescent="0.2">
      <c r="A634" s="18"/>
      <c r="B634" s="437"/>
      <c r="C634" s="460"/>
      <c r="D634" s="460"/>
      <c r="E634" s="459"/>
      <c r="F634" s="7"/>
      <c r="G634" s="7"/>
      <c r="H634" s="7"/>
      <c r="I634" s="7"/>
      <c r="J634" s="7"/>
      <c r="K634" s="7"/>
      <c r="L634" s="7"/>
      <c r="M634" s="7"/>
      <c r="N634" s="7"/>
      <c r="O634" s="7"/>
      <c r="P634" s="7"/>
      <c r="Q634" s="7"/>
      <c r="R634" s="7"/>
      <c r="S634" s="7"/>
      <c r="T634" s="7"/>
      <c r="U634" s="7"/>
      <c r="V634" s="7"/>
      <c r="W634" s="7"/>
      <c r="X634" s="7"/>
      <c r="Y634" s="7"/>
    </row>
    <row r="635" spans="1:25" x14ac:dyDescent="0.2">
      <c r="A635" s="18"/>
      <c r="B635" s="437"/>
      <c r="C635" s="460"/>
      <c r="D635" s="460"/>
      <c r="E635" s="459"/>
      <c r="F635" s="7"/>
      <c r="G635" s="7"/>
      <c r="H635" s="7"/>
      <c r="I635" s="7"/>
      <c r="J635" s="7"/>
      <c r="K635" s="7"/>
      <c r="L635" s="7"/>
      <c r="M635" s="7"/>
      <c r="N635" s="7"/>
      <c r="O635" s="7"/>
      <c r="P635" s="7"/>
      <c r="Q635" s="7"/>
      <c r="R635" s="7"/>
      <c r="S635" s="7"/>
      <c r="T635" s="7"/>
      <c r="U635" s="7"/>
      <c r="V635" s="7"/>
      <c r="W635" s="7"/>
      <c r="X635" s="7"/>
      <c r="Y635" s="7"/>
    </row>
    <row r="636" spans="1:25" x14ac:dyDescent="0.2">
      <c r="A636" s="459"/>
      <c r="B636" s="437"/>
      <c r="C636" s="460"/>
      <c r="D636" s="460"/>
      <c r="E636" s="459"/>
      <c r="F636" s="7"/>
      <c r="G636" s="7"/>
      <c r="H636" s="7"/>
      <c r="I636" s="7"/>
      <c r="J636" s="7"/>
      <c r="K636" s="7"/>
      <c r="L636" s="7"/>
      <c r="M636" s="7"/>
      <c r="N636" s="7"/>
      <c r="O636" s="7"/>
      <c r="P636" s="7"/>
      <c r="Q636" s="7"/>
      <c r="R636" s="7"/>
      <c r="S636" s="7"/>
      <c r="T636" s="7"/>
      <c r="U636" s="7"/>
      <c r="V636" s="7"/>
      <c r="W636" s="7"/>
      <c r="X636" s="7"/>
      <c r="Y636" s="7"/>
    </row>
    <row r="637" spans="1:25" x14ac:dyDescent="0.2">
      <c r="A637" s="459"/>
      <c r="B637" s="437"/>
      <c r="C637" s="460"/>
      <c r="D637" s="460"/>
      <c r="E637" s="459"/>
      <c r="F637" s="7"/>
      <c r="G637" s="7"/>
      <c r="H637" s="7"/>
      <c r="I637" s="7"/>
      <c r="J637" s="7"/>
      <c r="K637" s="7"/>
      <c r="L637" s="7"/>
      <c r="M637" s="7"/>
      <c r="N637" s="7"/>
      <c r="O637" s="7"/>
      <c r="P637" s="7"/>
      <c r="Q637" s="7"/>
      <c r="R637" s="7"/>
      <c r="S637" s="7"/>
      <c r="T637" s="7"/>
      <c r="U637" s="7"/>
      <c r="V637" s="7"/>
      <c r="W637" s="7"/>
      <c r="X637" s="7"/>
      <c r="Y637" s="7"/>
    </row>
    <row r="638" spans="1:25" x14ac:dyDescent="0.2">
      <c r="A638" s="459"/>
      <c r="B638" s="456"/>
      <c r="C638" s="456"/>
      <c r="D638" s="460"/>
      <c r="E638" s="459"/>
      <c r="F638" s="7"/>
      <c r="G638" s="7"/>
      <c r="H638" s="7"/>
      <c r="I638" s="7"/>
      <c r="J638" s="7"/>
      <c r="K638" s="7"/>
      <c r="L638" s="7"/>
      <c r="M638" s="7"/>
      <c r="N638" s="7"/>
      <c r="O638" s="7"/>
      <c r="P638" s="7"/>
      <c r="Q638" s="7"/>
      <c r="R638" s="7"/>
      <c r="S638" s="7"/>
      <c r="T638" s="7"/>
      <c r="U638" s="7"/>
      <c r="V638" s="7"/>
      <c r="W638" s="7"/>
      <c r="X638" s="7"/>
      <c r="Y638" s="7"/>
    </row>
    <row r="639" spans="1:25" x14ac:dyDescent="0.2">
      <c r="A639" s="1132"/>
      <c r="B639" s="1132"/>
      <c r="C639" s="1132"/>
      <c r="D639" s="20"/>
      <c r="E639" s="459"/>
      <c r="F639" s="7"/>
      <c r="G639" s="7"/>
      <c r="H639" s="7"/>
      <c r="I639" s="7"/>
      <c r="J639" s="7"/>
      <c r="K639" s="7"/>
      <c r="L639" s="7"/>
      <c r="M639" s="7"/>
      <c r="N639" s="7"/>
      <c r="O639" s="7"/>
      <c r="P639" s="7"/>
      <c r="Q639" s="7"/>
      <c r="R639" s="7"/>
      <c r="S639" s="7"/>
      <c r="T639" s="7"/>
      <c r="U639" s="7"/>
      <c r="V639" s="7"/>
      <c r="W639" s="7"/>
      <c r="X639" s="7"/>
      <c r="Y639" s="7"/>
    </row>
    <row r="640" spans="1:25" x14ac:dyDescent="0.2">
      <c r="A640" s="1133"/>
      <c r="B640" s="1133"/>
      <c r="C640" s="1133"/>
      <c r="D640" s="1133"/>
      <c r="E640" s="459"/>
      <c r="F640" s="7"/>
      <c r="G640" s="7"/>
      <c r="H640" s="7"/>
      <c r="I640" s="7"/>
      <c r="J640" s="7"/>
      <c r="K640" s="7"/>
      <c r="L640" s="7"/>
      <c r="M640" s="7"/>
      <c r="N640" s="7"/>
      <c r="O640" s="7"/>
      <c r="P640" s="7"/>
      <c r="Q640" s="7"/>
      <c r="R640" s="7"/>
      <c r="S640" s="7"/>
      <c r="T640" s="7"/>
      <c r="U640" s="7"/>
      <c r="V640" s="7"/>
      <c r="W640" s="7"/>
      <c r="X640" s="7"/>
      <c r="Y640" s="7"/>
    </row>
    <row r="641" spans="1:25" x14ac:dyDescent="0.2">
      <c r="A641" s="456"/>
      <c r="B641" s="457"/>
      <c r="C641" s="457"/>
      <c r="D641" s="20"/>
      <c r="E641" s="459"/>
      <c r="F641" s="7"/>
      <c r="G641" s="7"/>
      <c r="H641" s="7"/>
      <c r="I641" s="7"/>
      <c r="J641" s="7"/>
      <c r="K641" s="7"/>
      <c r="L641" s="7"/>
      <c r="M641" s="7"/>
      <c r="N641" s="7"/>
      <c r="O641" s="7"/>
      <c r="P641" s="7"/>
      <c r="Q641" s="7"/>
      <c r="R641" s="7"/>
      <c r="S641" s="7"/>
      <c r="T641" s="7"/>
      <c r="U641" s="7"/>
      <c r="V641" s="7"/>
      <c r="W641" s="7"/>
      <c r="X641" s="7"/>
      <c r="Y641" s="7"/>
    </row>
    <row r="642" spans="1:25" x14ac:dyDescent="0.2">
      <c r="A642" s="459"/>
      <c r="B642" s="459"/>
      <c r="C642" s="459"/>
      <c r="D642" s="459"/>
      <c r="E642" s="459"/>
      <c r="F642" s="7"/>
      <c r="G642" s="7"/>
      <c r="H642" s="7"/>
      <c r="I642" s="7"/>
      <c r="J642" s="7"/>
      <c r="K642" s="7"/>
      <c r="L642" s="7"/>
      <c r="M642" s="7"/>
      <c r="N642" s="7"/>
      <c r="O642" s="7"/>
      <c r="P642" s="7"/>
      <c r="Q642" s="7"/>
      <c r="R642" s="7"/>
      <c r="S642" s="7"/>
      <c r="T642" s="7"/>
      <c r="U642" s="7"/>
      <c r="V642" s="7"/>
      <c r="W642" s="7"/>
      <c r="X642" s="7"/>
      <c r="Y642" s="7"/>
    </row>
    <row r="643" spans="1:25" x14ac:dyDescent="0.2">
      <c r="A643" s="459"/>
      <c r="B643" s="459"/>
      <c r="C643" s="459"/>
      <c r="D643" s="459"/>
      <c r="E643" s="459"/>
      <c r="F643" s="7"/>
      <c r="G643" s="7"/>
      <c r="H643" s="7"/>
      <c r="I643" s="7"/>
      <c r="J643" s="7"/>
      <c r="K643" s="7"/>
      <c r="L643" s="7"/>
      <c r="M643" s="7"/>
      <c r="N643" s="7"/>
      <c r="O643" s="7"/>
      <c r="P643" s="7"/>
      <c r="Q643" s="7"/>
      <c r="R643" s="7"/>
      <c r="S643" s="7"/>
      <c r="T643" s="7"/>
      <c r="U643" s="7"/>
      <c r="V643" s="7"/>
      <c r="W643" s="7"/>
      <c r="X643" s="7"/>
      <c r="Y643" s="7"/>
    </row>
    <row r="644" spans="1:25" x14ac:dyDescent="0.2">
      <c r="A644" s="456"/>
      <c r="B644" s="458"/>
      <c r="C644" s="458"/>
      <c r="D644" s="458"/>
      <c r="E644" s="459"/>
      <c r="F644" s="7"/>
      <c r="G644" s="7"/>
      <c r="H644" s="7"/>
      <c r="I644" s="7"/>
      <c r="J644" s="7"/>
      <c r="K644" s="7"/>
      <c r="L644" s="7"/>
      <c r="M644" s="7"/>
      <c r="N644" s="7"/>
      <c r="O644" s="7"/>
      <c r="P644" s="7"/>
      <c r="Q644" s="7"/>
      <c r="R644" s="7"/>
      <c r="S644" s="7"/>
      <c r="T644" s="7"/>
      <c r="U644" s="7"/>
      <c r="V644" s="7"/>
      <c r="W644" s="7"/>
      <c r="X644" s="7"/>
      <c r="Y644" s="7"/>
    </row>
    <row r="645" spans="1:25" x14ac:dyDescent="0.2">
      <c r="A645" s="1134"/>
      <c r="B645" s="1135"/>
      <c r="C645" s="1136"/>
      <c r="D645" s="1136"/>
      <c r="E645" s="22"/>
      <c r="F645" s="7"/>
      <c r="G645" s="7"/>
      <c r="H645" s="7"/>
      <c r="I645" s="7"/>
      <c r="J645" s="7"/>
      <c r="K645" s="7"/>
      <c r="L645" s="7"/>
      <c r="M645" s="7"/>
      <c r="N645" s="7"/>
      <c r="O645" s="7"/>
      <c r="P645" s="7"/>
      <c r="Q645" s="7"/>
      <c r="R645" s="7"/>
      <c r="S645" s="7"/>
      <c r="T645" s="7"/>
      <c r="U645" s="7"/>
      <c r="V645" s="7"/>
      <c r="W645" s="7"/>
      <c r="X645" s="7"/>
      <c r="Y645" s="7"/>
    </row>
    <row r="646" spans="1:25" x14ac:dyDescent="0.2">
      <c r="A646" s="1134"/>
      <c r="B646" s="1134"/>
      <c r="C646" s="1134"/>
      <c r="D646" s="1134"/>
      <c r="E646" s="22"/>
      <c r="F646" s="7"/>
      <c r="G646" s="7"/>
      <c r="H646" s="7"/>
      <c r="I646" s="7"/>
      <c r="J646" s="7"/>
      <c r="K646" s="7"/>
      <c r="L646" s="7"/>
      <c r="M646" s="7"/>
      <c r="N646" s="7"/>
      <c r="O646" s="7"/>
      <c r="P646" s="7"/>
      <c r="Q646" s="7"/>
      <c r="R646" s="7"/>
      <c r="S646" s="7"/>
      <c r="T646" s="7"/>
      <c r="U646" s="7"/>
      <c r="V646" s="7"/>
      <c r="W646" s="7"/>
      <c r="X646" s="7"/>
      <c r="Y646" s="7"/>
    </row>
    <row r="647" spans="1:25" x14ac:dyDescent="0.2">
      <c r="A647" s="1132"/>
      <c r="B647" s="1132"/>
      <c r="C647" s="1132"/>
      <c r="D647" s="20"/>
      <c r="E647" s="459"/>
      <c r="F647" s="7"/>
      <c r="G647" s="7"/>
      <c r="H647" s="7"/>
      <c r="I647" s="7"/>
      <c r="J647" s="7"/>
      <c r="K647" s="7"/>
      <c r="L647" s="7"/>
      <c r="M647" s="7"/>
      <c r="N647" s="7"/>
      <c r="O647" s="7"/>
      <c r="P647" s="7"/>
      <c r="Q647" s="7"/>
      <c r="R647" s="7"/>
      <c r="S647" s="7"/>
      <c r="T647" s="7"/>
      <c r="U647" s="7"/>
      <c r="V647" s="7"/>
      <c r="W647" s="7"/>
      <c r="X647" s="7"/>
      <c r="Y647" s="7"/>
    </row>
    <row r="648" spans="1:25" x14ac:dyDescent="0.2">
      <c r="A648" s="1133"/>
      <c r="B648" s="1133"/>
      <c r="C648" s="1133"/>
      <c r="D648" s="1133"/>
      <c r="E648" s="459"/>
      <c r="F648" s="7"/>
      <c r="G648" s="7"/>
      <c r="H648" s="7"/>
      <c r="I648" s="7"/>
      <c r="J648" s="7"/>
      <c r="K648" s="7"/>
      <c r="L648" s="7"/>
      <c r="M648" s="7"/>
      <c r="N648" s="7"/>
      <c r="O648" s="7"/>
      <c r="P648" s="7"/>
      <c r="Q648" s="7"/>
      <c r="R648" s="7"/>
      <c r="S648" s="7"/>
      <c r="T648" s="7"/>
      <c r="U648" s="7"/>
      <c r="V648" s="7"/>
      <c r="W648" s="7"/>
      <c r="X648" s="7"/>
      <c r="Y648" s="7"/>
    </row>
    <row r="649" spans="1:25" x14ac:dyDescent="0.2">
      <c r="A649" s="1132"/>
      <c r="B649" s="1132"/>
      <c r="C649" s="1132"/>
      <c r="D649" s="20"/>
      <c r="E649" s="459"/>
      <c r="F649" s="7"/>
      <c r="G649" s="7"/>
      <c r="H649" s="7"/>
      <c r="I649" s="7"/>
      <c r="J649" s="7"/>
      <c r="K649" s="7"/>
      <c r="L649" s="7"/>
      <c r="M649" s="7"/>
      <c r="N649" s="7"/>
      <c r="O649" s="7"/>
      <c r="P649" s="7"/>
      <c r="Q649" s="7"/>
      <c r="R649" s="7"/>
      <c r="S649" s="7"/>
      <c r="T649" s="7"/>
      <c r="U649" s="7"/>
      <c r="V649" s="7"/>
      <c r="W649" s="7"/>
      <c r="X649" s="7"/>
      <c r="Y649" s="7"/>
    </row>
    <row r="650" spans="1:25" x14ac:dyDescent="0.2">
      <c r="A650" s="459"/>
      <c r="B650" s="459"/>
      <c r="C650" s="459"/>
      <c r="D650" s="459"/>
      <c r="E650" s="459"/>
      <c r="F650" s="7"/>
      <c r="G650" s="7"/>
      <c r="H650" s="7"/>
      <c r="I650" s="7"/>
      <c r="J650" s="7"/>
      <c r="K650" s="7"/>
      <c r="L650" s="7"/>
      <c r="M650" s="7"/>
      <c r="N650" s="7"/>
      <c r="O650" s="7"/>
      <c r="P650" s="7"/>
      <c r="Q650" s="7"/>
      <c r="R650" s="7"/>
      <c r="S650" s="7"/>
      <c r="T650" s="7"/>
      <c r="U650" s="7"/>
      <c r="V650" s="7"/>
      <c r="W650" s="7"/>
      <c r="X650" s="7"/>
      <c r="Y650" s="7"/>
    </row>
    <row r="651" spans="1:25" x14ac:dyDescent="0.2">
      <c r="A651" s="459"/>
      <c r="B651" s="459"/>
      <c r="C651" s="459"/>
      <c r="D651" s="459"/>
      <c r="E651" s="459"/>
      <c r="F651" s="7"/>
      <c r="G651" s="7"/>
      <c r="H651" s="7"/>
      <c r="I651" s="7"/>
      <c r="J651" s="7"/>
      <c r="K651" s="7"/>
      <c r="L651" s="7"/>
      <c r="M651" s="7"/>
      <c r="N651" s="7"/>
      <c r="O651" s="7"/>
      <c r="P651" s="7"/>
      <c r="Q651" s="7"/>
      <c r="R651" s="7"/>
      <c r="S651" s="7"/>
      <c r="T651" s="7"/>
      <c r="U651" s="7"/>
      <c r="V651" s="7"/>
      <c r="W651" s="7"/>
      <c r="X651" s="7"/>
      <c r="Y651" s="7"/>
    </row>
    <row r="652" spans="1:25" x14ac:dyDescent="0.2">
      <c r="A652" s="1132"/>
      <c r="B652" s="1132"/>
      <c r="C652" s="1137"/>
      <c r="D652" s="1137"/>
      <c r="E652" s="459"/>
      <c r="F652" s="7"/>
      <c r="G652" s="7"/>
      <c r="H652" s="7"/>
      <c r="I652" s="7"/>
      <c r="J652" s="7"/>
      <c r="K652" s="7"/>
      <c r="L652" s="7"/>
      <c r="M652" s="7"/>
      <c r="N652" s="7"/>
      <c r="O652" s="7"/>
      <c r="P652" s="7"/>
      <c r="Q652" s="7"/>
      <c r="R652" s="7"/>
      <c r="S652" s="7"/>
      <c r="T652" s="7"/>
      <c r="U652" s="7"/>
      <c r="V652" s="7"/>
      <c r="W652" s="7"/>
      <c r="X652" s="7"/>
      <c r="Y652" s="7"/>
    </row>
    <row r="653" spans="1:25" x14ac:dyDescent="0.2">
      <c r="A653" s="459"/>
      <c r="B653" s="459"/>
      <c r="C653" s="459"/>
      <c r="D653" s="459"/>
      <c r="E653" s="459"/>
      <c r="F653" s="7"/>
      <c r="G653" s="7"/>
      <c r="H653" s="7"/>
      <c r="I653" s="7"/>
      <c r="J653" s="7"/>
      <c r="K653" s="7"/>
      <c r="L653" s="7"/>
      <c r="M653" s="7"/>
      <c r="N653" s="7"/>
      <c r="O653" s="7"/>
      <c r="P653" s="7"/>
      <c r="Q653" s="7"/>
      <c r="R653" s="7"/>
      <c r="S653" s="7"/>
      <c r="T653" s="7"/>
      <c r="U653" s="7"/>
      <c r="V653" s="7"/>
      <c r="W653" s="7"/>
      <c r="X653" s="7"/>
      <c r="Y653" s="7"/>
    </row>
    <row r="654" spans="1:25" x14ac:dyDescent="0.2">
      <c r="A654" s="1138"/>
      <c r="B654" s="1138"/>
      <c r="C654" s="1139"/>
      <c r="D654" s="1139"/>
      <c r="E654" s="459"/>
      <c r="F654" s="7"/>
      <c r="G654" s="7"/>
      <c r="H654" s="7"/>
      <c r="I654" s="7"/>
      <c r="J654" s="7"/>
      <c r="K654" s="7"/>
      <c r="L654" s="7"/>
      <c r="M654" s="7"/>
      <c r="N654" s="7"/>
      <c r="O654" s="7"/>
      <c r="P654" s="7"/>
      <c r="Q654" s="7"/>
      <c r="R654" s="7"/>
      <c r="S654" s="7"/>
      <c r="T654" s="7"/>
      <c r="U654" s="7"/>
      <c r="V654" s="7"/>
      <c r="W654" s="7"/>
      <c r="X654" s="7"/>
      <c r="Y654" s="7"/>
    </row>
    <row r="655" spans="1:25" x14ac:dyDescent="0.2">
      <c r="A655" s="1138"/>
      <c r="B655" s="1138"/>
      <c r="C655" s="1139"/>
      <c r="D655" s="1139"/>
      <c r="E655" s="459"/>
      <c r="F655" s="7"/>
      <c r="G655" s="7"/>
      <c r="H655" s="7"/>
      <c r="I655" s="7"/>
      <c r="J655" s="7"/>
      <c r="K655" s="7"/>
      <c r="L655" s="7"/>
      <c r="M655" s="7"/>
      <c r="N655" s="7"/>
      <c r="O655" s="7"/>
      <c r="P655" s="7"/>
      <c r="Q655" s="7"/>
      <c r="R655" s="7"/>
      <c r="S655" s="7"/>
      <c r="T655" s="7"/>
      <c r="U655" s="7"/>
      <c r="V655" s="7"/>
      <c r="W655" s="7"/>
      <c r="X655" s="7"/>
      <c r="Y655" s="7"/>
    </row>
    <row r="656" spans="1:25" ht="14.25" x14ac:dyDescent="0.2">
      <c r="A656" s="459"/>
      <c r="B656" s="23"/>
      <c r="C656" s="1139"/>
      <c r="D656" s="1139"/>
      <c r="E656" s="459"/>
      <c r="F656" s="7"/>
      <c r="G656" s="7"/>
      <c r="H656" s="7"/>
      <c r="I656" s="7"/>
      <c r="J656" s="7"/>
      <c r="K656" s="7"/>
      <c r="L656" s="7"/>
      <c r="M656" s="7"/>
      <c r="N656" s="7"/>
      <c r="O656" s="7"/>
      <c r="P656" s="7"/>
      <c r="Q656" s="7"/>
      <c r="R656" s="7"/>
      <c r="S656" s="7"/>
      <c r="T656" s="7"/>
      <c r="U656" s="7"/>
      <c r="V656" s="7"/>
      <c r="W656" s="7"/>
      <c r="X656" s="7"/>
      <c r="Y656" s="7"/>
    </row>
    <row r="657" spans="1:25" x14ac:dyDescent="0.2">
      <c r="A657" s="459"/>
      <c r="B657" s="24"/>
      <c r="C657" s="1139"/>
      <c r="D657" s="1139"/>
      <c r="E657" s="459"/>
      <c r="F657" s="7"/>
      <c r="G657" s="7"/>
      <c r="H657" s="7"/>
      <c r="I657" s="7"/>
      <c r="J657" s="7"/>
      <c r="K657" s="7"/>
      <c r="L657" s="7"/>
      <c r="M657" s="7"/>
      <c r="N657" s="7"/>
      <c r="O657" s="7"/>
      <c r="P657" s="7"/>
      <c r="Q657" s="7"/>
      <c r="R657" s="7"/>
      <c r="S657" s="7"/>
      <c r="T657" s="7"/>
      <c r="U657" s="7"/>
      <c r="V657" s="7"/>
      <c r="W657" s="7"/>
      <c r="X657" s="7"/>
      <c r="Y657" s="7"/>
    </row>
    <row r="658" spans="1:25" x14ac:dyDescent="0.2">
      <c r="A658" s="1138"/>
      <c r="B658" s="1138"/>
      <c r="C658" s="1139"/>
      <c r="D658" s="1139"/>
      <c r="E658" s="459"/>
      <c r="F658" s="7"/>
      <c r="G658" s="7"/>
      <c r="H658" s="7"/>
      <c r="I658" s="7"/>
      <c r="J658" s="7"/>
      <c r="K658" s="7"/>
      <c r="L658" s="7"/>
      <c r="M658" s="7"/>
      <c r="N658" s="7"/>
      <c r="O658" s="7"/>
      <c r="P658" s="7"/>
      <c r="Q658" s="7"/>
      <c r="R658" s="7"/>
      <c r="S658" s="7"/>
      <c r="T658" s="7"/>
      <c r="U658" s="7"/>
      <c r="V658" s="7"/>
      <c r="W658" s="7"/>
      <c r="X658" s="7"/>
      <c r="Y658" s="7"/>
    </row>
    <row r="659" spans="1:25" x14ac:dyDescent="0.2">
      <c r="A659" s="1138"/>
      <c r="B659" s="1138"/>
      <c r="C659" s="1139"/>
      <c r="D659" s="1139"/>
      <c r="E659" s="459"/>
      <c r="F659" s="7"/>
      <c r="G659" s="7"/>
      <c r="H659" s="7"/>
      <c r="I659" s="7"/>
      <c r="J659" s="7"/>
      <c r="K659" s="7"/>
      <c r="L659" s="7"/>
      <c r="M659" s="7"/>
      <c r="N659" s="7"/>
      <c r="O659" s="7"/>
      <c r="P659" s="7"/>
      <c r="Q659" s="7"/>
      <c r="R659" s="7"/>
      <c r="S659" s="7"/>
      <c r="T659" s="7"/>
      <c r="U659" s="7"/>
      <c r="V659" s="7"/>
      <c r="W659" s="7"/>
      <c r="X659" s="7"/>
      <c r="Y659" s="7"/>
    </row>
    <row r="660" spans="1:25" x14ac:dyDescent="0.2">
      <c r="A660" s="1138"/>
      <c r="B660" s="1138"/>
      <c r="C660" s="1139"/>
      <c r="D660" s="1139"/>
      <c r="E660" s="459"/>
      <c r="F660" s="7"/>
      <c r="G660" s="7"/>
      <c r="H660" s="7"/>
      <c r="I660" s="7"/>
      <c r="J660" s="7"/>
      <c r="K660" s="7"/>
      <c r="L660" s="7"/>
      <c r="M660" s="7"/>
      <c r="N660" s="7"/>
      <c r="O660" s="7"/>
      <c r="P660" s="7"/>
      <c r="Q660" s="7"/>
      <c r="R660" s="7"/>
      <c r="S660" s="7"/>
      <c r="T660" s="7"/>
      <c r="U660" s="7"/>
      <c r="V660" s="7"/>
      <c r="W660" s="7"/>
      <c r="X660" s="7"/>
      <c r="Y660" s="7"/>
    </row>
    <row r="661" spans="1:25" x14ac:dyDescent="0.2">
      <c r="A661" s="1138"/>
      <c r="B661" s="1138"/>
      <c r="C661" s="1139"/>
      <c r="D661" s="1139"/>
      <c r="E661" s="459"/>
      <c r="F661" s="7"/>
      <c r="G661" s="7"/>
      <c r="H661" s="7"/>
      <c r="I661" s="7"/>
      <c r="J661" s="7"/>
      <c r="K661" s="7"/>
      <c r="L661" s="7"/>
      <c r="M661" s="7"/>
      <c r="N661" s="7"/>
      <c r="O661" s="7"/>
      <c r="P661" s="7"/>
      <c r="Q661" s="7"/>
      <c r="R661" s="7"/>
      <c r="S661" s="7"/>
      <c r="T661" s="7"/>
      <c r="U661" s="7"/>
      <c r="V661" s="7"/>
      <c r="W661" s="7"/>
      <c r="X661" s="7"/>
      <c r="Y661" s="7"/>
    </row>
    <row r="662" spans="1:25" x14ac:dyDescent="0.2">
      <c r="A662" s="1138"/>
      <c r="B662" s="1138"/>
      <c r="C662" s="1139"/>
      <c r="D662" s="1139"/>
      <c r="E662" s="459"/>
      <c r="F662" s="7"/>
      <c r="G662" s="7"/>
      <c r="H662" s="7"/>
      <c r="I662" s="7"/>
      <c r="J662" s="7"/>
      <c r="K662" s="7"/>
      <c r="L662" s="7"/>
      <c r="M662" s="7"/>
      <c r="N662" s="7"/>
      <c r="O662" s="7"/>
      <c r="P662" s="7"/>
      <c r="Q662" s="7"/>
      <c r="R662" s="7"/>
      <c r="S662" s="7"/>
      <c r="T662" s="7"/>
      <c r="U662" s="7"/>
      <c r="V662" s="7"/>
      <c r="W662" s="7"/>
      <c r="X662" s="7"/>
      <c r="Y662" s="7"/>
    </row>
    <row r="663" spans="1:25" x14ac:dyDescent="0.2">
      <c r="A663" s="1138"/>
      <c r="B663" s="1138"/>
      <c r="C663" s="1138"/>
      <c r="D663" s="1138"/>
      <c r="E663" s="459"/>
      <c r="F663" s="7"/>
      <c r="G663" s="7"/>
      <c r="H663" s="7"/>
      <c r="I663" s="7"/>
      <c r="J663" s="7"/>
      <c r="K663" s="7"/>
      <c r="L663" s="7"/>
      <c r="M663" s="7"/>
      <c r="N663" s="7"/>
      <c r="O663" s="7"/>
      <c r="P663" s="7"/>
      <c r="Q663" s="7"/>
      <c r="R663" s="7"/>
      <c r="S663" s="7"/>
      <c r="T663" s="7"/>
      <c r="U663" s="7"/>
      <c r="V663" s="7"/>
      <c r="W663" s="7"/>
      <c r="X663" s="7"/>
      <c r="Y663" s="7"/>
    </row>
    <row r="664" spans="1:25" x14ac:dyDescent="0.2">
      <c r="A664" s="1138"/>
      <c r="B664" s="1138"/>
      <c r="C664" s="1138"/>
      <c r="D664" s="1138"/>
      <c r="E664" s="459"/>
      <c r="F664" s="7"/>
      <c r="G664" s="7"/>
      <c r="H664" s="7"/>
      <c r="I664" s="7"/>
      <c r="J664" s="7"/>
      <c r="K664" s="7"/>
      <c r="L664" s="7"/>
      <c r="M664" s="7"/>
      <c r="N664" s="7"/>
      <c r="O664" s="7"/>
      <c r="P664" s="7"/>
      <c r="Q664" s="7"/>
      <c r="R664" s="7"/>
      <c r="S664" s="7"/>
      <c r="T664" s="7"/>
      <c r="U664" s="7"/>
      <c r="V664" s="7"/>
      <c r="W664" s="7"/>
      <c r="X664" s="7"/>
      <c r="Y664" s="7"/>
    </row>
    <row r="665" spans="1:25" x14ac:dyDescent="0.2">
      <c r="A665" s="1138"/>
      <c r="B665" s="1138"/>
      <c r="C665" s="1138"/>
      <c r="D665" s="1138"/>
      <c r="E665" s="459"/>
      <c r="F665" s="7"/>
      <c r="G665" s="7"/>
      <c r="H665" s="7"/>
      <c r="I665" s="7"/>
      <c r="J665" s="7"/>
      <c r="K665" s="7"/>
      <c r="L665" s="7"/>
      <c r="M665" s="7"/>
      <c r="N665" s="7"/>
      <c r="O665" s="7"/>
      <c r="P665" s="7"/>
      <c r="Q665" s="7"/>
      <c r="R665" s="7"/>
      <c r="S665" s="7"/>
      <c r="T665" s="7"/>
      <c r="U665" s="7"/>
      <c r="V665" s="7"/>
      <c r="W665" s="7"/>
      <c r="X665" s="7"/>
      <c r="Y665" s="7"/>
    </row>
    <row r="666" spans="1:25" x14ac:dyDescent="0.2">
      <c r="A666" s="1138"/>
      <c r="B666" s="1138"/>
      <c r="C666" s="1138"/>
      <c r="D666" s="1138"/>
      <c r="E666" s="459"/>
      <c r="F666" s="7"/>
      <c r="G666" s="7"/>
      <c r="H666" s="7"/>
      <c r="I666" s="7"/>
      <c r="J666" s="7"/>
      <c r="K666" s="7"/>
      <c r="L666" s="7"/>
      <c r="M666" s="7"/>
      <c r="N666" s="7"/>
      <c r="O666" s="7"/>
      <c r="P666" s="7"/>
      <c r="Q666" s="7"/>
      <c r="R666" s="7"/>
      <c r="S666" s="7"/>
      <c r="T666" s="7"/>
      <c r="U666" s="7"/>
      <c r="V666" s="7"/>
      <c r="W666" s="7"/>
      <c r="X666" s="7"/>
      <c r="Y666" s="7"/>
    </row>
    <row r="667" spans="1:25" x14ac:dyDescent="0.2">
      <c r="A667" s="1138"/>
      <c r="B667" s="1138"/>
      <c r="C667" s="1138"/>
      <c r="D667" s="1138"/>
      <c r="E667" s="459"/>
      <c r="F667" s="7"/>
      <c r="G667" s="7"/>
      <c r="H667" s="7"/>
      <c r="I667" s="7"/>
      <c r="J667" s="7"/>
      <c r="K667" s="7"/>
      <c r="L667" s="7"/>
      <c r="M667" s="7"/>
      <c r="N667" s="7"/>
      <c r="O667" s="7"/>
      <c r="P667" s="7"/>
      <c r="Q667" s="7"/>
      <c r="R667" s="7"/>
      <c r="S667" s="7"/>
      <c r="T667" s="7"/>
      <c r="U667" s="7"/>
      <c r="V667" s="7"/>
      <c r="W667" s="7"/>
      <c r="X667" s="7"/>
      <c r="Y667" s="7"/>
    </row>
    <row r="668" spans="1:25" x14ac:dyDescent="0.2">
      <c r="A668" s="456"/>
      <c r="B668" s="456"/>
      <c r="C668" s="677"/>
      <c r="D668" s="677"/>
      <c r="E668" s="459"/>
      <c r="F668" s="7"/>
      <c r="G668" s="7"/>
      <c r="H668" s="7"/>
      <c r="I668" s="7"/>
      <c r="J668" s="7"/>
      <c r="K668" s="7"/>
      <c r="L668" s="7"/>
      <c r="M668" s="7"/>
      <c r="N668" s="7"/>
      <c r="O668" s="7"/>
      <c r="P668" s="7"/>
      <c r="Q668" s="7"/>
      <c r="R668" s="7"/>
      <c r="S668" s="7"/>
      <c r="T668" s="7"/>
      <c r="U668" s="7"/>
      <c r="V668" s="7"/>
      <c r="W668" s="7"/>
      <c r="X668" s="7"/>
      <c r="Y668" s="7"/>
    </row>
    <row r="669" spans="1:25" x14ac:dyDescent="0.2">
      <c r="A669" s="1132"/>
      <c r="B669" s="1132"/>
      <c r="C669" s="1139"/>
      <c r="D669" s="1139"/>
      <c r="E669" s="459"/>
      <c r="F669" s="7"/>
      <c r="G669" s="7"/>
      <c r="H669" s="7"/>
      <c r="I669" s="7"/>
      <c r="J669" s="7"/>
      <c r="K669" s="7"/>
      <c r="L669" s="7"/>
      <c r="M669" s="7"/>
      <c r="N669" s="7"/>
      <c r="O669" s="7"/>
      <c r="P669" s="7"/>
      <c r="Q669" s="7"/>
      <c r="R669" s="7"/>
      <c r="S669" s="7"/>
      <c r="T669" s="7"/>
      <c r="U669" s="7"/>
      <c r="V669" s="7"/>
      <c r="W669" s="7"/>
      <c r="X669" s="7"/>
      <c r="Y669" s="7"/>
    </row>
    <row r="670" spans="1:25" x14ac:dyDescent="0.2">
      <c r="A670" s="459"/>
      <c r="B670" s="459"/>
      <c r="C670" s="437"/>
      <c r="D670" s="437"/>
      <c r="E670" s="459"/>
      <c r="F670" s="7"/>
      <c r="G670" s="7"/>
      <c r="H670" s="7"/>
      <c r="I670" s="7"/>
      <c r="J670" s="7"/>
      <c r="K670" s="7"/>
      <c r="L670" s="7"/>
      <c r="M670" s="7"/>
      <c r="N670" s="7"/>
      <c r="O670" s="7"/>
      <c r="P670" s="7"/>
      <c r="Q670" s="7"/>
      <c r="R670" s="7"/>
      <c r="S670" s="7"/>
      <c r="T670" s="7"/>
      <c r="U670" s="7"/>
      <c r="V670" s="7"/>
      <c r="W670" s="7"/>
      <c r="X670" s="7"/>
      <c r="Y670" s="7"/>
    </row>
    <row r="671" spans="1:25" x14ac:dyDescent="0.2">
      <c r="A671" s="1140"/>
      <c r="B671" s="1140"/>
      <c r="C671" s="1137"/>
      <c r="D671" s="1137"/>
      <c r="E671" s="459"/>
      <c r="F671" s="7"/>
      <c r="G671" s="7"/>
      <c r="H671" s="7"/>
      <c r="I671" s="7"/>
      <c r="J671" s="7"/>
      <c r="K671" s="7"/>
      <c r="L671" s="7"/>
      <c r="M671" s="7"/>
      <c r="N671" s="7"/>
      <c r="O671" s="7"/>
      <c r="P671" s="7"/>
      <c r="Q671" s="7"/>
      <c r="R671" s="7"/>
      <c r="S671" s="7"/>
      <c r="T671" s="7"/>
      <c r="U671" s="7"/>
      <c r="V671" s="7"/>
      <c r="W671" s="7"/>
      <c r="X671" s="7"/>
      <c r="Y671" s="7"/>
    </row>
    <row r="672" spans="1:25" x14ac:dyDescent="0.2">
      <c r="A672" s="459"/>
      <c r="B672" s="459"/>
      <c r="C672" s="437"/>
      <c r="D672" s="437"/>
      <c r="E672" s="459"/>
      <c r="F672" s="7"/>
      <c r="G672" s="7"/>
      <c r="H672" s="7"/>
      <c r="I672" s="7"/>
      <c r="J672" s="7"/>
      <c r="K672" s="7"/>
      <c r="L672" s="7"/>
      <c r="M672" s="7"/>
      <c r="N672" s="7"/>
      <c r="O672" s="7"/>
      <c r="P672" s="7"/>
      <c r="Q672" s="7"/>
      <c r="R672" s="7"/>
      <c r="S672" s="7"/>
      <c r="T672" s="7"/>
      <c r="U672" s="7"/>
      <c r="V672" s="7"/>
      <c r="W672" s="7"/>
      <c r="X672" s="7"/>
      <c r="Y672" s="7"/>
    </row>
    <row r="673" spans="1:25" x14ac:dyDescent="0.2">
      <c r="A673" s="1132"/>
      <c r="B673" s="1132"/>
      <c r="C673" s="1139"/>
      <c r="D673" s="1139"/>
      <c r="E673" s="459"/>
      <c r="F673" s="7"/>
      <c r="G673" s="7"/>
      <c r="H673" s="7"/>
      <c r="I673" s="7"/>
      <c r="J673" s="7"/>
      <c r="K673" s="7"/>
      <c r="L673" s="7"/>
      <c r="M673" s="7"/>
      <c r="N673" s="7"/>
      <c r="O673" s="7"/>
      <c r="P673" s="7"/>
      <c r="Q673" s="7"/>
      <c r="R673" s="7"/>
      <c r="S673" s="7"/>
      <c r="T673" s="7"/>
      <c r="U673" s="7"/>
      <c r="V673" s="7"/>
      <c r="W673" s="7"/>
      <c r="X673" s="7"/>
      <c r="Y673" s="7"/>
    </row>
    <row r="674" spans="1:25" x14ac:dyDescent="0.2">
      <c r="A674" s="456"/>
      <c r="B674" s="459"/>
      <c r="C674" s="25"/>
      <c r="D674" s="25"/>
      <c r="E674" s="459"/>
      <c r="F674" s="7"/>
      <c r="G674" s="7"/>
      <c r="H674" s="7"/>
      <c r="I674" s="7"/>
      <c r="J674" s="7"/>
      <c r="K674" s="7"/>
      <c r="L674" s="7"/>
      <c r="M674" s="7"/>
      <c r="N674" s="7"/>
      <c r="O674" s="7"/>
      <c r="P674" s="7"/>
      <c r="Q674" s="7"/>
      <c r="R674" s="7"/>
      <c r="S674" s="7"/>
      <c r="T674" s="7"/>
      <c r="U674" s="7"/>
      <c r="V674" s="7"/>
      <c r="W674" s="7"/>
      <c r="X674" s="7"/>
      <c r="Y674" s="7"/>
    </row>
    <row r="675" spans="1:25" x14ac:dyDescent="0.2">
      <c r="A675" s="1141"/>
      <c r="B675" s="1141"/>
      <c r="C675" s="1139"/>
      <c r="D675" s="1139"/>
      <c r="E675" s="459"/>
      <c r="F675" s="7"/>
      <c r="G675" s="7"/>
      <c r="H675" s="7"/>
      <c r="I675" s="7"/>
      <c r="J675" s="7"/>
      <c r="K675" s="7"/>
      <c r="L675" s="7"/>
      <c r="M675" s="7"/>
      <c r="N675" s="7"/>
      <c r="O675" s="7"/>
      <c r="P675" s="7"/>
      <c r="Q675" s="7"/>
      <c r="R675" s="7"/>
      <c r="S675" s="7"/>
      <c r="T675" s="7"/>
      <c r="U675" s="7"/>
      <c r="V675" s="7"/>
      <c r="W675" s="7"/>
      <c r="X675" s="7"/>
      <c r="Y675" s="7"/>
    </row>
    <row r="676" spans="1:25" x14ac:dyDescent="0.2">
      <c r="A676" s="459"/>
      <c r="B676" s="25"/>
      <c r="C676" s="459"/>
      <c r="D676" s="25"/>
      <c r="E676" s="25"/>
      <c r="F676" s="7"/>
      <c r="G676" s="7"/>
      <c r="H676" s="7"/>
      <c r="I676" s="7"/>
      <c r="J676" s="7"/>
      <c r="K676" s="7"/>
      <c r="L676" s="7"/>
      <c r="M676" s="7"/>
      <c r="N676" s="7"/>
      <c r="O676" s="7"/>
      <c r="P676" s="7"/>
      <c r="Q676" s="7"/>
      <c r="R676" s="7"/>
      <c r="S676" s="7"/>
      <c r="T676" s="7"/>
      <c r="U676" s="7"/>
      <c r="V676" s="7"/>
      <c r="W676" s="7"/>
      <c r="X676" s="7"/>
      <c r="Y676" s="7"/>
    </row>
    <row r="677" spans="1:25" x14ac:dyDescent="0.2">
      <c r="A677" s="1132"/>
      <c r="B677" s="1132"/>
      <c r="C677" s="1137"/>
      <c r="D677" s="1137"/>
      <c r="E677" s="459"/>
      <c r="F677" s="7"/>
      <c r="G677" s="7"/>
      <c r="H677" s="7"/>
      <c r="I677" s="7"/>
      <c r="J677" s="7"/>
      <c r="K677" s="7"/>
      <c r="L677" s="7"/>
      <c r="M677" s="7"/>
      <c r="N677" s="7"/>
      <c r="O677" s="7"/>
      <c r="P677" s="7"/>
      <c r="Q677" s="7"/>
      <c r="R677" s="7"/>
      <c r="S677" s="7"/>
      <c r="T677" s="7"/>
      <c r="U677" s="7"/>
      <c r="V677" s="7"/>
      <c r="W677" s="7"/>
      <c r="X677" s="7"/>
      <c r="Y677" s="7"/>
    </row>
    <row r="678" spans="1:25" x14ac:dyDescent="0.2">
      <c r="A678" s="459"/>
      <c r="B678" s="459"/>
      <c r="C678" s="459"/>
      <c r="D678" s="459"/>
      <c r="E678" s="459"/>
      <c r="F678" s="7"/>
      <c r="G678" s="7"/>
      <c r="H678" s="7"/>
      <c r="I678" s="7"/>
      <c r="J678" s="7"/>
      <c r="K678" s="7"/>
      <c r="L678" s="7"/>
      <c r="M678" s="7"/>
      <c r="N678" s="7"/>
      <c r="O678" s="7"/>
      <c r="P678" s="7"/>
      <c r="Q678" s="7"/>
      <c r="R678" s="7"/>
      <c r="S678" s="7"/>
      <c r="T678" s="7"/>
      <c r="U678" s="7"/>
      <c r="V678" s="7"/>
      <c r="W678" s="7"/>
      <c r="X678" s="7"/>
      <c r="Y678" s="7"/>
    </row>
    <row r="679" spans="1:25" x14ac:dyDescent="0.2">
      <c r="A679" s="1138"/>
      <c r="B679" s="1138"/>
      <c r="C679" s="1139"/>
      <c r="D679" s="1139"/>
      <c r="E679" s="459"/>
      <c r="F679" s="7"/>
      <c r="G679" s="7"/>
      <c r="H679" s="7"/>
      <c r="I679" s="7"/>
      <c r="J679" s="7"/>
      <c r="K679" s="7"/>
      <c r="L679" s="7"/>
      <c r="M679" s="7"/>
      <c r="N679" s="7"/>
      <c r="O679" s="7"/>
      <c r="P679" s="7"/>
      <c r="Q679" s="7"/>
      <c r="R679" s="7"/>
      <c r="S679" s="7"/>
      <c r="T679" s="7"/>
      <c r="U679" s="7"/>
      <c r="V679" s="7"/>
      <c r="W679" s="7"/>
      <c r="X679" s="7"/>
      <c r="Y679" s="7"/>
    </row>
    <row r="680" spans="1:25" x14ac:dyDescent="0.2">
      <c r="A680" s="1138"/>
      <c r="B680" s="1138"/>
      <c r="C680" s="1139"/>
      <c r="D680" s="1139"/>
      <c r="E680" s="459"/>
      <c r="F680" s="7"/>
      <c r="G680" s="7"/>
      <c r="H680" s="7"/>
      <c r="I680" s="7"/>
      <c r="J680" s="7"/>
      <c r="K680" s="7"/>
      <c r="L680" s="7"/>
      <c r="M680" s="7"/>
      <c r="N680" s="7"/>
      <c r="O680" s="7"/>
      <c r="P680" s="7"/>
      <c r="Q680" s="7"/>
      <c r="R680" s="7"/>
      <c r="S680" s="7"/>
      <c r="T680" s="7"/>
      <c r="U680" s="7"/>
      <c r="V680" s="7"/>
      <c r="W680" s="7"/>
      <c r="X680" s="7"/>
      <c r="Y680" s="7"/>
    </row>
    <row r="681" spans="1:25" x14ac:dyDescent="0.2">
      <c r="A681" s="456"/>
      <c r="B681" s="459"/>
      <c r="C681" s="460"/>
      <c r="D681" s="460"/>
      <c r="E681" s="459"/>
      <c r="F681" s="7"/>
      <c r="G681" s="7"/>
      <c r="H681" s="7"/>
      <c r="I681" s="7"/>
      <c r="J681" s="7"/>
      <c r="K681" s="7"/>
      <c r="L681" s="7"/>
      <c r="M681" s="7"/>
      <c r="N681" s="7"/>
      <c r="O681" s="7"/>
      <c r="P681" s="7"/>
      <c r="Q681" s="7"/>
      <c r="R681" s="7"/>
      <c r="S681" s="7"/>
      <c r="T681" s="7"/>
      <c r="U681" s="7"/>
      <c r="V681" s="7"/>
      <c r="W681" s="7"/>
      <c r="X681" s="7"/>
      <c r="Y681" s="7"/>
    </row>
    <row r="682" spans="1:25" x14ac:dyDescent="0.2">
      <c r="A682" s="456"/>
      <c r="B682" s="459"/>
      <c r="C682" s="1139"/>
      <c r="D682" s="1139"/>
      <c r="E682" s="459"/>
      <c r="F682" s="7"/>
      <c r="G682" s="7"/>
      <c r="H682" s="7"/>
      <c r="I682" s="7"/>
      <c r="J682" s="7"/>
      <c r="K682" s="7"/>
      <c r="L682" s="7"/>
      <c r="M682" s="7"/>
      <c r="N682" s="7"/>
      <c r="O682" s="7"/>
      <c r="P682" s="7"/>
      <c r="Q682" s="7"/>
      <c r="R682" s="7"/>
      <c r="S682" s="7"/>
      <c r="T682" s="7"/>
      <c r="U682" s="7"/>
      <c r="V682" s="7"/>
      <c r="W682" s="7"/>
      <c r="X682" s="7"/>
      <c r="Y682" s="7"/>
    </row>
    <row r="683" spans="1:25" x14ac:dyDescent="0.2">
      <c r="A683" s="459"/>
      <c r="B683" s="459"/>
      <c r="C683" s="459"/>
      <c r="D683" s="459"/>
      <c r="E683" s="459"/>
      <c r="F683" s="7"/>
      <c r="G683" s="7"/>
      <c r="H683" s="7"/>
      <c r="I683" s="7"/>
      <c r="J683" s="7"/>
      <c r="K683" s="7"/>
      <c r="L683" s="7"/>
      <c r="M683" s="7"/>
      <c r="N683" s="7"/>
      <c r="O683" s="7"/>
      <c r="P683" s="7"/>
      <c r="Q683" s="7"/>
      <c r="R683" s="7"/>
      <c r="S683" s="7"/>
      <c r="T683" s="7"/>
      <c r="U683" s="7"/>
      <c r="V683" s="7"/>
      <c r="W683" s="7"/>
      <c r="X683" s="7"/>
      <c r="Y683" s="7"/>
    </row>
    <row r="684" spans="1:25" x14ac:dyDescent="0.2">
      <c r="A684" s="456"/>
      <c r="B684" s="457"/>
      <c r="C684" s="1139"/>
      <c r="D684" s="1139"/>
      <c r="E684" s="459"/>
      <c r="F684" s="7"/>
      <c r="G684" s="7"/>
      <c r="H684" s="7"/>
      <c r="I684" s="7"/>
      <c r="J684" s="7"/>
      <c r="K684" s="7"/>
      <c r="L684" s="7"/>
      <c r="M684" s="7"/>
      <c r="N684" s="7"/>
      <c r="O684" s="7"/>
      <c r="P684" s="7"/>
      <c r="Q684" s="7"/>
      <c r="R684" s="7"/>
      <c r="S684" s="7"/>
      <c r="T684" s="7"/>
      <c r="U684" s="7"/>
      <c r="V684" s="7"/>
      <c r="W684" s="7"/>
      <c r="X684" s="7"/>
      <c r="Y684" s="7"/>
    </row>
    <row r="685" spans="1:25" x14ac:dyDescent="0.2">
      <c r="A685" s="459"/>
      <c r="B685" s="459"/>
      <c r="C685" s="459"/>
      <c r="D685" s="459"/>
      <c r="E685" s="459"/>
      <c r="F685" s="7"/>
      <c r="G685" s="7"/>
      <c r="H685" s="7"/>
      <c r="I685" s="7"/>
      <c r="J685" s="7"/>
      <c r="K685" s="7"/>
      <c r="L685" s="7"/>
      <c r="M685" s="7"/>
      <c r="N685" s="7"/>
      <c r="O685" s="7"/>
      <c r="P685" s="7"/>
      <c r="Q685" s="7"/>
      <c r="R685" s="7"/>
      <c r="S685" s="7"/>
      <c r="T685" s="7"/>
      <c r="U685" s="7"/>
      <c r="V685" s="7"/>
      <c r="W685" s="7"/>
      <c r="X685" s="7"/>
      <c r="Y685" s="7"/>
    </row>
    <row r="686" spans="1:25" x14ac:dyDescent="0.2">
      <c r="A686" s="3"/>
      <c r="B686" s="677"/>
      <c r="C686" s="677"/>
      <c r="D686" s="437"/>
      <c r="E686" s="437"/>
      <c r="F686" s="7"/>
      <c r="G686" s="7"/>
      <c r="H686" s="7"/>
      <c r="I686" s="7"/>
      <c r="J686" s="7"/>
      <c r="K686" s="7"/>
      <c r="L686" s="7"/>
      <c r="M686" s="7"/>
      <c r="N686" s="7"/>
      <c r="O686" s="7"/>
      <c r="P686" s="7"/>
      <c r="Q686" s="7"/>
      <c r="R686" s="7"/>
      <c r="S686" s="7"/>
      <c r="T686" s="7"/>
      <c r="U686" s="7"/>
      <c r="V686" s="7"/>
      <c r="W686" s="7"/>
      <c r="X686" s="7"/>
      <c r="Y686" s="7"/>
    </row>
    <row r="687" spans="1:25" x14ac:dyDescent="0.2">
      <c r="A687" s="3"/>
      <c r="B687" s="1139"/>
      <c r="C687" s="1139"/>
      <c r="D687" s="26"/>
      <c r="E687" s="460"/>
      <c r="F687" s="7"/>
      <c r="G687" s="7"/>
      <c r="H687" s="7"/>
      <c r="I687" s="7"/>
      <c r="J687" s="7"/>
      <c r="K687" s="7"/>
      <c r="L687" s="7"/>
      <c r="M687" s="7"/>
      <c r="N687" s="7"/>
      <c r="O687" s="7"/>
      <c r="P687" s="7"/>
      <c r="Q687" s="7"/>
      <c r="R687" s="7"/>
      <c r="S687" s="7"/>
      <c r="T687" s="7"/>
      <c r="U687" s="7"/>
      <c r="V687" s="7"/>
      <c r="W687" s="7"/>
      <c r="X687" s="7"/>
      <c r="Y687" s="7"/>
    </row>
    <row r="688" spans="1:25" x14ac:dyDescent="0.2">
      <c r="A688" s="3"/>
      <c r="B688" s="1139"/>
      <c r="C688" s="1139"/>
      <c r="D688" s="26"/>
      <c r="E688" s="460"/>
      <c r="F688" s="7"/>
      <c r="G688" s="7"/>
      <c r="H688" s="7"/>
      <c r="I688" s="7"/>
      <c r="J688" s="7"/>
      <c r="K688" s="7"/>
      <c r="L688" s="7"/>
      <c r="M688" s="7"/>
      <c r="N688" s="7"/>
      <c r="O688" s="7"/>
      <c r="P688" s="7"/>
      <c r="Q688" s="7"/>
      <c r="R688" s="7"/>
      <c r="S688" s="7"/>
      <c r="T688" s="7"/>
      <c r="U688" s="7"/>
      <c r="V688" s="7"/>
      <c r="W688" s="7"/>
      <c r="X688" s="7"/>
      <c r="Y688" s="7"/>
    </row>
    <row r="689" spans="1:25" x14ac:dyDescent="0.2">
      <c r="A689" s="3"/>
      <c r="B689" s="1139"/>
      <c r="C689" s="1139"/>
      <c r="D689" s="26"/>
      <c r="E689" s="460"/>
      <c r="F689" s="7"/>
      <c r="G689" s="7"/>
      <c r="H689" s="7"/>
      <c r="I689" s="7"/>
      <c r="J689" s="7"/>
      <c r="K689" s="7"/>
      <c r="L689" s="7"/>
      <c r="M689" s="7"/>
      <c r="N689" s="7"/>
      <c r="O689" s="7"/>
      <c r="P689" s="7"/>
      <c r="Q689" s="7"/>
      <c r="R689" s="7"/>
      <c r="S689" s="7"/>
      <c r="T689" s="7"/>
      <c r="U689" s="7"/>
      <c r="V689" s="7"/>
      <c r="W689" s="7"/>
      <c r="X689" s="7"/>
      <c r="Y689" s="7"/>
    </row>
    <row r="690" spans="1:25" x14ac:dyDescent="0.2">
      <c r="A690" s="3"/>
      <c r="B690" s="677"/>
      <c r="C690" s="677"/>
      <c r="D690" s="460"/>
      <c r="E690" s="460"/>
      <c r="F690" s="7"/>
      <c r="G690" s="7"/>
      <c r="H690" s="7"/>
      <c r="I690" s="7"/>
      <c r="J690" s="7"/>
      <c r="K690" s="7"/>
      <c r="L690" s="7"/>
      <c r="M690" s="7"/>
      <c r="N690" s="7"/>
      <c r="O690" s="7"/>
      <c r="P690" s="7"/>
      <c r="Q690" s="7"/>
      <c r="R690" s="7"/>
      <c r="S690" s="7"/>
      <c r="T690" s="7"/>
      <c r="U690" s="7"/>
      <c r="V690" s="7"/>
      <c r="W690" s="7"/>
      <c r="X690" s="7"/>
      <c r="Y690" s="7"/>
    </row>
    <row r="691" spans="1:25" x14ac:dyDescent="0.2">
      <c r="A691" s="3"/>
      <c r="B691" s="1139"/>
      <c r="C691" s="1139"/>
      <c r="D691" s="459"/>
      <c r="E691" s="459"/>
      <c r="F691" s="7"/>
      <c r="G691" s="7"/>
      <c r="H691" s="7"/>
      <c r="I691" s="7"/>
      <c r="J691" s="7"/>
      <c r="K691" s="7"/>
      <c r="L691" s="7"/>
      <c r="M691" s="7"/>
      <c r="N691" s="7"/>
      <c r="O691" s="7"/>
      <c r="P691" s="7"/>
      <c r="Q691" s="7"/>
      <c r="R691" s="7"/>
      <c r="S691" s="7"/>
      <c r="T691" s="7"/>
      <c r="U691" s="7"/>
      <c r="V691" s="7"/>
      <c r="W691" s="7"/>
      <c r="X691" s="7"/>
      <c r="Y691" s="7"/>
    </row>
    <row r="692" spans="1:25" x14ac:dyDescent="0.2">
      <c r="A692" s="459"/>
      <c r="B692" s="459"/>
      <c r="C692" s="459"/>
      <c r="D692" s="27"/>
      <c r="E692" s="27"/>
      <c r="F692" s="7"/>
      <c r="G692" s="7"/>
      <c r="H692" s="7"/>
      <c r="I692" s="7"/>
      <c r="J692" s="7"/>
      <c r="K692" s="7"/>
      <c r="L692" s="7"/>
      <c r="M692" s="7"/>
      <c r="N692" s="7"/>
      <c r="O692" s="7"/>
      <c r="P692" s="7"/>
      <c r="Q692" s="7"/>
      <c r="R692" s="7"/>
      <c r="S692" s="7"/>
      <c r="T692" s="7"/>
      <c r="U692" s="7"/>
      <c r="V692" s="7"/>
      <c r="W692" s="7"/>
      <c r="X692" s="7"/>
      <c r="Y692" s="7"/>
    </row>
    <row r="693" spans="1:25" x14ac:dyDescent="0.2">
      <c r="A693" s="1138"/>
      <c r="B693" s="1138"/>
      <c r="C693" s="1138"/>
      <c r="D693" s="26"/>
      <c r="E693" s="460"/>
      <c r="F693" s="7"/>
      <c r="G693" s="7"/>
      <c r="H693" s="7"/>
      <c r="I693" s="7"/>
      <c r="J693" s="7"/>
      <c r="K693" s="7"/>
      <c r="L693" s="7"/>
      <c r="M693" s="7"/>
      <c r="N693" s="7"/>
      <c r="O693" s="7"/>
      <c r="P693" s="7"/>
      <c r="Q693" s="7"/>
      <c r="R693" s="7"/>
      <c r="S693" s="7"/>
      <c r="T693" s="7"/>
      <c r="U693" s="7"/>
      <c r="V693" s="7"/>
      <c r="W693" s="7"/>
      <c r="X693" s="7"/>
      <c r="Y693" s="7"/>
    </row>
    <row r="694" spans="1:25" x14ac:dyDescent="0.2">
      <c r="A694" s="459"/>
      <c r="B694" s="459"/>
      <c r="C694" s="459"/>
      <c r="D694" s="459"/>
      <c r="E694" s="459"/>
      <c r="F694" s="7"/>
      <c r="G694" s="7"/>
      <c r="H694" s="7"/>
      <c r="I694" s="7"/>
      <c r="J694" s="7"/>
      <c r="K694" s="7"/>
      <c r="L694" s="7"/>
      <c r="M694" s="7"/>
      <c r="N694" s="7"/>
      <c r="O694" s="7"/>
      <c r="P694" s="7"/>
      <c r="Q694" s="7"/>
      <c r="R694" s="7"/>
      <c r="S694" s="7"/>
      <c r="T694" s="7"/>
      <c r="U694" s="7"/>
      <c r="V694" s="7"/>
      <c r="W694" s="7"/>
      <c r="X694" s="7"/>
      <c r="Y694" s="7"/>
    </row>
    <row r="695" spans="1:25" x14ac:dyDescent="0.2">
      <c r="A695" s="459"/>
      <c r="B695" s="1139"/>
      <c r="C695" s="1139"/>
      <c r="D695" s="459"/>
      <c r="E695" s="459"/>
      <c r="F695" s="7"/>
      <c r="G695" s="7"/>
      <c r="H695" s="7"/>
      <c r="I695" s="7"/>
      <c r="J695" s="7"/>
      <c r="K695" s="7"/>
      <c r="L695" s="7"/>
      <c r="M695" s="7"/>
      <c r="N695" s="7"/>
      <c r="O695" s="7"/>
      <c r="P695" s="7"/>
      <c r="Q695" s="7"/>
      <c r="R695" s="7"/>
      <c r="S695" s="7"/>
      <c r="T695" s="7"/>
      <c r="U695" s="7"/>
      <c r="V695" s="7"/>
      <c r="W695" s="7"/>
      <c r="X695" s="7"/>
      <c r="Y695" s="7"/>
    </row>
    <row r="696" spans="1:25" x14ac:dyDescent="0.2">
      <c r="A696" s="459"/>
      <c r="B696" s="459"/>
      <c r="C696" s="459"/>
      <c r="D696" s="459"/>
      <c r="E696" s="459"/>
      <c r="F696" s="7"/>
      <c r="G696" s="7"/>
      <c r="H696" s="7"/>
      <c r="I696" s="7"/>
      <c r="J696" s="7"/>
      <c r="K696" s="7"/>
      <c r="L696" s="7"/>
      <c r="M696" s="7"/>
      <c r="N696" s="7"/>
      <c r="O696" s="7"/>
      <c r="P696" s="7"/>
      <c r="Q696" s="7"/>
      <c r="R696" s="7"/>
      <c r="S696" s="7"/>
      <c r="T696" s="7"/>
      <c r="U696" s="7"/>
      <c r="V696" s="7"/>
      <c r="W696" s="7"/>
      <c r="X696" s="7"/>
      <c r="Y696" s="7"/>
    </row>
    <row r="697" spans="1:25" x14ac:dyDescent="0.2">
      <c r="A697" s="1138"/>
      <c r="B697" s="1138"/>
      <c r="C697" s="1138"/>
      <c r="D697" s="437"/>
      <c r="E697" s="460"/>
      <c r="F697" s="7"/>
      <c r="G697" s="7"/>
      <c r="H697" s="7"/>
      <c r="I697" s="7"/>
      <c r="J697" s="7"/>
      <c r="K697" s="7"/>
      <c r="L697" s="7"/>
      <c r="M697" s="7"/>
      <c r="N697" s="7"/>
      <c r="O697" s="7"/>
      <c r="P697" s="7"/>
      <c r="Q697" s="7"/>
      <c r="R697" s="7"/>
      <c r="S697" s="7"/>
      <c r="T697" s="7"/>
      <c r="U697" s="7"/>
      <c r="V697" s="7"/>
      <c r="W697" s="7"/>
      <c r="X697" s="7"/>
      <c r="Y697" s="7"/>
    </row>
    <row r="698" spans="1:25" x14ac:dyDescent="0.2">
      <c r="A698" s="459"/>
      <c r="B698" s="459"/>
      <c r="C698" s="459"/>
      <c r="D698" s="459"/>
      <c r="E698" s="459"/>
      <c r="F698" s="7"/>
      <c r="G698" s="7"/>
      <c r="H698" s="7"/>
      <c r="I698" s="7"/>
      <c r="J698" s="7"/>
      <c r="K698" s="7"/>
      <c r="L698" s="7"/>
      <c r="M698" s="7"/>
      <c r="N698" s="7"/>
      <c r="O698" s="7"/>
      <c r="P698" s="7"/>
      <c r="Q698" s="7"/>
      <c r="R698" s="7"/>
      <c r="S698" s="7"/>
      <c r="T698" s="7"/>
      <c r="U698" s="7"/>
      <c r="V698" s="7"/>
      <c r="W698" s="7"/>
      <c r="X698" s="7"/>
      <c r="Y698" s="7"/>
    </row>
    <row r="699" spans="1:25" x14ac:dyDescent="0.2">
      <c r="A699" s="1132"/>
      <c r="B699" s="1132"/>
      <c r="C699" s="1132"/>
      <c r="D699" s="437"/>
      <c r="E699" s="20"/>
      <c r="F699" s="7"/>
      <c r="G699" s="7"/>
      <c r="H699" s="7"/>
      <c r="I699" s="7"/>
      <c r="J699" s="7"/>
      <c r="K699" s="7"/>
      <c r="L699" s="7"/>
      <c r="M699" s="7"/>
      <c r="N699" s="7"/>
      <c r="O699" s="7"/>
      <c r="P699" s="7"/>
      <c r="Q699" s="7"/>
      <c r="R699" s="7"/>
      <c r="S699" s="7"/>
      <c r="T699" s="7"/>
      <c r="U699" s="7"/>
      <c r="V699" s="7"/>
      <c r="W699" s="7"/>
      <c r="X699" s="7"/>
      <c r="Y699" s="7"/>
    </row>
    <row r="700" spans="1:25" x14ac:dyDescent="0.2">
      <c r="A700" s="459"/>
      <c r="B700" s="459"/>
      <c r="C700" s="459"/>
      <c r="D700" s="459"/>
      <c r="E700" s="459"/>
      <c r="F700" s="7"/>
      <c r="G700" s="7"/>
      <c r="H700" s="7"/>
      <c r="I700" s="7"/>
      <c r="J700" s="7"/>
      <c r="K700" s="7"/>
      <c r="L700" s="7"/>
      <c r="M700" s="7"/>
      <c r="N700" s="7"/>
      <c r="O700" s="7"/>
      <c r="P700" s="7"/>
      <c r="Q700" s="7"/>
      <c r="R700" s="7"/>
      <c r="S700" s="7"/>
      <c r="T700" s="7"/>
      <c r="U700" s="7"/>
      <c r="V700" s="7"/>
      <c r="W700" s="7"/>
      <c r="X700" s="7"/>
      <c r="Y700" s="7"/>
    </row>
    <row r="701" spans="1:25" x14ac:dyDescent="0.2">
      <c r="A701" s="459"/>
      <c r="B701" s="459"/>
      <c r="C701" s="459"/>
      <c r="D701" s="459"/>
      <c r="E701" s="459"/>
      <c r="F701" s="7"/>
      <c r="G701" s="7"/>
      <c r="H701" s="7"/>
      <c r="I701" s="7"/>
      <c r="J701" s="7"/>
      <c r="K701" s="7"/>
      <c r="L701" s="7"/>
      <c r="M701" s="7"/>
      <c r="N701" s="7"/>
      <c r="O701" s="7"/>
      <c r="P701" s="7"/>
      <c r="Q701" s="7"/>
      <c r="R701" s="7"/>
      <c r="S701" s="7"/>
      <c r="T701" s="7"/>
      <c r="U701" s="7"/>
      <c r="V701" s="7"/>
      <c r="W701" s="7"/>
      <c r="X701" s="7"/>
      <c r="Y701" s="7"/>
    </row>
    <row r="702" spans="1:25" x14ac:dyDescent="0.2">
      <c r="A702" s="459"/>
      <c r="B702" s="459"/>
      <c r="C702" s="459"/>
      <c r="D702" s="459"/>
      <c r="E702" s="459"/>
      <c r="F702" s="7"/>
      <c r="G702" s="7"/>
      <c r="H702" s="7"/>
      <c r="I702" s="7"/>
      <c r="J702" s="7"/>
      <c r="K702" s="7"/>
      <c r="L702" s="7"/>
      <c r="M702" s="7"/>
      <c r="N702" s="7"/>
      <c r="O702" s="7"/>
      <c r="P702" s="7"/>
      <c r="Q702" s="7"/>
      <c r="R702" s="7"/>
      <c r="S702" s="7"/>
      <c r="T702" s="7"/>
      <c r="U702" s="7"/>
      <c r="V702" s="7"/>
      <c r="W702" s="7"/>
      <c r="X702" s="7"/>
      <c r="Y702" s="7"/>
    </row>
    <row r="703" spans="1:25" x14ac:dyDescent="0.2">
      <c r="A703" s="459"/>
      <c r="B703" s="459"/>
      <c r="C703" s="459"/>
      <c r="D703" s="459"/>
      <c r="E703" s="459"/>
      <c r="F703" s="7"/>
      <c r="G703" s="7"/>
      <c r="H703" s="7"/>
      <c r="I703" s="7"/>
      <c r="J703" s="7"/>
      <c r="K703" s="7"/>
      <c r="L703" s="7"/>
      <c r="M703" s="7"/>
      <c r="N703" s="7"/>
      <c r="O703" s="7"/>
      <c r="P703" s="7"/>
      <c r="Q703" s="7"/>
      <c r="R703" s="7"/>
      <c r="S703" s="7"/>
      <c r="T703" s="7"/>
      <c r="U703" s="7"/>
      <c r="V703" s="7"/>
      <c r="W703" s="7"/>
      <c r="X703" s="7"/>
      <c r="Y703" s="7"/>
    </row>
    <row r="704" spans="1:25" x14ac:dyDescent="0.2">
      <c r="A704" s="459"/>
      <c r="B704" s="459"/>
      <c r="C704" s="459"/>
      <c r="D704" s="459"/>
      <c r="E704" s="459"/>
      <c r="F704" s="7"/>
      <c r="G704" s="7"/>
      <c r="H704" s="7"/>
      <c r="I704" s="7"/>
      <c r="J704" s="7"/>
      <c r="K704" s="7"/>
      <c r="L704" s="7"/>
      <c r="M704" s="7"/>
      <c r="N704" s="7"/>
      <c r="O704" s="7"/>
      <c r="P704" s="7"/>
      <c r="Q704" s="7"/>
      <c r="R704" s="7"/>
      <c r="S704" s="7"/>
      <c r="T704" s="7"/>
      <c r="U704" s="7"/>
      <c r="V704" s="7"/>
      <c r="W704" s="7"/>
      <c r="X704" s="7"/>
      <c r="Y704" s="7"/>
    </row>
    <row r="705" spans="1:25" x14ac:dyDescent="0.2">
      <c r="A705" s="459"/>
      <c r="B705" s="459"/>
      <c r="C705" s="459"/>
      <c r="D705" s="459"/>
      <c r="E705" s="459"/>
      <c r="F705" s="7"/>
      <c r="G705" s="7"/>
      <c r="H705" s="7"/>
      <c r="I705" s="7"/>
      <c r="J705" s="7"/>
      <c r="K705" s="7"/>
      <c r="L705" s="7"/>
      <c r="M705" s="7"/>
      <c r="N705" s="7"/>
      <c r="O705" s="7"/>
      <c r="P705" s="7"/>
      <c r="Q705" s="7"/>
      <c r="R705" s="7"/>
      <c r="S705" s="7"/>
      <c r="T705" s="7"/>
      <c r="U705" s="7"/>
      <c r="V705" s="7"/>
      <c r="W705" s="7"/>
      <c r="X705" s="7"/>
      <c r="Y705" s="7"/>
    </row>
    <row r="706" spans="1:25" x14ac:dyDescent="0.2">
      <c r="A706" s="7"/>
      <c r="B706" s="7"/>
      <c r="C706" s="7"/>
      <c r="D706" s="7"/>
      <c r="E706" s="7"/>
      <c r="F706" s="7"/>
      <c r="G706" s="7"/>
      <c r="H706" s="7"/>
      <c r="I706" s="7"/>
      <c r="J706" s="7"/>
      <c r="K706" s="7"/>
      <c r="L706" s="7"/>
      <c r="M706" s="7"/>
      <c r="N706" s="7"/>
      <c r="O706" s="7"/>
      <c r="P706" s="7"/>
      <c r="Q706" s="7"/>
      <c r="R706" s="7"/>
      <c r="S706" s="7"/>
      <c r="T706" s="7"/>
      <c r="U706" s="7"/>
      <c r="V706" s="7"/>
      <c r="W706" s="7"/>
      <c r="X706" s="7"/>
      <c r="Y706" s="7"/>
    </row>
    <row r="707" spans="1:25" x14ac:dyDescent="0.2">
      <c r="A707" s="7"/>
      <c r="B707" s="7"/>
      <c r="C707" s="7"/>
      <c r="D707" s="7"/>
      <c r="E707" s="7"/>
      <c r="F707" s="7"/>
      <c r="G707" s="7"/>
      <c r="H707" s="7"/>
      <c r="I707" s="7"/>
      <c r="J707" s="7"/>
      <c r="K707" s="7"/>
      <c r="L707" s="7"/>
      <c r="M707" s="7"/>
      <c r="N707" s="7"/>
      <c r="O707" s="7"/>
      <c r="P707" s="7"/>
      <c r="Q707" s="7"/>
      <c r="R707" s="7"/>
      <c r="S707" s="7"/>
      <c r="T707" s="7"/>
      <c r="U707" s="7"/>
      <c r="V707" s="7"/>
      <c r="W707" s="7"/>
      <c r="X707" s="7"/>
      <c r="Y707" s="7"/>
    </row>
    <row r="708" spans="1:25" x14ac:dyDescent="0.2">
      <c r="A708" s="7"/>
      <c r="B708" s="7"/>
      <c r="C708" s="7"/>
      <c r="D708" s="7"/>
      <c r="E708" s="7"/>
      <c r="F708" s="7"/>
      <c r="G708" s="7"/>
      <c r="H708" s="7"/>
      <c r="I708" s="7"/>
      <c r="J708" s="7"/>
      <c r="K708" s="7"/>
      <c r="L708" s="7"/>
      <c r="M708" s="7"/>
      <c r="N708" s="7"/>
      <c r="O708" s="7"/>
      <c r="P708" s="7"/>
      <c r="Q708" s="7"/>
      <c r="R708" s="7"/>
      <c r="S708" s="7"/>
      <c r="T708" s="7"/>
      <c r="U708" s="7"/>
      <c r="V708" s="7"/>
      <c r="W708" s="7"/>
      <c r="X708" s="7"/>
      <c r="Y708" s="7"/>
    </row>
    <row r="709" spans="1:25" x14ac:dyDescent="0.2">
      <c r="A709" s="7"/>
      <c r="B709" s="7"/>
      <c r="C709" s="7"/>
      <c r="D709" s="7"/>
      <c r="E709" s="7"/>
      <c r="F709" s="7"/>
      <c r="G709" s="7"/>
      <c r="H709" s="7"/>
      <c r="I709" s="7"/>
      <c r="J709" s="7"/>
      <c r="K709" s="7"/>
      <c r="L709" s="7"/>
      <c r="M709" s="7"/>
      <c r="N709" s="7"/>
      <c r="O709" s="7"/>
      <c r="P709" s="7"/>
      <c r="Q709" s="7"/>
      <c r="R709" s="7"/>
      <c r="S709" s="7"/>
      <c r="T709" s="7"/>
      <c r="U709" s="7"/>
      <c r="V709" s="7"/>
      <c r="W709" s="7"/>
      <c r="X709" s="7"/>
      <c r="Y709" s="7"/>
    </row>
    <row r="710" spans="1:25" x14ac:dyDescent="0.2">
      <c r="A710" s="1137"/>
      <c r="B710" s="1137"/>
      <c r="C710" s="1137"/>
      <c r="D710" s="1137"/>
      <c r="E710" s="459"/>
      <c r="F710" s="7"/>
      <c r="G710" s="7"/>
      <c r="H710" s="7"/>
      <c r="I710" s="7"/>
      <c r="J710" s="7"/>
      <c r="K710" s="7"/>
      <c r="L710" s="7"/>
      <c r="M710" s="7"/>
      <c r="N710" s="7"/>
      <c r="O710" s="7"/>
      <c r="P710" s="7"/>
      <c r="Q710" s="7"/>
      <c r="R710" s="7"/>
      <c r="S710" s="7"/>
      <c r="T710" s="7"/>
      <c r="U710" s="7"/>
      <c r="V710" s="7"/>
      <c r="W710" s="7"/>
      <c r="X710" s="7"/>
      <c r="Y710" s="7"/>
    </row>
    <row r="711" spans="1:25" x14ac:dyDescent="0.2">
      <c r="A711" s="459"/>
      <c r="B711" s="459"/>
      <c r="C711" s="459"/>
      <c r="D711" s="459"/>
      <c r="E711" s="459"/>
      <c r="F711" s="7"/>
      <c r="G711" s="7"/>
      <c r="H711" s="7"/>
      <c r="I711" s="7"/>
      <c r="J711" s="7"/>
      <c r="K711" s="7"/>
      <c r="L711" s="7"/>
      <c r="M711" s="7"/>
      <c r="N711" s="7"/>
      <c r="O711" s="7"/>
      <c r="P711" s="7"/>
      <c r="Q711" s="7"/>
      <c r="R711" s="7"/>
      <c r="S711" s="7"/>
      <c r="T711" s="7"/>
      <c r="U711" s="7"/>
      <c r="V711" s="7"/>
      <c r="W711" s="7"/>
      <c r="X711" s="7"/>
      <c r="Y711" s="7"/>
    </row>
    <row r="712" spans="1:25" x14ac:dyDescent="0.2">
      <c r="A712" s="459"/>
      <c r="B712" s="459"/>
      <c r="C712" s="459"/>
      <c r="D712" s="459"/>
      <c r="E712" s="459"/>
      <c r="F712" s="7"/>
      <c r="G712" s="7"/>
      <c r="H712" s="7"/>
      <c r="I712" s="7"/>
      <c r="J712" s="7"/>
      <c r="K712" s="7"/>
      <c r="L712" s="7"/>
      <c r="M712" s="7"/>
      <c r="N712" s="7"/>
      <c r="O712" s="7"/>
      <c r="P712" s="7"/>
      <c r="Q712" s="7"/>
      <c r="R712" s="7"/>
      <c r="S712" s="7"/>
      <c r="T712" s="7"/>
      <c r="U712" s="7"/>
      <c r="V712" s="7"/>
      <c r="W712" s="7"/>
      <c r="X712" s="7"/>
      <c r="Y712" s="7"/>
    </row>
    <row r="713" spans="1:25" x14ac:dyDescent="0.2">
      <c r="A713" s="459"/>
      <c r="B713" s="459"/>
      <c r="C713" s="459"/>
      <c r="D713" s="459"/>
      <c r="E713" s="459"/>
      <c r="F713" s="7"/>
      <c r="G713" s="7"/>
      <c r="H713" s="7"/>
      <c r="I713" s="7"/>
      <c r="J713" s="7"/>
      <c r="K713" s="7"/>
      <c r="L713" s="7"/>
      <c r="M713" s="7"/>
      <c r="N713" s="7"/>
      <c r="O713" s="7"/>
      <c r="P713" s="7"/>
      <c r="Q713" s="7"/>
      <c r="R713" s="7"/>
      <c r="S713" s="7"/>
      <c r="T713" s="7"/>
      <c r="U713" s="7"/>
      <c r="V713" s="7"/>
      <c r="W713" s="7"/>
      <c r="X713" s="7"/>
      <c r="Y713" s="7"/>
    </row>
    <row r="714" spans="1:25" x14ac:dyDescent="0.2">
      <c r="A714" s="459"/>
      <c r="B714" s="459"/>
      <c r="C714" s="459"/>
      <c r="D714" s="459"/>
      <c r="E714" s="459"/>
      <c r="F714" s="7"/>
      <c r="G714" s="7"/>
      <c r="H714" s="7"/>
      <c r="I714" s="7"/>
      <c r="J714" s="7"/>
      <c r="K714" s="7"/>
      <c r="L714" s="7"/>
      <c r="M714" s="7"/>
      <c r="N714" s="7"/>
      <c r="O714" s="7"/>
      <c r="P714" s="7"/>
      <c r="Q714" s="7"/>
      <c r="R714" s="7"/>
      <c r="S714" s="7"/>
      <c r="T714" s="7"/>
      <c r="U714" s="7"/>
      <c r="V714" s="7"/>
      <c r="W714" s="7"/>
      <c r="X714" s="7"/>
      <c r="Y714" s="7"/>
    </row>
    <row r="715" spans="1:25" x14ac:dyDescent="0.2">
      <c r="A715" s="1141"/>
      <c r="B715" s="1141"/>
      <c r="C715" s="459"/>
      <c r="D715" s="459"/>
      <c r="E715" s="459"/>
      <c r="F715" s="7"/>
      <c r="G715" s="7"/>
      <c r="H715" s="7"/>
      <c r="I715" s="7"/>
      <c r="J715" s="7"/>
      <c r="K715" s="7"/>
      <c r="L715" s="7"/>
      <c r="M715" s="7"/>
      <c r="N715" s="7"/>
      <c r="O715" s="7"/>
      <c r="P715" s="7"/>
      <c r="Q715" s="7"/>
      <c r="R715" s="7"/>
      <c r="S715" s="7"/>
      <c r="T715" s="7"/>
      <c r="U715" s="7"/>
      <c r="V715" s="7"/>
      <c r="W715" s="7"/>
      <c r="X715" s="7"/>
      <c r="Y715" s="7"/>
    </row>
    <row r="716" spans="1:25" x14ac:dyDescent="0.2">
      <c r="A716" s="459"/>
      <c r="B716" s="458"/>
      <c r="C716" s="459"/>
      <c r="D716" s="459"/>
      <c r="E716" s="459"/>
      <c r="F716" s="7"/>
      <c r="G716" s="7"/>
      <c r="H716" s="7"/>
      <c r="I716" s="7"/>
      <c r="J716" s="7"/>
      <c r="K716" s="7"/>
      <c r="L716" s="7"/>
      <c r="M716" s="7"/>
      <c r="N716" s="7"/>
      <c r="O716" s="7"/>
      <c r="P716" s="7"/>
      <c r="Q716" s="7"/>
      <c r="R716" s="7"/>
      <c r="S716" s="7"/>
      <c r="T716" s="7"/>
      <c r="U716" s="7"/>
      <c r="V716" s="7"/>
      <c r="W716" s="7"/>
      <c r="X716" s="7"/>
      <c r="Y716" s="7"/>
    </row>
    <row r="717" spans="1:25" x14ac:dyDescent="0.2">
      <c r="A717" s="459"/>
      <c r="B717" s="461"/>
      <c r="C717" s="438"/>
      <c r="D717" s="438"/>
      <c r="E717" s="459"/>
      <c r="F717" s="7"/>
      <c r="G717" s="7"/>
      <c r="H717" s="7"/>
      <c r="I717" s="7"/>
      <c r="J717" s="7"/>
      <c r="K717" s="7"/>
      <c r="L717" s="7"/>
      <c r="M717" s="7"/>
      <c r="N717" s="7"/>
      <c r="O717" s="7"/>
      <c r="P717" s="7"/>
      <c r="Q717" s="7"/>
      <c r="R717" s="7"/>
      <c r="S717" s="7"/>
      <c r="T717" s="7"/>
      <c r="U717" s="7"/>
      <c r="V717" s="7"/>
      <c r="W717" s="7"/>
      <c r="X717" s="7"/>
      <c r="Y717" s="7"/>
    </row>
    <row r="718" spans="1:25" x14ac:dyDescent="0.2">
      <c r="A718" s="459"/>
      <c r="B718" s="438"/>
      <c r="C718" s="438"/>
      <c r="D718" s="438"/>
      <c r="E718" s="459"/>
      <c r="F718" s="7"/>
      <c r="G718" s="7"/>
      <c r="H718" s="7"/>
      <c r="I718" s="7"/>
      <c r="J718" s="7"/>
      <c r="K718" s="7"/>
      <c r="L718" s="7"/>
      <c r="M718" s="7"/>
      <c r="N718" s="7"/>
      <c r="O718" s="7"/>
      <c r="P718" s="7"/>
      <c r="Q718" s="7"/>
      <c r="R718" s="7"/>
      <c r="S718" s="7"/>
      <c r="T718" s="7"/>
      <c r="U718" s="7"/>
      <c r="V718" s="7"/>
      <c r="W718" s="7"/>
      <c r="X718" s="7"/>
      <c r="Y718" s="7"/>
    </row>
    <row r="719" spans="1:25" x14ac:dyDescent="0.2">
      <c r="A719" s="1132"/>
      <c r="B719" s="1142"/>
      <c r="C719" s="1142"/>
      <c r="D719" s="1142"/>
      <c r="E719" s="459"/>
      <c r="F719" s="7"/>
      <c r="G719" s="7"/>
      <c r="H719" s="7"/>
      <c r="I719" s="7"/>
      <c r="J719" s="7"/>
      <c r="K719" s="7"/>
      <c r="L719" s="7"/>
      <c r="M719" s="7"/>
      <c r="N719" s="7"/>
      <c r="O719" s="7"/>
      <c r="P719" s="7"/>
      <c r="Q719" s="7"/>
      <c r="R719" s="7"/>
      <c r="S719" s="7"/>
      <c r="T719" s="7"/>
      <c r="U719" s="7"/>
      <c r="V719" s="7"/>
      <c r="W719" s="7"/>
      <c r="X719" s="7"/>
      <c r="Y719" s="7"/>
    </row>
    <row r="720" spans="1:25" x14ac:dyDescent="0.2">
      <c r="A720" s="1132"/>
      <c r="B720" s="1132"/>
      <c r="C720" s="1132"/>
      <c r="D720" s="1132"/>
      <c r="E720" s="459"/>
      <c r="F720" s="7"/>
      <c r="G720" s="7"/>
      <c r="H720" s="7"/>
      <c r="I720" s="7"/>
      <c r="J720" s="7"/>
      <c r="K720" s="7"/>
      <c r="L720" s="7"/>
      <c r="M720" s="7"/>
      <c r="N720" s="7"/>
      <c r="O720" s="7"/>
      <c r="P720" s="7"/>
      <c r="Q720" s="7"/>
      <c r="R720" s="7"/>
      <c r="S720" s="7"/>
      <c r="T720" s="7"/>
      <c r="U720" s="7"/>
      <c r="V720" s="7"/>
      <c r="W720" s="7"/>
      <c r="X720" s="7"/>
      <c r="Y720" s="7"/>
    </row>
    <row r="721" spans="1:25" x14ac:dyDescent="0.2">
      <c r="A721" s="18"/>
      <c r="B721" s="437"/>
      <c r="C721" s="460"/>
      <c r="D721" s="460"/>
      <c r="E721" s="459"/>
      <c r="F721" s="7"/>
      <c r="G721" s="7"/>
      <c r="H721" s="7"/>
      <c r="I721" s="7"/>
      <c r="J721" s="7"/>
      <c r="K721" s="7"/>
      <c r="L721" s="7"/>
      <c r="M721" s="7"/>
      <c r="N721" s="7"/>
      <c r="O721" s="7"/>
      <c r="P721" s="7"/>
      <c r="Q721" s="7"/>
      <c r="R721" s="7"/>
      <c r="S721" s="7"/>
      <c r="T721" s="7"/>
      <c r="U721" s="7"/>
      <c r="V721" s="7"/>
      <c r="W721" s="7"/>
      <c r="X721" s="7"/>
      <c r="Y721" s="7"/>
    </row>
    <row r="722" spans="1:25" x14ac:dyDescent="0.2">
      <c r="A722" s="459"/>
      <c r="B722" s="437"/>
      <c r="C722" s="460"/>
      <c r="D722" s="460"/>
      <c r="E722" s="459"/>
      <c r="F722" s="7"/>
      <c r="G722" s="7"/>
      <c r="H722" s="7"/>
      <c r="I722" s="7"/>
      <c r="J722" s="7"/>
      <c r="K722" s="7"/>
      <c r="L722" s="7"/>
      <c r="M722" s="7"/>
      <c r="N722" s="7"/>
      <c r="O722" s="7"/>
      <c r="P722" s="7"/>
      <c r="Q722" s="7"/>
      <c r="R722" s="7"/>
      <c r="S722" s="7"/>
      <c r="T722" s="7"/>
      <c r="U722" s="7"/>
      <c r="V722" s="7"/>
      <c r="W722" s="7"/>
      <c r="X722" s="7"/>
      <c r="Y722" s="7"/>
    </row>
    <row r="723" spans="1:25" x14ac:dyDescent="0.2">
      <c r="A723" s="18"/>
      <c r="B723" s="437"/>
      <c r="C723" s="460"/>
      <c r="D723" s="460"/>
      <c r="E723" s="459"/>
      <c r="F723" s="7"/>
      <c r="G723" s="7"/>
      <c r="H723" s="7"/>
      <c r="I723" s="7"/>
      <c r="J723" s="7"/>
      <c r="K723" s="7"/>
      <c r="L723" s="7"/>
      <c r="M723" s="7"/>
      <c r="N723" s="7"/>
      <c r="O723" s="7"/>
      <c r="P723" s="7"/>
      <c r="Q723" s="7"/>
      <c r="R723" s="7"/>
      <c r="S723" s="7"/>
      <c r="T723" s="7"/>
      <c r="U723" s="7"/>
      <c r="V723" s="7"/>
      <c r="W723" s="7"/>
      <c r="X723" s="7"/>
      <c r="Y723" s="7"/>
    </row>
    <row r="724" spans="1:25" x14ac:dyDescent="0.2">
      <c r="A724" s="18"/>
      <c r="B724" s="437"/>
      <c r="C724" s="460"/>
      <c r="D724" s="460"/>
      <c r="E724" s="459"/>
      <c r="F724" s="7"/>
      <c r="G724" s="7"/>
      <c r="H724" s="7"/>
      <c r="I724" s="7"/>
      <c r="J724" s="7"/>
      <c r="K724" s="7"/>
      <c r="L724" s="7"/>
      <c r="M724" s="7"/>
      <c r="N724" s="7"/>
      <c r="O724" s="7"/>
      <c r="P724" s="7"/>
      <c r="Q724" s="7"/>
      <c r="R724" s="7"/>
      <c r="S724" s="7"/>
      <c r="T724" s="7"/>
      <c r="U724" s="7"/>
      <c r="V724" s="7"/>
      <c r="W724" s="7"/>
      <c r="X724" s="7"/>
      <c r="Y724" s="7"/>
    </row>
    <row r="725" spans="1:25" x14ac:dyDescent="0.2">
      <c r="A725" s="459"/>
      <c r="B725" s="437"/>
      <c r="C725" s="460"/>
      <c r="D725" s="460"/>
      <c r="E725" s="459"/>
      <c r="F725" s="7"/>
      <c r="G725" s="7"/>
      <c r="H725" s="7"/>
      <c r="I725" s="7"/>
      <c r="J725" s="7"/>
      <c r="K725" s="7"/>
      <c r="L725" s="7"/>
      <c r="M725" s="7"/>
      <c r="N725" s="7"/>
      <c r="O725" s="7"/>
      <c r="P725" s="7"/>
      <c r="Q725" s="7"/>
      <c r="R725" s="7"/>
      <c r="S725" s="7"/>
      <c r="T725" s="7"/>
      <c r="U725" s="7"/>
      <c r="V725" s="7"/>
      <c r="W725" s="7"/>
      <c r="X725" s="7"/>
      <c r="Y725" s="7"/>
    </row>
    <row r="726" spans="1:25" x14ac:dyDescent="0.2">
      <c r="A726" s="459"/>
      <c r="B726" s="437"/>
      <c r="C726" s="460"/>
      <c r="D726" s="460"/>
      <c r="E726" s="459"/>
      <c r="F726" s="7"/>
      <c r="G726" s="7"/>
      <c r="H726" s="7"/>
      <c r="I726" s="7"/>
      <c r="J726" s="7"/>
      <c r="K726" s="7"/>
      <c r="L726" s="7"/>
      <c r="M726" s="7"/>
      <c r="N726" s="7"/>
      <c r="O726" s="7"/>
      <c r="P726" s="7"/>
      <c r="Q726" s="7"/>
      <c r="R726" s="7"/>
      <c r="S726" s="7"/>
      <c r="T726" s="7"/>
      <c r="U726" s="7"/>
      <c r="V726" s="7"/>
      <c r="W726" s="7"/>
      <c r="X726" s="7"/>
      <c r="Y726" s="7"/>
    </row>
    <row r="727" spans="1:25" x14ac:dyDescent="0.2">
      <c r="A727" s="459"/>
      <c r="B727" s="456"/>
      <c r="C727" s="456"/>
      <c r="D727" s="460"/>
      <c r="E727" s="459"/>
      <c r="F727" s="7"/>
      <c r="G727" s="7"/>
      <c r="H727" s="7"/>
      <c r="I727" s="7"/>
      <c r="J727" s="7"/>
      <c r="K727" s="7"/>
      <c r="L727" s="7"/>
      <c r="M727" s="7"/>
      <c r="N727" s="7"/>
      <c r="O727" s="7"/>
      <c r="P727" s="7"/>
      <c r="Q727" s="7"/>
      <c r="R727" s="7"/>
      <c r="S727" s="7"/>
      <c r="T727" s="7"/>
      <c r="U727" s="7"/>
      <c r="V727" s="7"/>
      <c r="W727" s="7"/>
      <c r="X727" s="7"/>
      <c r="Y727" s="7"/>
    </row>
    <row r="728" spans="1:25" x14ac:dyDescent="0.2">
      <c r="A728" s="1132"/>
      <c r="B728" s="1132"/>
      <c r="C728" s="1132"/>
      <c r="D728" s="20"/>
      <c r="E728" s="459"/>
      <c r="F728" s="7"/>
      <c r="G728" s="7"/>
      <c r="H728" s="7"/>
      <c r="I728" s="7"/>
      <c r="J728" s="7"/>
      <c r="K728" s="7"/>
      <c r="L728" s="7"/>
      <c r="M728" s="7"/>
      <c r="N728" s="7"/>
      <c r="O728" s="7"/>
      <c r="P728" s="7"/>
      <c r="Q728" s="7"/>
      <c r="R728" s="7"/>
      <c r="S728" s="7"/>
      <c r="T728" s="7"/>
      <c r="U728" s="7"/>
      <c r="V728" s="7"/>
      <c r="W728" s="7"/>
      <c r="X728" s="7"/>
      <c r="Y728" s="7"/>
    </row>
    <row r="729" spans="1:25" x14ac:dyDescent="0.2">
      <c r="A729" s="1133"/>
      <c r="B729" s="1133"/>
      <c r="C729" s="1133"/>
      <c r="D729" s="1133"/>
      <c r="E729" s="459"/>
      <c r="F729" s="7"/>
      <c r="G729" s="7"/>
      <c r="H729" s="7"/>
      <c r="I729" s="7"/>
      <c r="J729" s="7"/>
      <c r="K729" s="7"/>
      <c r="L729" s="7"/>
      <c r="M729" s="7"/>
      <c r="N729" s="7"/>
      <c r="O729" s="7"/>
      <c r="P729" s="7"/>
      <c r="Q729" s="7"/>
      <c r="R729" s="7"/>
      <c r="S729" s="7"/>
      <c r="T729" s="7"/>
      <c r="U729" s="7"/>
      <c r="V729" s="7"/>
      <c r="W729" s="7"/>
      <c r="X729" s="7"/>
      <c r="Y729" s="7"/>
    </row>
    <row r="730" spans="1:25" x14ac:dyDescent="0.2">
      <c r="A730" s="456"/>
      <c r="B730" s="457"/>
      <c r="C730" s="457"/>
      <c r="D730" s="20"/>
      <c r="E730" s="459"/>
      <c r="F730" s="7"/>
      <c r="G730" s="7"/>
      <c r="H730" s="7"/>
      <c r="I730" s="7"/>
      <c r="J730" s="7"/>
      <c r="K730" s="7"/>
      <c r="L730" s="7"/>
      <c r="M730" s="7"/>
      <c r="N730" s="7"/>
      <c r="O730" s="7"/>
      <c r="P730" s="7"/>
      <c r="Q730" s="7"/>
      <c r="R730" s="7"/>
      <c r="S730" s="7"/>
      <c r="T730" s="7"/>
      <c r="U730" s="7"/>
      <c r="V730" s="7"/>
      <c r="W730" s="7"/>
      <c r="X730" s="7"/>
      <c r="Y730" s="7"/>
    </row>
    <row r="731" spans="1:25" x14ac:dyDescent="0.2">
      <c r="A731" s="459"/>
      <c r="B731" s="459"/>
      <c r="C731" s="459"/>
      <c r="D731" s="459"/>
      <c r="E731" s="459"/>
      <c r="F731" s="7"/>
      <c r="G731" s="7"/>
      <c r="H731" s="7"/>
      <c r="I731" s="7"/>
      <c r="J731" s="7"/>
      <c r="K731" s="7"/>
      <c r="L731" s="7"/>
      <c r="M731" s="7"/>
      <c r="N731" s="7"/>
      <c r="O731" s="7"/>
      <c r="P731" s="7"/>
      <c r="Q731" s="7"/>
      <c r="R731" s="7"/>
      <c r="S731" s="7"/>
      <c r="T731" s="7"/>
      <c r="U731" s="7"/>
      <c r="V731" s="7"/>
      <c r="W731" s="7"/>
      <c r="X731" s="7"/>
      <c r="Y731" s="7"/>
    </row>
    <row r="732" spans="1:25" x14ac:dyDescent="0.2">
      <c r="A732" s="459"/>
      <c r="B732" s="459"/>
      <c r="C732" s="459"/>
      <c r="D732" s="459"/>
      <c r="E732" s="459"/>
      <c r="F732" s="7"/>
      <c r="G732" s="7"/>
      <c r="H732" s="7"/>
      <c r="I732" s="7"/>
      <c r="J732" s="7"/>
      <c r="K732" s="7"/>
      <c r="L732" s="7"/>
      <c r="M732" s="7"/>
      <c r="N732" s="7"/>
      <c r="O732" s="7"/>
      <c r="P732" s="7"/>
      <c r="Q732" s="7"/>
      <c r="R732" s="7"/>
      <c r="S732" s="7"/>
      <c r="T732" s="7"/>
      <c r="U732" s="7"/>
      <c r="V732" s="7"/>
      <c r="W732" s="7"/>
      <c r="X732" s="7"/>
      <c r="Y732" s="7"/>
    </row>
    <row r="733" spans="1:25" x14ac:dyDescent="0.2">
      <c r="A733" s="456"/>
      <c r="B733" s="458"/>
      <c r="C733" s="458"/>
      <c r="D733" s="458"/>
      <c r="E733" s="459"/>
      <c r="F733" s="7"/>
      <c r="G733" s="7"/>
      <c r="H733" s="7"/>
      <c r="I733" s="7"/>
      <c r="J733" s="7"/>
      <c r="K733" s="7"/>
      <c r="L733" s="7"/>
      <c r="M733" s="7"/>
      <c r="N733" s="7"/>
      <c r="O733" s="7"/>
      <c r="P733" s="7"/>
      <c r="Q733" s="7"/>
      <c r="R733" s="7"/>
      <c r="S733" s="7"/>
      <c r="T733" s="7"/>
      <c r="U733" s="7"/>
      <c r="V733" s="7"/>
      <c r="W733" s="7"/>
      <c r="X733" s="7"/>
      <c r="Y733" s="7"/>
    </row>
    <row r="734" spans="1:25" x14ac:dyDescent="0.2">
      <c r="A734" s="1134"/>
      <c r="B734" s="1135"/>
      <c r="C734" s="1136"/>
      <c r="D734" s="1136"/>
      <c r="E734" s="22"/>
      <c r="F734" s="7"/>
      <c r="G734" s="7"/>
      <c r="H734" s="7"/>
      <c r="I734" s="7"/>
      <c r="J734" s="7"/>
      <c r="K734" s="7"/>
      <c r="L734" s="7"/>
      <c r="M734" s="7"/>
      <c r="N734" s="7"/>
      <c r="O734" s="7"/>
      <c r="P734" s="7"/>
      <c r="Q734" s="7"/>
      <c r="R734" s="7"/>
      <c r="S734" s="7"/>
      <c r="T734" s="7"/>
      <c r="U734" s="7"/>
      <c r="V734" s="7"/>
      <c r="W734" s="7"/>
      <c r="X734" s="7"/>
      <c r="Y734" s="7"/>
    </row>
    <row r="735" spans="1:25" x14ac:dyDescent="0.2">
      <c r="A735" s="1134"/>
      <c r="B735" s="1134"/>
      <c r="C735" s="1134"/>
      <c r="D735" s="1134"/>
      <c r="E735" s="22"/>
      <c r="F735" s="7"/>
      <c r="G735" s="7"/>
      <c r="H735" s="7"/>
      <c r="I735" s="7"/>
      <c r="J735" s="7"/>
      <c r="K735" s="7"/>
      <c r="L735" s="7"/>
      <c r="M735" s="7"/>
      <c r="N735" s="7"/>
      <c r="O735" s="7"/>
      <c r="P735" s="7"/>
      <c r="Q735" s="7"/>
      <c r="R735" s="7"/>
      <c r="S735" s="7"/>
      <c r="T735" s="7"/>
      <c r="U735" s="7"/>
      <c r="V735" s="7"/>
      <c r="W735" s="7"/>
      <c r="X735" s="7"/>
      <c r="Y735" s="7"/>
    </row>
    <row r="736" spans="1:25" x14ac:dyDescent="0.2">
      <c r="A736" s="1132"/>
      <c r="B736" s="1132"/>
      <c r="C736" s="1132"/>
      <c r="D736" s="20"/>
      <c r="E736" s="459"/>
      <c r="F736" s="7"/>
      <c r="G736" s="7"/>
      <c r="H736" s="7"/>
      <c r="I736" s="7"/>
      <c r="J736" s="7"/>
      <c r="K736" s="7"/>
      <c r="L736" s="7"/>
      <c r="M736" s="7"/>
      <c r="N736" s="7"/>
      <c r="O736" s="7"/>
      <c r="P736" s="7"/>
      <c r="Q736" s="7"/>
      <c r="R736" s="7"/>
      <c r="S736" s="7"/>
      <c r="T736" s="7"/>
      <c r="U736" s="7"/>
      <c r="V736" s="7"/>
      <c r="W736" s="7"/>
      <c r="X736" s="7"/>
      <c r="Y736" s="7"/>
    </row>
    <row r="737" spans="1:25" x14ac:dyDescent="0.2">
      <c r="A737" s="1133"/>
      <c r="B737" s="1133"/>
      <c r="C737" s="1133"/>
      <c r="D737" s="1133"/>
      <c r="E737" s="459"/>
      <c r="F737" s="7"/>
      <c r="G737" s="7"/>
      <c r="H737" s="7"/>
      <c r="I737" s="7"/>
      <c r="J737" s="7"/>
      <c r="K737" s="7"/>
      <c r="L737" s="7"/>
      <c r="M737" s="7"/>
      <c r="N737" s="7"/>
      <c r="O737" s="7"/>
      <c r="P737" s="7"/>
      <c r="Q737" s="7"/>
      <c r="R737" s="7"/>
      <c r="S737" s="7"/>
      <c r="T737" s="7"/>
      <c r="U737" s="7"/>
      <c r="V737" s="7"/>
      <c r="W737" s="7"/>
      <c r="X737" s="7"/>
      <c r="Y737" s="7"/>
    </row>
    <row r="738" spans="1:25" x14ac:dyDescent="0.2">
      <c r="A738" s="1132"/>
      <c r="B738" s="1132"/>
      <c r="C738" s="1132"/>
      <c r="D738" s="20"/>
      <c r="E738" s="459"/>
      <c r="F738" s="7"/>
      <c r="G738" s="7"/>
      <c r="H738" s="7"/>
      <c r="I738" s="7"/>
      <c r="J738" s="7"/>
      <c r="K738" s="7"/>
      <c r="L738" s="7"/>
      <c r="M738" s="7"/>
      <c r="N738" s="7"/>
      <c r="O738" s="7"/>
      <c r="P738" s="7"/>
      <c r="Q738" s="7"/>
      <c r="R738" s="7"/>
      <c r="S738" s="7"/>
      <c r="T738" s="7"/>
      <c r="U738" s="7"/>
      <c r="V738" s="7"/>
      <c r="W738" s="7"/>
      <c r="X738" s="7"/>
      <c r="Y738" s="7"/>
    </row>
    <row r="739" spans="1:25" x14ac:dyDescent="0.2">
      <c r="A739" s="459"/>
      <c r="B739" s="459"/>
      <c r="C739" s="459"/>
      <c r="D739" s="459"/>
      <c r="E739" s="459"/>
      <c r="F739" s="7"/>
      <c r="G739" s="7"/>
      <c r="H739" s="7"/>
      <c r="I739" s="7"/>
      <c r="J739" s="7"/>
      <c r="K739" s="7"/>
      <c r="L739" s="7"/>
      <c r="M739" s="7"/>
      <c r="N739" s="7"/>
      <c r="O739" s="7"/>
      <c r="P739" s="7"/>
      <c r="Q739" s="7"/>
      <c r="R739" s="7"/>
      <c r="S739" s="7"/>
      <c r="T739" s="7"/>
      <c r="U739" s="7"/>
      <c r="V739" s="7"/>
      <c r="W739" s="7"/>
      <c r="X739" s="7"/>
      <c r="Y739" s="7"/>
    </row>
    <row r="740" spans="1:25" x14ac:dyDescent="0.2">
      <c r="A740" s="459"/>
      <c r="B740" s="459"/>
      <c r="C740" s="459"/>
      <c r="D740" s="459"/>
      <c r="E740" s="459"/>
      <c r="F740" s="7"/>
      <c r="G740" s="7"/>
      <c r="H740" s="7"/>
      <c r="I740" s="7"/>
      <c r="J740" s="7"/>
      <c r="K740" s="7"/>
      <c r="L740" s="7"/>
      <c r="M740" s="7"/>
      <c r="N740" s="7"/>
      <c r="O740" s="7"/>
      <c r="P740" s="7"/>
      <c r="Q740" s="7"/>
      <c r="R740" s="7"/>
      <c r="S740" s="7"/>
      <c r="T740" s="7"/>
      <c r="U740" s="7"/>
      <c r="V740" s="7"/>
      <c r="W740" s="7"/>
      <c r="X740" s="7"/>
      <c r="Y740" s="7"/>
    </row>
    <row r="741" spans="1:25" x14ac:dyDescent="0.2">
      <c r="A741" s="1132"/>
      <c r="B741" s="1132"/>
      <c r="C741" s="1137"/>
      <c r="D741" s="1137"/>
      <c r="E741" s="459"/>
      <c r="F741" s="7"/>
      <c r="G741" s="7"/>
      <c r="H741" s="7"/>
      <c r="I741" s="7"/>
      <c r="J741" s="7"/>
      <c r="K741" s="7"/>
      <c r="L741" s="7"/>
      <c r="M741" s="7"/>
      <c r="N741" s="7"/>
      <c r="O741" s="7"/>
      <c r="P741" s="7"/>
      <c r="Q741" s="7"/>
      <c r="R741" s="7"/>
      <c r="S741" s="7"/>
      <c r="T741" s="7"/>
      <c r="U741" s="7"/>
      <c r="V741" s="7"/>
      <c r="W741" s="7"/>
      <c r="X741" s="7"/>
      <c r="Y741" s="7"/>
    </row>
    <row r="742" spans="1:25" x14ac:dyDescent="0.2">
      <c r="A742" s="459"/>
      <c r="B742" s="459"/>
      <c r="C742" s="459"/>
      <c r="D742" s="459"/>
      <c r="E742" s="459"/>
      <c r="F742" s="7"/>
      <c r="G742" s="7"/>
      <c r="H742" s="7"/>
      <c r="I742" s="7"/>
      <c r="J742" s="7"/>
      <c r="K742" s="7"/>
      <c r="L742" s="7"/>
      <c r="M742" s="7"/>
      <c r="N742" s="7"/>
      <c r="O742" s="7"/>
      <c r="P742" s="7"/>
      <c r="Q742" s="7"/>
      <c r="R742" s="7"/>
      <c r="S742" s="7"/>
      <c r="T742" s="7"/>
      <c r="U742" s="7"/>
      <c r="V742" s="7"/>
      <c r="W742" s="7"/>
      <c r="X742" s="7"/>
      <c r="Y742" s="7"/>
    </row>
    <row r="743" spans="1:25" x14ac:dyDescent="0.2">
      <c r="A743" s="1138"/>
      <c r="B743" s="1138"/>
      <c r="C743" s="1139"/>
      <c r="D743" s="1139"/>
      <c r="E743" s="459"/>
      <c r="F743" s="7"/>
      <c r="G743" s="7"/>
      <c r="H743" s="7"/>
      <c r="I743" s="7"/>
      <c r="J743" s="7"/>
      <c r="K743" s="7"/>
      <c r="L743" s="7"/>
      <c r="M743" s="7"/>
      <c r="N743" s="7"/>
      <c r="O743" s="7"/>
      <c r="P743" s="7"/>
      <c r="Q743" s="7"/>
      <c r="R743" s="7"/>
      <c r="S743" s="7"/>
      <c r="T743" s="7"/>
      <c r="U743" s="7"/>
      <c r="V743" s="7"/>
      <c r="W743" s="7"/>
      <c r="X743" s="7"/>
      <c r="Y743" s="7"/>
    </row>
    <row r="744" spans="1:25" x14ac:dyDescent="0.2">
      <c r="A744" s="1138"/>
      <c r="B744" s="1138"/>
      <c r="C744" s="1139"/>
      <c r="D744" s="1139"/>
      <c r="E744" s="459"/>
      <c r="F744" s="7"/>
      <c r="G744" s="7"/>
      <c r="H744" s="7"/>
      <c r="I744" s="7"/>
      <c r="J744" s="7"/>
      <c r="K744" s="7"/>
      <c r="L744" s="7"/>
      <c r="M744" s="7"/>
      <c r="N744" s="7"/>
      <c r="O744" s="7"/>
      <c r="P744" s="7"/>
      <c r="Q744" s="7"/>
      <c r="R744" s="7"/>
      <c r="S744" s="7"/>
      <c r="T744" s="7"/>
      <c r="U744" s="7"/>
      <c r="V744" s="7"/>
      <c r="W744" s="7"/>
      <c r="X744" s="7"/>
      <c r="Y744" s="7"/>
    </row>
    <row r="745" spans="1:25" ht="14.25" x14ac:dyDescent="0.2">
      <c r="A745" s="459"/>
      <c r="B745" s="23"/>
      <c r="C745" s="1139"/>
      <c r="D745" s="1139"/>
      <c r="E745" s="459"/>
      <c r="F745" s="7"/>
      <c r="G745" s="7"/>
      <c r="H745" s="7"/>
      <c r="I745" s="7"/>
      <c r="J745" s="7"/>
      <c r="K745" s="7"/>
      <c r="L745" s="7"/>
      <c r="M745" s="7"/>
      <c r="N745" s="7"/>
      <c r="O745" s="7"/>
      <c r="P745" s="7"/>
      <c r="Q745" s="7"/>
      <c r="R745" s="7"/>
      <c r="S745" s="7"/>
      <c r="T745" s="7"/>
      <c r="U745" s="7"/>
      <c r="V745" s="7"/>
      <c r="W745" s="7"/>
      <c r="X745" s="7"/>
      <c r="Y745" s="7"/>
    </row>
    <row r="746" spans="1:25" x14ac:dyDescent="0.2">
      <c r="A746" s="459"/>
      <c r="B746" s="24"/>
      <c r="C746" s="1139"/>
      <c r="D746" s="1139"/>
      <c r="E746" s="459"/>
      <c r="F746" s="7"/>
      <c r="G746" s="7"/>
      <c r="H746" s="7"/>
      <c r="I746" s="7"/>
      <c r="J746" s="7"/>
      <c r="K746" s="7"/>
      <c r="L746" s="7"/>
      <c r="M746" s="7"/>
      <c r="N746" s="7"/>
      <c r="O746" s="7"/>
      <c r="P746" s="7"/>
      <c r="Q746" s="7"/>
      <c r="R746" s="7"/>
      <c r="S746" s="7"/>
      <c r="T746" s="7"/>
      <c r="U746" s="7"/>
      <c r="V746" s="7"/>
      <c r="W746" s="7"/>
      <c r="X746" s="7"/>
      <c r="Y746" s="7"/>
    </row>
    <row r="747" spans="1:25" x14ac:dyDescent="0.2">
      <c r="A747" s="1138"/>
      <c r="B747" s="1138"/>
      <c r="C747" s="1139"/>
      <c r="D747" s="1139"/>
      <c r="E747" s="459"/>
      <c r="F747" s="7"/>
      <c r="G747" s="7"/>
      <c r="H747" s="7"/>
      <c r="I747" s="7"/>
      <c r="J747" s="7"/>
      <c r="K747" s="7"/>
      <c r="L747" s="7"/>
      <c r="M747" s="7"/>
      <c r="N747" s="7"/>
      <c r="O747" s="7"/>
      <c r="P747" s="7"/>
      <c r="Q747" s="7"/>
      <c r="R747" s="7"/>
      <c r="S747" s="7"/>
      <c r="T747" s="7"/>
      <c r="U747" s="7"/>
      <c r="V747" s="7"/>
      <c r="W747" s="7"/>
      <c r="X747" s="7"/>
      <c r="Y747" s="7"/>
    </row>
    <row r="748" spans="1:25" x14ac:dyDescent="0.2">
      <c r="A748" s="1138"/>
      <c r="B748" s="1138"/>
      <c r="C748" s="1139"/>
      <c r="D748" s="1139"/>
      <c r="E748" s="459"/>
      <c r="F748" s="7"/>
      <c r="G748" s="7"/>
      <c r="H748" s="7"/>
      <c r="I748" s="7"/>
      <c r="J748" s="7"/>
      <c r="K748" s="7"/>
      <c r="L748" s="7"/>
      <c r="M748" s="7"/>
      <c r="N748" s="7"/>
      <c r="O748" s="7"/>
      <c r="P748" s="7"/>
      <c r="Q748" s="7"/>
      <c r="R748" s="7"/>
      <c r="S748" s="7"/>
      <c r="T748" s="7"/>
      <c r="U748" s="7"/>
      <c r="V748" s="7"/>
      <c r="W748" s="7"/>
      <c r="X748" s="7"/>
      <c r="Y748" s="7"/>
    </row>
    <row r="749" spans="1:25" x14ac:dyDescent="0.2">
      <c r="A749" s="1138"/>
      <c r="B749" s="1138"/>
      <c r="C749" s="1139"/>
      <c r="D749" s="1139"/>
      <c r="E749" s="459"/>
      <c r="F749" s="7"/>
      <c r="G749" s="7"/>
      <c r="H749" s="7"/>
      <c r="I749" s="7"/>
      <c r="J749" s="7"/>
      <c r="K749" s="7"/>
      <c r="L749" s="7"/>
      <c r="M749" s="7"/>
      <c r="N749" s="7"/>
      <c r="O749" s="7"/>
      <c r="P749" s="7"/>
      <c r="Q749" s="7"/>
      <c r="R749" s="7"/>
      <c r="S749" s="7"/>
      <c r="T749" s="7"/>
      <c r="U749" s="7"/>
      <c r="V749" s="7"/>
      <c r="W749" s="7"/>
      <c r="X749" s="7"/>
      <c r="Y749" s="7"/>
    </row>
    <row r="750" spans="1:25" x14ac:dyDescent="0.2">
      <c r="A750" s="1138"/>
      <c r="B750" s="1138"/>
      <c r="C750" s="1139"/>
      <c r="D750" s="1139"/>
      <c r="E750" s="459"/>
      <c r="F750" s="7"/>
      <c r="G750" s="7"/>
      <c r="H750" s="7"/>
      <c r="I750" s="7"/>
      <c r="J750" s="7"/>
      <c r="K750" s="7"/>
      <c r="L750" s="7"/>
      <c r="M750" s="7"/>
      <c r="N750" s="7"/>
      <c r="O750" s="7"/>
      <c r="P750" s="7"/>
      <c r="Q750" s="7"/>
      <c r="R750" s="7"/>
      <c r="S750" s="7"/>
      <c r="T750" s="7"/>
      <c r="U750" s="7"/>
      <c r="V750" s="7"/>
      <c r="W750" s="7"/>
      <c r="X750" s="7"/>
      <c r="Y750" s="7"/>
    </row>
    <row r="751" spans="1:25" x14ac:dyDescent="0.2">
      <c r="A751" s="1138"/>
      <c r="B751" s="1138"/>
      <c r="C751" s="1139"/>
      <c r="D751" s="1139"/>
      <c r="E751" s="459"/>
      <c r="F751" s="7"/>
      <c r="G751" s="7"/>
      <c r="H751" s="7"/>
      <c r="I751" s="7"/>
      <c r="J751" s="7"/>
      <c r="K751" s="7"/>
      <c r="L751" s="7"/>
      <c r="M751" s="7"/>
      <c r="N751" s="7"/>
      <c r="O751" s="7"/>
      <c r="P751" s="7"/>
      <c r="Q751" s="7"/>
      <c r="R751" s="7"/>
      <c r="S751" s="7"/>
      <c r="T751" s="7"/>
      <c r="U751" s="7"/>
      <c r="V751" s="7"/>
      <c r="W751" s="7"/>
      <c r="X751" s="7"/>
      <c r="Y751" s="7"/>
    </row>
    <row r="752" spans="1:25" x14ac:dyDescent="0.2">
      <c r="A752" s="1138"/>
      <c r="B752" s="1138"/>
      <c r="C752" s="1138"/>
      <c r="D752" s="1138"/>
      <c r="E752" s="459"/>
      <c r="F752" s="7"/>
      <c r="G752" s="7"/>
      <c r="H752" s="7"/>
      <c r="I752" s="7"/>
      <c r="J752" s="7"/>
      <c r="K752" s="7"/>
      <c r="L752" s="7"/>
      <c r="M752" s="7"/>
      <c r="N752" s="7"/>
      <c r="O752" s="7"/>
      <c r="P752" s="7"/>
      <c r="Q752" s="7"/>
      <c r="R752" s="7"/>
      <c r="S752" s="7"/>
      <c r="T752" s="7"/>
      <c r="U752" s="7"/>
      <c r="V752" s="7"/>
      <c r="W752" s="7"/>
      <c r="X752" s="7"/>
      <c r="Y752" s="7"/>
    </row>
    <row r="753" spans="1:25" x14ac:dyDescent="0.2">
      <c r="A753" s="1138"/>
      <c r="B753" s="1138"/>
      <c r="C753" s="1138"/>
      <c r="D753" s="1138"/>
      <c r="E753" s="459"/>
      <c r="F753" s="7"/>
      <c r="G753" s="7"/>
      <c r="H753" s="7"/>
      <c r="I753" s="7"/>
      <c r="J753" s="7"/>
      <c r="K753" s="7"/>
      <c r="L753" s="7"/>
      <c r="M753" s="7"/>
      <c r="N753" s="7"/>
      <c r="O753" s="7"/>
      <c r="P753" s="7"/>
      <c r="Q753" s="7"/>
      <c r="R753" s="7"/>
      <c r="S753" s="7"/>
      <c r="T753" s="7"/>
      <c r="U753" s="7"/>
      <c r="V753" s="7"/>
      <c r="W753" s="7"/>
      <c r="X753" s="7"/>
      <c r="Y753" s="7"/>
    </row>
    <row r="754" spans="1:25" x14ac:dyDescent="0.2">
      <c r="A754" s="1138"/>
      <c r="B754" s="1138"/>
      <c r="C754" s="1138"/>
      <c r="D754" s="1138"/>
      <c r="E754" s="459"/>
      <c r="F754" s="7"/>
      <c r="G754" s="7"/>
      <c r="H754" s="7"/>
      <c r="I754" s="7"/>
      <c r="J754" s="7"/>
      <c r="K754" s="7"/>
      <c r="L754" s="7"/>
      <c r="M754" s="7"/>
      <c r="N754" s="7"/>
      <c r="O754" s="7"/>
      <c r="P754" s="7"/>
      <c r="Q754" s="7"/>
      <c r="R754" s="7"/>
      <c r="S754" s="7"/>
      <c r="T754" s="7"/>
      <c r="U754" s="7"/>
      <c r="V754" s="7"/>
      <c r="W754" s="7"/>
      <c r="X754" s="7"/>
      <c r="Y754" s="7"/>
    </row>
    <row r="755" spans="1:25" x14ac:dyDescent="0.2">
      <c r="A755" s="1138"/>
      <c r="B755" s="1138"/>
      <c r="C755" s="1138"/>
      <c r="D755" s="1138"/>
      <c r="E755" s="459"/>
      <c r="F755" s="7"/>
      <c r="G755" s="7"/>
      <c r="H755" s="7"/>
      <c r="I755" s="7"/>
      <c r="J755" s="7"/>
      <c r="K755" s="7"/>
      <c r="L755" s="7"/>
      <c r="M755" s="7"/>
      <c r="N755" s="7"/>
      <c r="O755" s="7"/>
      <c r="P755" s="7"/>
      <c r="Q755" s="7"/>
      <c r="R755" s="7"/>
      <c r="S755" s="7"/>
      <c r="T755" s="7"/>
      <c r="U755" s="7"/>
      <c r="V755" s="7"/>
      <c r="W755" s="7"/>
      <c r="X755" s="7"/>
      <c r="Y755" s="7"/>
    </row>
    <row r="756" spans="1:25" x14ac:dyDescent="0.2">
      <c r="A756" s="1138"/>
      <c r="B756" s="1138"/>
      <c r="C756" s="1138"/>
      <c r="D756" s="1138"/>
      <c r="E756" s="459"/>
      <c r="F756" s="7"/>
      <c r="G756" s="7"/>
      <c r="H756" s="7"/>
      <c r="I756" s="7"/>
      <c r="J756" s="7"/>
      <c r="K756" s="7"/>
      <c r="L756" s="7"/>
      <c r="M756" s="7"/>
      <c r="N756" s="7"/>
      <c r="O756" s="7"/>
      <c r="P756" s="7"/>
      <c r="Q756" s="7"/>
      <c r="R756" s="7"/>
      <c r="S756" s="7"/>
      <c r="T756" s="7"/>
      <c r="U756" s="7"/>
      <c r="V756" s="7"/>
      <c r="W756" s="7"/>
      <c r="X756" s="7"/>
      <c r="Y756" s="7"/>
    </row>
    <row r="757" spans="1:25" x14ac:dyDescent="0.2">
      <c r="A757" s="456"/>
      <c r="B757" s="456"/>
      <c r="C757" s="677"/>
      <c r="D757" s="677"/>
      <c r="E757" s="459"/>
      <c r="F757" s="7"/>
      <c r="G757" s="7"/>
      <c r="H757" s="7"/>
      <c r="I757" s="7"/>
      <c r="J757" s="7"/>
      <c r="K757" s="7"/>
      <c r="L757" s="7"/>
      <c r="M757" s="7"/>
      <c r="N757" s="7"/>
      <c r="O757" s="7"/>
      <c r="P757" s="7"/>
      <c r="Q757" s="7"/>
      <c r="R757" s="7"/>
      <c r="S757" s="7"/>
      <c r="T757" s="7"/>
      <c r="U757" s="7"/>
      <c r="V757" s="7"/>
      <c r="W757" s="7"/>
      <c r="X757" s="7"/>
      <c r="Y757" s="7"/>
    </row>
    <row r="758" spans="1:25" x14ac:dyDescent="0.2">
      <c r="A758" s="1132"/>
      <c r="B758" s="1132"/>
      <c r="C758" s="1139"/>
      <c r="D758" s="1139"/>
      <c r="E758" s="459"/>
      <c r="F758" s="7"/>
      <c r="G758" s="7"/>
      <c r="H758" s="7"/>
      <c r="I758" s="7"/>
      <c r="J758" s="7"/>
      <c r="K758" s="7"/>
      <c r="L758" s="7"/>
      <c r="M758" s="7"/>
      <c r="N758" s="7"/>
      <c r="O758" s="7"/>
      <c r="P758" s="7"/>
      <c r="Q758" s="7"/>
      <c r="R758" s="7"/>
      <c r="S758" s="7"/>
      <c r="T758" s="7"/>
      <c r="U758" s="7"/>
      <c r="V758" s="7"/>
      <c r="W758" s="7"/>
      <c r="X758" s="7"/>
      <c r="Y758" s="7"/>
    </row>
    <row r="759" spans="1:25" x14ac:dyDescent="0.2">
      <c r="A759" s="459"/>
      <c r="B759" s="459"/>
      <c r="C759" s="437"/>
      <c r="D759" s="437"/>
      <c r="E759" s="459"/>
      <c r="F759" s="7"/>
      <c r="G759" s="7"/>
      <c r="H759" s="7"/>
      <c r="I759" s="7"/>
      <c r="J759" s="7"/>
      <c r="K759" s="7"/>
      <c r="L759" s="7"/>
      <c r="M759" s="7"/>
      <c r="N759" s="7"/>
      <c r="O759" s="7"/>
      <c r="P759" s="7"/>
      <c r="Q759" s="7"/>
      <c r="R759" s="7"/>
      <c r="S759" s="7"/>
      <c r="T759" s="7"/>
      <c r="U759" s="7"/>
      <c r="V759" s="7"/>
      <c r="W759" s="7"/>
      <c r="X759" s="7"/>
      <c r="Y759" s="7"/>
    </row>
    <row r="760" spans="1:25" x14ac:dyDescent="0.2">
      <c r="A760" s="1140"/>
      <c r="B760" s="1140"/>
      <c r="C760" s="1137"/>
      <c r="D760" s="1137"/>
      <c r="E760" s="459"/>
      <c r="F760" s="7"/>
      <c r="G760" s="7"/>
      <c r="H760" s="7"/>
      <c r="I760" s="7"/>
      <c r="J760" s="7"/>
      <c r="K760" s="7"/>
      <c r="L760" s="7"/>
      <c r="M760" s="7"/>
      <c r="N760" s="7"/>
      <c r="O760" s="7"/>
      <c r="P760" s="7"/>
      <c r="Q760" s="7"/>
      <c r="R760" s="7"/>
      <c r="S760" s="7"/>
      <c r="T760" s="7"/>
      <c r="U760" s="7"/>
      <c r="V760" s="7"/>
      <c r="W760" s="7"/>
      <c r="X760" s="7"/>
      <c r="Y760" s="7"/>
    </row>
    <row r="761" spans="1:25" x14ac:dyDescent="0.2">
      <c r="A761" s="459"/>
      <c r="B761" s="459"/>
      <c r="C761" s="437"/>
      <c r="D761" s="437"/>
      <c r="E761" s="459"/>
      <c r="F761" s="7"/>
      <c r="G761" s="7"/>
      <c r="H761" s="7"/>
      <c r="I761" s="7"/>
      <c r="J761" s="7"/>
      <c r="K761" s="7"/>
      <c r="L761" s="7"/>
      <c r="M761" s="7"/>
      <c r="N761" s="7"/>
      <c r="O761" s="7"/>
      <c r="P761" s="7"/>
      <c r="Q761" s="7"/>
      <c r="R761" s="7"/>
      <c r="S761" s="7"/>
      <c r="T761" s="7"/>
      <c r="U761" s="7"/>
      <c r="V761" s="7"/>
      <c r="W761" s="7"/>
      <c r="X761" s="7"/>
      <c r="Y761" s="7"/>
    </row>
    <row r="762" spans="1:25" x14ac:dyDescent="0.2">
      <c r="A762" s="1132"/>
      <c r="B762" s="1132"/>
      <c r="C762" s="1139"/>
      <c r="D762" s="1139"/>
      <c r="E762" s="459"/>
      <c r="F762" s="7"/>
      <c r="G762" s="7"/>
      <c r="H762" s="7"/>
      <c r="I762" s="7"/>
      <c r="J762" s="7"/>
      <c r="K762" s="7"/>
      <c r="L762" s="7"/>
      <c r="M762" s="7"/>
      <c r="N762" s="7"/>
      <c r="O762" s="7"/>
      <c r="P762" s="7"/>
      <c r="Q762" s="7"/>
      <c r="R762" s="7"/>
      <c r="S762" s="7"/>
      <c r="T762" s="7"/>
      <c r="U762" s="7"/>
      <c r="V762" s="7"/>
      <c r="W762" s="7"/>
      <c r="X762" s="7"/>
      <c r="Y762" s="7"/>
    </row>
    <row r="763" spans="1:25" x14ac:dyDescent="0.2">
      <c r="A763" s="456"/>
      <c r="B763" s="459"/>
      <c r="C763" s="25"/>
      <c r="D763" s="25"/>
      <c r="E763" s="459"/>
      <c r="F763" s="7"/>
      <c r="G763" s="7"/>
      <c r="H763" s="7"/>
      <c r="I763" s="7"/>
      <c r="J763" s="7"/>
      <c r="K763" s="7"/>
      <c r="L763" s="7"/>
      <c r="M763" s="7"/>
      <c r="N763" s="7"/>
      <c r="O763" s="7"/>
      <c r="P763" s="7"/>
      <c r="Q763" s="7"/>
      <c r="R763" s="7"/>
      <c r="S763" s="7"/>
      <c r="T763" s="7"/>
      <c r="U763" s="7"/>
      <c r="V763" s="7"/>
      <c r="W763" s="7"/>
      <c r="X763" s="7"/>
      <c r="Y763" s="7"/>
    </row>
    <row r="764" spans="1:25" x14ac:dyDescent="0.2">
      <c r="A764" s="1141"/>
      <c r="B764" s="1141"/>
      <c r="C764" s="1139"/>
      <c r="D764" s="1139"/>
      <c r="E764" s="459"/>
      <c r="F764" s="7"/>
      <c r="G764" s="7"/>
      <c r="H764" s="7"/>
      <c r="I764" s="7"/>
      <c r="J764" s="7"/>
      <c r="K764" s="7"/>
      <c r="L764" s="7"/>
      <c r="M764" s="7"/>
      <c r="N764" s="7"/>
      <c r="O764" s="7"/>
      <c r="P764" s="7"/>
      <c r="Q764" s="7"/>
      <c r="R764" s="7"/>
      <c r="S764" s="7"/>
      <c r="T764" s="7"/>
      <c r="U764" s="7"/>
      <c r="V764" s="7"/>
      <c r="W764" s="7"/>
      <c r="X764" s="7"/>
      <c r="Y764" s="7"/>
    </row>
    <row r="765" spans="1:25" x14ac:dyDescent="0.2">
      <c r="A765" s="459"/>
      <c r="B765" s="25"/>
      <c r="C765" s="459"/>
      <c r="D765" s="25"/>
      <c r="E765" s="25"/>
      <c r="F765" s="7"/>
      <c r="G765" s="7"/>
      <c r="H765" s="7"/>
      <c r="I765" s="7"/>
      <c r="J765" s="7"/>
      <c r="K765" s="7"/>
      <c r="L765" s="7"/>
      <c r="M765" s="7"/>
      <c r="N765" s="7"/>
      <c r="O765" s="7"/>
      <c r="P765" s="7"/>
      <c r="Q765" s="7"/>
      <c r="R765" s="7"/>
      <c r="S765" s="7"/>
      <c r="T765" s="7"/>
      <c r="U765" s="7"/>
      <c r="V765" s="7"/>
      <c r="W765" s="7"/>
      <c r="X765" s="7"/>
      <c r="Y765" s="7"/>
    </row>
    <row r="766" spans="1:25" x14ac:dyDescent="0.2">
      <c r="A766" s="1132"/>
      <c r="B766" s="1132"/>
      <c r="C766" s="1137"/>
      <c r="D766" s="1137"/>
      <c r="E766" s="459"/>
      <c r="F766" s="7"/>
      <c r="G766" s="7"/>
      <c r="H766" s="7"/>
      <c r="I766" s="7"/>
      <c r="J766" s="7"/>
      <c r="K766" s="7"/>
      <c r="L766" s="7"/>
      <c r="M766" s="7"/>
      <c r="N766" s="7"/>
      <c r="O766" s="7"/>
      <c r="P766" s="7"/>
      <c r="Q766" s="7"/>
      <c r="R766" s="7"/>
      <c r="S766" s="7"/>
      <c r="T766" s="7"/>
      <c r="U766" s="7"/>
      <c r="V766" s="7"/>
      <c r="W766" s="7"/>
      <c r="X766" s="7"/>
      <c r="Y766" s="7"/>
    </row>
    <row r="767" spans="1:25" x14ac:dyDescent="0.2">
      <c r="A767" s="459"/>
      <c r="B767" s="459"/>
      <c r="C767" s="459"/>
      <c r="D767" s="459"/>
      <c r="E767" s="459"/>
      <c r="F767" s="7"/>
      <c r="G767" s="7"/>
      <c r="H767" s="7"/>
      <c r="I767" s="7"/>
      <c r="J767" s="7"/>
      <c r="K767" s="7"/>
      <c r="L767" s="7"/>
      <c r="M767" s="7"/>
      <c r="N767" s="7"/>
      <c r="O767" s="7"/>
      <c r="P767" s="7"/>
      <c r="Q767" s="7"/>
      <c r="R767" s="7"/>
      <c r="S767" s="7"/>
      <c r="T767" s="7"/>
      <c r="U767" s="7"/>
      <c r="V767" s="7"/>
      <c r="W767" s="7"/>
      <c r="X767" s="7"/>
      <c r="Y767" s="7"/>
    </row>
    <row r="768" spans="1:25" x14ac:dyDescent="0.2">
      <c r="A768" s="1138"/>
      <c r="B768" s="1138"/>
      <c r="C768" s="1139"/>
      <c r="D768" s="1139"/>
      <c r="E768" s="459"/>
      <c r="F768" s="7"/>
      <c r="G768" s="7"/>
      <c r="H768" s="7"/>
      <c r="I768" s="7"/>
      <c r="J768" s="7"/>
      <c r="K768" s="7"/>
      <c r="L768" s="7"/>
      <c r="M768" s="7"/>
      <c r="N768" s="7"/>
      <c r="O768" s="7"/>
      <c r="P768" s="7"/>
      <c r="Q768" s="7"/>
      <c r="R768" s="7"/>
      <c r="S768" s="7"/>
      <c r="T768" s="7"/>
      <c r="U768" s="7"/>
      <c r="V768" s="7"/>
      <c r="W768" s="7"/>
      <c r="X768" s="7"/>
      <c r="Y768" s="7"/>
    </row>
    <row r="769" spans="1:25" x14ac:dyDescent="0.2">
      <c r="A769" s="1138"/>
      <c r="B769" s="1138"/>
      <c r="C769" s="1139"/>
      <c r="D769" s="1139"/>
      <c r="E769" s="459"/>
      <c r="F769" s="7"/>
      <c r="G769" s="7"/>
      <c r="H769" s="7"/>
      <c r="I769" s="7"/>
      <c r="J769" s="7"/>
      <c r="K769" s="7"/>
      <c r="L769" s="7"/>
      <c r="M769" s="7"/>
      <c r="N769" s="7"/>
      <c r="O769" s="7"/>
      <c r="P769" s="7"/>
      <c r="Q769" s="7"/>
      <c r="R769" s="7"/>
      <c r="S769" s="7"/>
      <c r="T769" s="7"/>
      <c r="U769" s="7"/>
      <c r="V769" s="7"/>
      <c r="W769" s="7"/>
      <c r="X769" s="7"/>
      <c r="Y769" s="7"/>
    </row>
    <row r="770" spans="1:25" x14ac:dyDescent="0.2">
      <c r="A770" s="456"/>
      <c r="B770" s="459"/>
      <c r="C770" s="460"/>
      <c r="D770" s="460"/>
      <c r="E770" s="459"/>
      <c r="F770" s="7"/>
      <c r="G770" s="7"/>
      <c r="H770" s="7"/>
      <c r="I770" s="7"/>
      <c r="J770" s="7"/>
      <c r="K770" s="7"/>
      <c r="L770" s="7"/>
      <c r="M770" s="7"/>
      <c r="N770" s="7"/>
      <c r="O770" s="7"/>
      <c r="P770" s="7"/>
      <c r="Q770" s="7"/>
      <c r="R770" s="7"/>
      <c r="S770" s="7"/>
      <c r="T770" s="7"/>
      <c r="U770" s="7"/>
      <c r="V770" s="7"/>
      <c r="W770" s="7"/>
      <c r="X770" s="7"/>
      <c r="Y770" s="7"/>
    </row>
    <row r="771" spans="1:25" x14ac:dyDescent="0.2">
      <c r="A771" s="456"/>
      <c r="B771" s="459"/>
      <c r="C771" s="1139"/>
      <c r="D771" s="1139"/>
      <c r="E771" s="459"/>
      <c r="F771" s="7"/>
      <c r="G771" s="7"/>
      <c r="H771" s="7"/>
      <c r="I771" s="7"/>
      <c r="J771" s="7"/>
      <c r="K771" s="7"/>
      <c r="L771" s="7"/>
      <c r="M771" s="7"/>
      <c r="N771" s="7"/>
      <c r="O771" s="7"/>
      <c r="P771" s="7"/>
      <c r="Q771" s="7"/>
      <c r="R771" s="7"/>
      <c r="S771" s="7"/>
      <c r="T771" s="7"/>
      <c r="U771" s="7"/>
      <c r="V771" s="7"/>
      <c r="W771" s="7"/>
      <c r="X771" s="7"/>
      <c r="Y771" s="7"/>
    </row>
    <row r="772" spans="1:25" x14ac:dyDescent="0.2">
      <c r="A772" s="459"/>
      <c r="B772" s="459"/>
      <c r="C772" s="459"/>
      <c r="D772" s="459"/>
      <c r="E772" s="459"/>
      <c r="F772" s="7"/>
      <c r="G772" s="7"/>
      <c r="H772" s="7"/>
      <c r="I772" s="7"/>
      <c r="J772" s="7"/>
      <c r="K772" s="7"/>
      <c r="L772" s="7"/>
      <c r="M772" s="7"/>
      <c r="N772" s="7"/>
      <c r="O772" s="7"/>
      <c r="P772" s="7"/>
      <c r="Q772" s="7"/>
      <c r="R772" s="7"/>
      <c r="S772" s="7"/>
      <c r="T772" s="7"/>
      <c r="U772" s="7"/>
      <c r="V772" s="7"/>
      <c r="W772" s="7"/>
      <c r="X772" s="7"/>
      <c r="Y772" s="7"/>
    </row>
    <row r="773" spans="1:25" x14ac:dyDescent="0.2">
      <c r="A773" s="456"/>
      <c r="B773" s="457"/>
      <c r="C773" s="1139"/>
      <c r="D773" s="1139"/>
      <c r="E773" s="459"/>
      <c r="F773" s="7"/>
      <c r="G773" s="7"/>
      <c r="H773" s="7"/>
      <c r="I773" s="7"/>
      <c r="J773" s="7"/>
      <c r="K773" s="7"/>
      <c r="L773" s="7"/>
      <c r="M773" s="7"/>
      <c r="N773" s="7"/>
      <c r="O773" s="7"/>
      <c r="P773" s="7"/>
      <c r="Q773" s="7"/>
      <c r="R773" s="7"/>
      <c r="S773" s="7"/>
      <c r="T773" s="7"/>
      <c r="U773" s="7"/>
      <c r="V773" s="7"/>
      <c r="W773" s="7"/>
      <c r="X773" s="7"/>
      <c r="Y773" s="7"/>
    </row>
    <row r="774" spans="1:25" x14ac:dyDescent="0.2">
      <c r="A774" s="459"/>
      <c r="B774" s="459"/>
      <c r="C774" s="459"/>
      <c r="D774" s="459"/>
      <c r="E774" s="459"/>
      <c r="F774" s="7"/>
      <c r="G774" s="7"/>
      <c r="H774" s="7"/>
      <c r="I774" s="7"/>
      <c r="J774" s="7"/>
      <c r="K774" s="7"/>
      <c r="L774" s="7"/>
      <c r="M774" s="7"/>
      <c r="N774" s="7"/>
      <c r="O774" s="7"/>
      <c r="P774" s="7"/>
      <c r="Q774" s="7"/>
      <c r="R774" s="7"/>
      <c r="S774" s="7"/>
      <c r="T774" s="7"/>
      <c r="U774" s="7"/>
      <c r="V774" s="7"/>
      <c r="W774" s="7"/>
      <c r="X774" s="7"/>
      <c r="Y774" s="7"/>
    </row>
    <row r="775" spans="1:25" x14ac:dyDescent="0.2">
      <c r="A775" s="3"/>
      <c r="B775" s="677"/>
      <c r="C775" s="677"/>
      <c r="D775" s="437"/>
      <c r="E775" s="437"/>
      <c r="F775" s="7"/>
      <c r="G775" s="7"/>
      <c r="H775" s="7"/>
      <c r="I775" s="7"/>
      <c r="J775" s="7"/>
      <c r="K775" s="7"/>
      <c r="L775" s="7"/>
      <c r="M775" s="7"/>
      <c r="N775" s="7"/>
      <c r="O775" s="7"/>
      <c r="P775" s="7"/>
      <c r="Q775" s="7"/>
      <c r="R775" s="7"/>
      <c r="S775" s="7"/>
      <c r="T775" s="7"/>
      <c r="U775" s="7"/>
      <c r="V775" s="7"/>
      <c r="W775" s="7"/>
      <c r="X775" s="7"/>
      <c r="Y775" s="7"/>
    </row>
    <row r="776" spans="1:25" x14ac:dyDescent="0.2">
      <c r="A776" s="3"/>
      <c r="B776" s="1139"/>
      <c r="C776" s="1139"/>
      <c r="D776" s="26"/>
      <c r="E776" s="460"/>
      <c r="F776" s="7"/>
      <c r="G776" s="7"/>
      <c r="H776" s="7"/>
      <c r="I776" s="7"/>
      <c r="J776" s="7"/>
      <c r="K776" s="7"/>
      <c r="L776" s="7"/>
      <c r="M776" s="7"/>
      <c r="N776" s="7"/>
      <c r="O776" s="7"/>
      <c r="P776" s="7"/>
      <c r="Q776" s="7"/>
      <c r="R776" s="7"/>
      <c r="S776" s="7"/>
      <c r="T776" s="7"/>
      <c r="U776" s="7"/>
      <c r="V776" s="7"/>
      <c r="W776" s="7"/>
      <c r="X776" s="7"/>
      <c r="Y776" s="7"/>
    </row>
    <row r="777" spans="1:25" x14ac:dyDescent="0.2">
      <c r="A777" s="3"/>
      <c r="B777" s="1139"/>
      <c r="C777" s="1139"/>
      <c r="D777" s="26"/>
      <c r="E777" s="460"/>
      <c r="F777" s="7"/>
      <c r="G777" s="7"/>
      <c r="H777" s="7"/>
      <c r="I777" s="7"/>
      <c r="J777" s="7"/>
      <c r="K777" s="7"/>
      <c r="L777" s="7"/>
      <c r="M777" s="7"/>
      <c r="N777" s="7"/>
      <c r="O777" s="7"/>
      <c r="P777" s="7"/>
      <c r="Q777" s="7"/>
      <c r="R777" s="7"/>
      <c r="S777" s="7"/>
      <c r="T777" s="7"/>
      <c r="U777" s="7"/>
      <c r="V777" s="7"/>
      <c r="W777" s="7"/>
      <c r="X777" s="7"/>
      <c r="Y777" s="7"/>
    </row>
    <row r="778" spans="1:25" x14ac:dyDescent="0.2">
      <c r="A778" s="3"/>
      <c r="B778" s="1139"/>
      <c r="C778" s="1139"/>
      <c r="D778" s="26"/>
      <c r="E778" s="460"/>
      <c r="F778" s="7"/>
      <c r="G778" s="7"/>
      <c r="H778" s="7"/>
      <c r="I778" s="7"/>
      <c r="J778" s="7"/>
      <c r="K778" s="7"/>
      <c r="L778" s="7"/>
      <c r="M778" s="7"/>
      <c r="N778" s="7"/>
      <c r="O778" s="7"/>
      <c r="P778" s="7"/>
      <c r="Q778" s="7"/>
      <c r="R778" s="7"/>
      <c r="S778" s="7"/>
      <c r="T778" s="7"/>
      <c r="U778" s="7"/>
      <c r="V778" s="7"/>
      <c r="W778" s="7"/>
      <c r="X778" s="7"/>
      <c r="Y778" s="7"/>
    </row>
    <row r="779" spans="1:25" x14ac:dyDescent="0.2">
      <c r="A779" s="3"/>
      <c r="B779" s="677"/>
      <c r="C779" s="677"/>
      <c r="D779" s="460"/>
      <c r="E779" s="460"/>
      <c r="F779" s="7"/>
      <c r="G779" s="7"/>
      <c r="H779" s="7"/>
      <c r="I779" s="7"/>
      <c r="J779" s="7"/>
      <c r="K779" s="7"/>
      <c r="L779" s="7"/>
      <c r="M779" s="7"/>
      <c r="N779" s="7"/>
      <c r="O779" s="7"/>
      <c r="P779" s="7"/>
      <c r="Q779" s="7"/>
      <c r="R779" s="7"/>
      <c r="S779" s="7"/>
      <c r="T779" s="7"/>
      <c r="U779" s="7"/>
      <c r="V779" s="7"/>
      <c r="W779" s="7"/>
      <c r="X779" s="7"/>
      <c r="Y779" s="7"/>
    </row>
    <row r="780" spans="1:25" x14ac:dyDescent="0.2">
      <c r="A780" s="3"/>
      <c r="B780" s="1139"/>
      <c r="C780" s="1139"/>
      <c r="D780" s="459"/>
      <c r="E780" s="459"/>
      <c r="F780" s="7"/>
      <c r="G780" s="7"/>
      <c r="H780" s="7"/>
      <c r="I780" s="7"/>
      <c r="J780" s="7"/>
      <c r="K780" s="7"/>
      <c r="L780" s="7"/>
      <c r="M780" s="7"/>
      <c r="N780" s="7"/>
      <c r="O780" s="7"/>
      <c r="P780" s="7"/>
      <c r="Q780" s="7"/>
      <c r="R780" s="7"/>
      <c r="S780" s="7"/>
      <c r="T780" s="7"/>
      <c r="U780" s="7"/>
      <c r="V780" s="7"/>
      <c r="W780" s="7"/>
      <c r="X780" s="7"/>
      <c r="Y780" s="7"/>
    </row>
    <row r="781" spans="1:25" x14ac:dyDescent="0.2">
      <c r="A781" s="459"/>
      <c r="B781" s="459"/>
      <c r="C781" s="459"/>
      <c r="D781" s="27"/>
      <c r="E781" s="27"/>
      <c r="F781" s="7"/>
      <c r="G781" s="7"/>
      <c r="H781" s="7"/>
      <c r="I781" s="7"/>
      <c r="J781" s="7"/>
      <c r="K781" s="7"/>
      <c r="L781" s="7"/>
      <c r="M781" s="7"/>
      <c r="N781" s="7"/>
      <c r="O781" s="7"/>
      <c r="P781" s="7"/>
      <c r="Q781" s="7"/>
      <c r="R781" s="7"/>
      <c r="S781" s="7"/>
      <c r="T781" s="7"/>
      <c r="U781" s="7"/>
      <c r="V781" s="7"/>
      <c r="W781" s="7"/>
      <c r="X781" s="7"/>
      <c r="Y781" s="7"/>
    </row>
    <row r="782" spans="1:25" x14ac:dyDescent="0.2">
      <c r="A782" s="1138"/>
      <c r="B782" s="1138"/>
      <c r="C782" s="1138"/>
      <c r="D782" s="26"/>
      <c r="E782" s="460"/>
      <c r="F782" s="7"/>
      <c r="G782" s="7"/>
      <c r="H782" s="7"/>
      <c r="I782" s="7"/>
      <c r="J782" s="7"/>
      <c r="K782" s="7"/>
      <c r="L782" s="7"/>
      <c r="M782" s="7"/>
      <c r="N782" s="7"/>
      <c r="O782" s="7"/>
      <c r="P782" s="7"/>
      <c r="Q782" s="7"/>
      <c r="R782" s="7"/>
      <c r="S782" s="7"/>
      <c r="T782" s="7"/>
      <c r="U782" s="7"/>
      <c r="V782" s="7"/>
      <c r="W782" s="7"/>
      <c r="X782" s="7"/>
      <c r="Y782" s="7"/>
    </row>
    <row r="783" spans="1:25" x14ac:dyDescent="0.2">
      <c r="A783" s="459"/>
      <c r="B783" s="459"/>
      <c r="C783" s="459"/>
      <c r="D783" s="459"/>
      <c r="E783" s="459"/>
      <c r="F783" s="7"/>
      <c r="G783" s="7"/>
      <c r="H783" s="7"/>
      <c r="I783" s="7"/>
      <c r="J783" s="7"/>
      <c r="K783" s="7"/>
      <c r="L783" s="7"/>
      <c r="M783" s="7"/>
      <c r="N783" s="7"/>
      <c r="O783" s="7"/>
      <c r="P783" s="7"/>
      <c r="Q783" s="7"/>
      <c r="R783" s="7"/>
      <c r="S783" s="7"/>
      <c r="T783" s="7"/>
      <c r="U783" s="7"/>
      <c r="V783" s="7"/>
      <c r="W783" s="7"/>
      <c r="X783" s="7"/>
      <c r="Y783" s="7"/>
    </row>
    <row r="784" spans="1:25" x14ac:dyDescent="0.2">
      <c r="A784" s="459"/>
      <c r="B784" s="1139"/>
      <c r="C784" s="1139"/>
      <c r="D784" s="459"/>
      <c r="E784" s="459"/>
      <c r="F784" s="7"/>
      <c r="G784" s="7"/>
      <c r="H784" s="7"/>
      <c r="I784" s="7"/>
      <c r="J784" s="7"/>
      <c r="K784" s="7"/>
      <c r="L784" s="7"/>
      <c r="M784" s="7"/>
      <c r="N784" s="7"/>
      <c r="O784" s="7"/>
      <c r="P784" s="7"/>
      <c r="Q784" s="7"/>
      <c r="R784" s="7"/>
      <c r="S784" s="7"/>
      <c r="T784" s="7"/>
      <c r="U784" s="7"/>
      <c r="V784" s="7"/>
      <c r="W784" s="7"/>
      <c r="X784" s="7"/>
      <c r="Y784" s="7"/>
    </row>
    <row r="785" spans="1:25" x14ac:dyDescent="0.2">
      <c r="A785" s="459"/>
      <c r="B785" s="459"/>
      <c r="C785" s="459"/>
      <c r="D785" s="459"/>
      <c r="E785" s="459"/>
      <c r="F785" s="7"/>
      <c r="G785" s="7"/>
      <c r="H785" s="7"/>
      <c r="I785" s="7"/>
      <c r="J785" s="7"/>
      <c r="K785" s="7"/>
      <c r="L785" s="7"/>
      <c r="M785" s="7"/>
      <c r="N785" s="7"/>
      <c r="O785" s="7"/>
      <c r="P785" s="7"/>
      <c r="Q785" s="7"/>
      <c r="R785" s="7"/>
      <c r="S785" s="7"/>
      <c r="T785" s="7"/>
      <c r="U785" s="7"/>
      <c r="V785" s="7"/>
      <c r="W785" s="7"/>
      <c r="X785" s="7"/>
      <c r="Y785" s="7"/>
    </row>
    <row r="786" spans="1:25" x14ac:dyDescent="0.2">
      <c r="A786" s="1138"/>
      <c r="B786" s="1138"/>
      <c r="C786" s="1138"/>
      <c r="D786" s="437"/>
      <c r="E786" s="460"/>
      <c r="F786" s="7"/>
      <c r="G786" s="7"/>
      <c r="H786" s="7"/>
      <c r="I786" s="7"/>
      <c r="J786" s="7"/>
      <c r="K786" s="7"/>
      <c r="L786" s="7"/>
      <c r="M786" s="7"/>
      <c r="N786" s="7"/>
      <c r="O786" s="7"/>
      <c r="P786" s="7"/>
      <c r="Q786" s="7"/>
      <c r="R786" s="7"/>
      <c r="S786" s="7"/>
      <c r="T786" s="7"/>
      <c r="U786" s="7"/>
      <c r="V786" s="7"/>
      <c r="W786" s="7"/>
      <c r="X786" s="7"/>
      <c r="Y786" s="7"/>
    </row>
    <row r="787" spans="1:25" x14ac:dyDescent="0.2">
      <c r="A787" s="459"/>
      <c r="B787" s="459"/>
      <c r="C787" s="459"/>
      <c r="D787" s="459"/>
      <c r="E787" s="459"/>
      <c r="F787" s="7"/>
      <c r="G787" s="7"/>
      <c r="H787" s="7"/>
      <c r="I787" s="7"/>
      <c r="J787" s="7"/>
      <c r="K787" s="7"/>
      <c r="L787" s="7"/>
      <c r="M787" s="7"/>
      <c r="N787" s="7"/>
      <c r="O787" s="7"/>
      <c r="P787" s="7"/>
      <c r="Q787" s="7"/>
      <c r="R787" s="7"/>
      <c r="S787" s="7"/>
      <c r="T787" s="7"/>
      <c r="U787" s="7"/>
      <c r="V787" s="7"/>
      <c r="W787" s="7"/>
      <c r="X787" s="7"/>
      <c r="Y787" s="7"/>
    </row>
    <row r="788" spans="1:25" x14ac:dyDescent="0.2">
      <c r="A788" s="1132"/>
      <c r="B788" s="1132"/>
      <c r="C788" s="1132"/>
      <c r="D788" s="437"/>
      <c r="E788" s="20"/>
      <c r="F788" s="7"/>
      <c r="G788" s="7"/>
      <c r="H788" s="7"/>
      <c r="I788" s="7"/>
      <c r="J788" s="7"/>
      <c r="K788" s="7"/>
      <c r="L788" s="7"/>
      <c r="M788" s="7"/>
      <c r="N788" s="7"/>
      <c r="O788" s="7"/>
      <c r="P788" s="7"/>
      <c r="Q788" s="7"/>
      <c r="R788" s="7"/>
      <c r="S788" s="7"/>
      <c r="T788" s="7"/>
      <c r="U788" s="7"/>
      <c r="V788" s="7"/>
      <c r="W788" s="7"/>
      <c r="X788" s="7"/>
      <c r="Y788" s="7"/>
    </row>
    <row r="789" spans="1:25" x14ac:dyDescent="0.2">
      <c r="A789" s="459"/>
      <c r="B789" s="459"/>
      <c r="C789" s="459"/>
      <c r="D789" s="459"/>
      <c r="E789" s="459"/>
      <c r="F789" s="7"/>
      <c r="G789" s="7"/>
      <c r="H789" s="7"/>
      <c r="I789" s="7"/>
      <c r="J789" s="7"/>
      <c r="K789" s="7"/>
      <c r="L789" s="7"/>
      <c r="M789" s="7"/>
      <c r="N789" s="7"/>
      <c r="O789" s="7"/>
      <c r="P789" s="7"/>
      <c r="Q789" s="7"/>
      <c r="R789" s="7"/>
      <c r="S789" s="7"/>
      <c r="T789" s="7"/>
      <c r="U789" s="7"/>
      <c r="V789" s="7"/>
      <c r="W789" s="7"/>
      <c r="X789" s="7"/>
      <c r="Y789" s="7"/>
    </row>
    <row r="790" spans="1:25" x14ac:dyDescent="0.2">
      <c r="A790" s="459"/>
      <c r="B790" s="459"/>
      <c r="C790" s="459"/>
      <c r="D790" s="459"/>
      <c r="E790" s="459"/>
      <c r="F790" s="7"/>
      <c r="G790" s="7"/>
      <c r="H790" s="7"/>
      <c r="I790" s="7"/>
      <c r="J790" s="7"/>
      <c r="K790" s="7"/>
      <c r="L790" s="7"/>
      <c r="M790" s="7"/>
      <c r="N790" s="7"/>
      <c r="O790" s="7"/>
      <c r="P790" s="7"/>
      <c r="Q790" s="7"/>
      <c r="R790" s="7"/>
      <c r="S790" s="7"/>
      <c r="T790" s="7"/>
      <c r="U790" s="7"/>
      <c r="V790" s="7"/>
      <c r="W790" s="7"/>
      <c r="X790" s="7"/>
      <c r="Y790" s="7"/>
    </row>
    <row r="791" spans="1:25" x14ac:dyDescent="0.2">
      <c r="A791" s="459"/>
      <c r="B791" s="459"/>
      <c r="C791" s="459"/>
      <c r="D791" s="459"/>
      <c r="E791" s="459"/>
      <c r="F791" s="7"/>
      <c r="G791" s="7"/>
      <c r="H791" s="7"/>
      <c r="I791" s="7"/>
      <c r="J791" s="7"/>
      <c r="K791" s="7"/>
      <c r="L791" s="7"/>
      <c r="M791" s="7"/>
      <c r="N791" s="7"/>
      <c r="O791" s="7"/>
      <c r="P791" s="7"/>
      <c r="Q791" s="7"/>
      <c r="R791" s="7"/>
      <c r="S791" s="7"/>
      <c r="T791" s="7"/>
      <c r="U791" s="7"/>
      <c r="V791" s="7"/>
      <c r="W791" s="7"/>
      <c r="X791" s="7"/>
      <c r="Y791" s="7"/>
    </row>
    <row r="792" spans="1:25" x14ac:dyDescent="0.2">
      <c r="A792" s="459"/>
      <c r="B792" s="459"/>
      <c r="C792" s="459"/>
      <c r="D792" s="459"/>
      <c r="E792" s="459"/>
      <c r="F792" s="7"/>
      <c r="G792" s="7"/>
      <c r="H792" s="7"/>
      <c r="I792" s="7"/>
      <c r="J792" s="7"/>
      <c r="K792" s="7"/>
      <c r="L792" s="7"/>
      <c r="M792" s="7"/>
      <c r="N792" s="7"/>
      <c r="O792" s="7"/>
      <c r="P792" s="7"/>
      <c r="Q792" s="7"/>
      <c r="R792" s="7"/>
      <c r="S792" s="7"/>
      <c r="T792" s="7"/>
      <c r="U792" s="7"/>
      <c r="V792" s="7"/>
      <c r="W792" s="7"/>
      <c r="X792" s="7"/>
      <c r="Y792" s="7"/>
    </row>
    <row r="793" spans="1:25" x14ac:dyDescent="0.2">
      <c r="A793" s="459"/>
      <c r="B793" s="459"/>
      <c r="C793" s="459"/>
      <c r="D793" s="459"/>
      <c r="E793" s="459"/>
      <c r="F793" s="7"/>
      <c r="G793" s="7"/>
      <c r="H793" s="7"/>
      <c r="I793" s="7"/>
      <c r="J793" s="7"/>
      <c r="K793" s="7"/>
      <c r="L793" s="7"/>
      <c r="M793" s="7"/>
      <c r="N793" s="7"/>
      <c r="O793" s="7"/>
      <c r="P793" s="7"/>
      <c r="Q793" s="7"/>
      <c r="R793" s="7"/>
      <c r="S793" s="7"/>
      <c r="T793" s="7"/>
      <c r="U793" s="7"/>
      <c r="V793" s="7"/>
      <c r="W793" s="7"/>
      <c r="X793" s="7"/>
      <c r="Y793" s="7"/>
    </row>
    <row r="794" spans="1:25" x14ac:dyDescent="0.2">
      <c r="A794" s="459"/>
      <c r="B794" s="459"/>
      <c r="C794" s="459"/>
      <c r="D794" s="459"/>
      <c r="E794" s="459"/>
      <c r="F794" s="7"/>
      <c r="G794" s="7"/>
      <c r="H794" s="7"/>
      <c r="I794" s="7"/>
      <c r="J794" s="7"/>
      <c r="K794" s="7"/>
      <c r="L794" s="7"/>
      <c r="M794" s="7"/>
      <c r="N794" s="7"/>
      <c r="O794" s="7"/>
      <c r="P794" s="7"/>
      <c r="Q794" s="7"/>
      <c r="R794" s="7"/>
      <c r="S794" s="7"/>
      <c r="T794" s="7"/>
      <c r="U794" s="7"/>
      <c r="V794" s="7"/>
      <c r="W794" s="7"/>
      <c r="X794" s="7"/>
      <c r="Y794" s="7"/>
    </row>
    <row r="795" spans="1:25" x14ac:dyDescent="0.2">
      <c r="A795" s="7"/>
      <c r="B795" s="7"/>
      <c r="C795" s="7"/>
      <c r="D795" s="7"/>
      <c r="E795" s="7"/>
      <c r="F795" s="7"/>
      <c r="G795" s="7"/>
      <c r="H795" s="7"/>
      <c r="I795" s="7"/>
      <c r="J795" s="7"/>
      <c r="K795" s="7"/>
      <c r="L795" s="7"/>
      <c r="M795" s="7"/>
      <c r="N795" s="7"/>
      <c r="O795" s="7"/>
      <c r="P795" s="7"/>
      <c r="Q795" s="7"/>
      <c r="R795" s="7"/>
      <c r="S795" s="7"/>
      <c r="T795" s="7"/>
      <c r="U795" s="7"/>
      <c r="V795" s="7"/>
      <c r="W795" s="7"/>
      <c r="X795" s="7"/>
      <c r="Y795" s="7"/>
    </row>
    <row r="796" spans="1:25" x14ac:dyDescent="0.2">
      <c r="A796" s="7"/>
      <c r="B796" s="7"/>
      <c r="C796" s="7"/>
      <c r="D796" s="7"/>
      <c r="E796" s="7"/>
      <c r="F796" s="7"/>
      <c r="G796" s="7"/>
      <c r="H796" s="7"/>
      <c r="I796" s="7"/>
      <c r="J796" s="7"/>
      <c r="K796" s="7"/>
      <c r="L796" s="7"/>
      <c r="M796" s="7"/>
      <c r="N796" s="7"/>
      <c r="O796" s="7"/>
      <c r="P796" s="7"/>
      <c r="Q796" s="7"/>
      <c r="R796" s="7"/>
      <c r="S796" s="7"/>
      <c r="T796" s="7"/>
      <c r="U796" s="7"/>
      <c r="V796" s="7"/>
      <c r="W796" s="7"/>
      <c r="X796" s="7"/>
      <c r="Y796" s="7"/>
    </row>
    <row r="797" spans="1:25" x14ac:dyDescent="0.2">
      <c r="A797" s="7"/>
      <c r="B797" s="7"/>
      <c r="C797" s="7"/>
      <c r="D797" s="7"/>
      <c r="E797" s="7"/>
      <c r="F797" s="7"/>
      <c r="G797" s="7"/>
      <c r="H797" s="7"/>
      <c r="I797" s="7"/>
      <c r="J797" s="7"/>
      <c r="K797" s="7"/>
      <c r="L797" s="7"/>
      <c r="M797" s="7"/>
      <c r="N797" s="7"/>
      <c r="O797" s="7"/>
      <c r="P797" s="7"/>
      <c r="Q797" s="7"/>
      <c r="R797" s="7"/>
      <c r="S797" s="7"/>
      <c r="T797" s="7"/>
      <c r="U797" s="7"/>
      <c r="V797" s="7"/>
      <c r="W797" s="7"/>
      <c r="X797" s="7"/>
      <c r="Y797" s="7"/>
    </row>
    <row r="798" spans="1:25" x14ac:dyDescent="0.2">
      <c r="A798" s="7"/>
      <c r="B798" s="7"/>
      <c r="C798" s="7"/>
      <c r="D798" s="7"/>
      <c r="E798" s="7"/>
      <c r="F798" s="7"/>
      <c r="G798" s="7"/>
      <c r="H798" s="7"/>
      <c r="I798" s="7"/>
      <c r="J798" s="7"/>
      <c r="K798" s="7"/>
      <c r="L798" s="7"/>
      <c r="M798" s="7"/>
      <c r="N798" s="7"/>
      <c r="O798" s="7"/>
      <c r="P798" s="7"/>
      <c r="Q798" s="7"/>
      <c r="R798" s="7"/>
      <c r="S798" s="7"/>
      <c r="T798" s="7"/>
      <c r="U798" s="7"/>
      <c r="V798" s="7"/>
      <c r="W798" s="7"/>
      <c r="X798" s="7"/>
      <c r="Y798" s="7"/>
    </row>
    <row r="799" spans="1:25" x14ac:dyDescent="0.2">
      <c r="A799" s="7"/>
      <c r="B799" s="7"/>
      <c r="C799" s="7"/>
      <c r="D799" s="7"/>
      <c r="E799" s="7"/>
      <c r="F799" s="7"/>
      <c r="G799" s="7"/>
      <c r="H799" s="7"/>
      <c r="I799" s="7"/>
      <c r="J799" s="7"/>
      <c r="K799" s="7"/>
      <c r="L799" s="7"/>
      <c r="M799" s="7"/>
      <c r="N799" s="7"/>
      <c r="O799" s="7"/>
      <c r="P799" s="7"/>
      <c r="Q799" s="7"/>
      <c r="R799" s="7"/>
      <c r="S799" s="7"/>
      <c r="T799" s="7"/>
      <c r="U799" s="7"/>
      <c r="V799" s="7"/>
      <c r="W799" s="7"/>
      <c r="X799" s="7"/>
      <c r="Y799" s="7"/>
    </row>
    <row r="800" spans="1:25" x14ac:dyDescent="0.2">
      <c r="A800" s="1137"/>
      <c r="B800" s="1137"/>
      <c r="C800" s="1137"/>
      <c r="D800" s="1137"/>
      <c r="E800" s="459"/>
      <c r="F800" s="7"/>
      <c r="G800" s="7"/>
      <c r="H800" s="7"/>
      <c r="I800" s="7"/>
      <c r="J800" s="7"/>
      <c r="K800" s="7"/>
      <c r="L800" s="7"/>
      <c r="M800" s="7"/>
      <c r="N800" s="7"/>
      <c r="O800" s="7"/>
      <c r="P800" s="7"/>
      <c r="Q800" s="7"/>
      <c r="R800" s="7"/>
      <c r="S800" s="7"/>
      <c r="T800" s="7"/>
      <c r="U800" s="7"/>
      <c r="V800" s="7"/>
      <c r="W800" s="7"/>
      <c r="X800" s="7"/>
      <c r="Y800" s="7"/>
    </row>
    <row r="801" spans="1:25" x14ac:dyDescent="0.2">
      <c r="A801" s="459"/>
      <c r="B801" s="459"/>
      <c r="C801" s="459"/>
      <c r="D801" s="459"/>
      <c r="E801" s="459"/>
      <c r="F801" s="7"/>
      <c r="G801" s="7"/>
      <c r="H801" s="7"/>
      <c r="I801" s="7"/>
      <c r="J801" s="7"/>
      <c r="K801" s="7"/>
      <c r="L801" s="7"/>
      <c r="M801" s="7"/>
      <c r="N801" s="7"/>
      <c r="O801" s="7"/>
      <c r="P801" s="7"/>
      <c r="Q801" s="7"/>
      <c r="R801" s="7"/>
      <c r="S801" s="7"/>
      <c r="T801" s="7"/>
      <c r="U801" s="7"/>
      <c r="V801" s="7"/>
      <c r="W801" s="7"/>
      <c r="X801" s="7"/>
      <c r="Y801" s="7"/>
    </row>
    <row r="802" spans="1:25" x14ac:dyDescent="0.2">
      <c r="A802" s="459"/>
      <c r="B802" s="459"/>
      <c r="C802" s="459"/>
      <c r="D802" s="459"/>
      <c r="E802" s="459"/>
      <c r="F802" s="7"/>
      <c r="G802" s="7"/>
      <c r="H802" s="7"/>
      <c r="I802" s="7"/>
      <c r="J802" s="7"/>
      <c r="K802" s="7"/>
      <c r="L802" s="7"/>
      <c r="M802" s="7"/>
      <c r="N802" s="7"/>
      <c r="O802" s="7"/>
      <c r="P802" s="7"/>
      <c r="Q802" s="7"/>
      <c r="R802" s="7"/>
      <c r="S802" s="7"/>
      <c r="T802" s="7"/>
      <c r="U802" s="7"/>
      <c r="V802" s="7"/>
      <c r="W802" s="7"/>
      <c r="X802" s="7"/>
      <c r="Y802" s="7"/>
    </row>
    <row r="803" spans="1:25" x14ac:dyDescent="0.2">
      <c r="A803" s="459"/>
      <c r="B803" s="459"/>
      <c r="C803" s="459"/>
      <c r="D803" s="459"/>
      <c r="E803" s="459"/>
      <c r="F803" s="7"/>
      <c r="G803" s="7"/>
      <c r="H803" s="7"/>
      <c r="I803" s="7"/>
      <c r="J803" s="7"/>
      <c r="K803" s="7"/>
      <c r="L803" s="7"/>
      <c r="M803" s="7"/>
      <c r="N803" s="7"/>
      <c r="O803" s="7"/>
      <c r="P803" s="7"/>
      <c r="Q803" s="7"/>
      <c r="R803" s="7"/>
      <c r="S803" s="7"/>
      <c r="T803" s="7"/>
      <c r="U803" s="7"/>
      <c r="V803" s="7"/>
      <c r="W803" s="7"/>
      <c r="X803" s="7"/>
      <c r="Y803" s="7"/>
    </row>
    <row r="804" spans="1:25" x14ac:dyDescent="0.2">
      <c r="A804" s="459"/>
      <c r="B804" s="459"/>
      <c r="C804" s="459"/>
      <c r="D804" s="459"/>
      <c r="E804" s="459"/>
      <c r="F804" s="7"/>
      <c r="G804" s="7"/>
      <c r="H804" s="7"/>
      <c r="I804" s="7"/>
      <c r="J804" s="7"/>
      <c r="K804" s="7"/>
      <c r="L804" s="7"/>
      <c r="M804" s="7"/>
      <c r="N804" s="7"/>
      <c r="O804" s="7"/>
      <c r="P804" s="7"/>
      <c r="Q804" s="7"/>
      <c r="R804" s="7"/>
      <c r="S804" s="7"/>
      <c r="T804" s="7"/>
      <c r="U804" s="7"/>
      <c r="V804" s="7"/>
      <c r="W804" s="7"/>
      <c r="X804" s="7"/>
      <c r="Y804" s="7"/>
    </row>
    <row r="805" spans="1:25" x14ac:dyDescent="0.2">
      <c r="A805" s="1141"/>
      <c r="B805" s="1141"/>
      <c r="C805" s="459"/>
      <c r="D805" s="459"/>
      <c r="E805" s="459"/>
      <c r="F805" s="7"/>
      <c r="G805" s="7"/>
      <c r="H805" s="7"/>
      <c r="I805" s="7"/>
      <c r="J805" s="7"/>
      <c r="K805" s="7"/>
      <c r="L805" s="7"/>
      <c r="M805" s="7"/>
      <c r="N805" s="7"/>
      <c r="O805" s="7"/>
      <c r="P805" s="7"/>
      <c r="Q805" s="7"/>
      <c r="R805" s="7"/>
      <c r="S805" s="7"/>
      <c r="T805" s="7"/>
      <c r="U805" s="7"/>
      <c r="V805" s="7"/>
      <c r="W805" s="7"/>
      <c r="X805" s="7"/>
      <c r="Y805" s="7"/>
    </row>
    <row r="806" spans="1:25" x14ac:dyDescent="0.2">
      <c r="A806" s="459"/>
      <c r="B806" s="458"/>
      <c r="C806" s="459"/>
      <c r="D806" s="459"/>
      <c r="E806" s="459"/>
      <c r="F806" s="7"/>
      <c r="G806" s="7"/>
      <c r="H806" s="7"/>
      <c r="I806" s="7"/>
      <c r="J806" s="7"/>
      <c r="K806" s="7"/>
      <c r="L806" s="7"/>
      <c r="M806" s="7"/>
      <c r="N806" s="7"/>
      <c r="O806" s="7"/>
      <c r="P806" s="7"/>
      <c r="Q806" s="7"/>
      <c r="R806" s="7"/>
      <c r="S806" s="7"/>
      <c r="T806" s="7"/>
      <c r="U806" s="7"/>
      <c r="V806" s="7"/>
      <c r="W806" s="7"/>
      <c r="X806" s="7"/>
      <c r="Y806" s="7"/>
    </row>
    <row r="807" spans="1:25" x14ac:dyDescent="0.2">
      <c r="A807" s="459"/>
      <c r="B807" s="461"/>
      <c r="C807" s="438"/>
      <c r="D807" s="438"/>
      <c r="E807" s="459"/>
      <c r="F807" s="7"/>
      <c r="G807" s="7"/>
      <c r="H807" s="7"/>
      <c r="I807" s="7"/>
      <c r="J807" s="7"/>
      <c r="K807" s="7"/>
      <c r="L807" s="7"/>
      <c r="M807" s="7"/>
      <c r="N807" s="7"/>
      <c r="O807" s="7"/>
      <c r="P807" s="7"/>
      <c r="Q807" s="7"/>
      <c r="R807" s="7"/>
      <c r="S807" s="7"/>
      <c r="T807" s="7"/>
      <c r="U807" s="7"/>
      <c r="V807" s="7"/>
      <c r="W807" s="7"/>
      <c r="X807" s="7"/>
      <c r="Y807" s="7"/>
    </row>
    <row r="808" spans="1:25" x14ac:dyDescent="0.2">
      <c r="A808" s="459"/>
      <c r="B808" s="438"/>
      <c r="C808" s="438"/>
      <c r="D808" s="438"/>
      <c r="E808" s="459"/>
      <c r="F808" s="7"/>
      <c r="G808" s="7"/>
      <c r="H808" s="7"/>
      <c r="I808" s="7"/>
      <c r="J808" s="7"/>
      <c r="K808" s="7"/>
      <c r="L808" s="7"/>
      <c r="M808" s="7"/>
      <c r="N808" s="7"/>
      <c r="O808" s="7"/>
      <c r="P808" s="7"/>
      <c r="Q808" s="7"/>
      <c r="R808" s="7"/>
      <c r="S808" s="7"/>
      <c r="T808" s="7"/>
      <c r="U808" s="7"/>
      <c r="V808" s="7"/>
      <c r="W808" s="7"/>
      <c r="X808" s="7"/>
      <c r="Y808" s="7"/>
    </row>
    <row r="809" spans="1:25" x14ac:dyDescent="0.2">
      <c r="A809" s="1132"/>
      <c r="B809" s="1142"/>
      <c r="C809" s="1142"/>
      <c r="D809" s="1142"/>
      <c r="E809" s="459"/>
      <c r="F809" s="7"/>
      <c r="G809" s="7"/>
      <c r="H809" s="7"/>
      <c r="I809" s="7"/>
      <c r="J809" s="7"/>
      <c r="K809" s="7"/>
      <c r="L809" s="7"/>
      <c r="M809" s="7"/>
      <c r="N809" s="7"/>
      <c r="O809" s="7"/>
      <c r="P809" s="7"/>
      <c r="Q809" s="7"/>
      <c r="R809" s="7"/>
      <c r="S809" s="7"/>
      <c r="T809" s="7"/>
      <c r="U809" s="7"/>
      <c r="V809" s="7"/>
      <c r="W809" s="7"/>
      <c r="X809" s="7"/>
      <c r="Y809" s="7"/>
    </row>
    <row r="810" spans="1:25" x14ac:dyDescent="0.2">
      <c r="A810" s="1132"/>
      <c r="B810" s="1132"/>
      <c r="C810" s="1132"/>
      <c r="D810" s="1132"/>
      <c r="E810" s="459"/>
      <c r="F810" s="7"/>
      <c r="G810" s="7"/>
      <c r="H810" s="7"/>
      <c r="I810" s="7"/>
      <c r="J810" s="7"/>
      <c r="K810" s="7"/>
      <c r="L810" s="7"/>
      <c r="M810" s="7"/>
      <c r="N810" s="7"/>
      <c r="O810" s="7"/>
      <c r="P810" s="7"/>
      <c r="Q810" s="7"/>
      <c r="R810" s="7"/>
      <c r="S810" s="7"/>
      <c r="T810" s="7"/>
      <c r="U810" s="7"/>
      <c r="V810" s="7"/>
      <c r="W810" s="7"/>
      <c r="X810" s="7"/>
      <c r="Y810" s="7"/>
    </row>
    <row r="811" spans="1:25" x14ac:dyDescent="0.2">
      <c r="A811" s="18"/>
      <c r="B811" s="437"/>
      <c r="C811" s="460"/>
      <c r="D811" s="460"/>
      <c r="E811" s="459"/>
      <c r="F811" s="7"/>
      <c r="G811" s="7"/>
      <c r="H811" s="7"/>
      <c r="I811" s="7"/>
      <c r="J811" s="7"/>
      <c r="K811" s="7"/>
      <c r="L811" s="7"/>
      <c r="M811" s="7"/>
      <c r="N811" s="7"/>
      <c r="O811" s="7"/>
      <c r="P811" s="7"/>
      <c r="Q811" s="7"/>
      <c r="R811" s="7"/>
      <c r="S811" s="7"/>
      <c r="T811" s="7"/>
      <c r="U811" s="7"/>
      <c r="V811" s="7"/>
      <c r="W811" s="7"/>
      <c r="X811" s="7"/>
      <c r="Y811" s="7"/>
    </row>
    <row r="812" spans="1:25" x14ac:dyDescent="0.2">
      <c r="A812" s="459"/>
      <c r="B812" s="437"/>
      <c r="C812" s="460"/>
      <c r="D812" s="460"/>
      <c r="E812" s="459"/>
      <c r="F812" s="7"/>
      <c r="G812" s="7"/>
      <c r="H812" s="7"/>
      <c r="I812" s="7"/>
      <c r="J812" s="7"/>
      <c r="K812" s="7"/>
      <c r="L812" s="7"/>
      <c r="M812" s="7"/>
      <c r="N812" s="7"/>
      <c r="O812" s="7"/>
      <c r="P812" s="7"/>
      <c r="Q812" s="7"/>
      <c r="R812" s="7"/>
      <c r="S812" s="7"/>
      <c r="T812" s="7"/>
      <c r="U812" s="7"/>
      <c r="V812" s="7"/>
      <c r="W812" s="7"/>
      <c r="X812" s="7"/>
      <c r="Y812" s="7"/>
    </row>
    <row r="813" spans="1:25" x14ac:dyDescent="0.2">
      <c r="A813" s="18"/>
      <c r="B813" s="437"/>
      <c r="C813" s="460"/>
      <c r="D813" s="460"/>
      <c r="E813" s="459"/>
      <c r="F813" s="7"/>
      <c r="G813" s="7"/>
      <c r="H813" s="7"/>
      <c r="I813" s="7"/>
      <c r="J813" s="7"/>
      <c r="K813" s="7"/>
      <c r="L813" s="7"/>
      <c r="M813" s="7"/>
      <c r="N813" s="7"/>
      <c r="O813" s="7"/>
      <c r="P813" s="7"/>
      <c r="Q813" s="7"/>
      <c r="R813" s="7"/>
      <c r="S813" s="7"/>
      <c r="T813" s="7"/>
      <c r="U813" s="7"/>
      <c r="V813" s="7"/>
      <c r="W813" s="7"/>
      <c r="X813" s="7"/>
      <c r="Y813" s="7"/>
    </row>
    <row r="814" spans="1:25" x14ac:dyDescent="0.2">
      <c r="A814" s="18"/>
      <c r="B814" s="437"/>
      <c r="C814" s="460"/>
      <c r="D814" s="460"/>
      <c r="E814" s="459"/>
      <c r="F814" s="7"/>
      <c r="G814" s="7"/>
      <c r="H814" s="7"/>
      <c r="I814" s="7"/>
      <c r="J814" s="7"/>
      <c r="K814" s="7"/>
      <c r="L814" s="7"/>
      <c r="M814" s="7"/>
      <c r="N814" s="7"/>
      <c r="O814" s="7"/>
      <c r="P814" s="7"/>
      <c r="Q814" s="7"/>
      <c r="R814" s="7"/>
      <c r="S814" s="7"/>
      <c r="T814" s="7"/>
      <c r="U814" s="7"/>
      <c r="V814" s="7"/>
      <c r="W814" s="7"/>
      <c r="X814" s="7"/>
      <c r="Y814" s="7"/>
    </row>
    <row r="815" spans="1:25" x14ac:dyDescent="0.2">
      <c r="A815" s="459"/>
      <c r="B815" s="437"/>
      <c r="C815" s="460"/>
      <c r="D815" s="460"/>
      <c r="E815" s="459"/>
      <c r="F815" s="7"/>
      <c r="G815" s="7"/>
      <c r="H815" s="7"/>
      <c r="I815" s="7"/>
      <c r="J815" s="7"/>
      <c r="K815" s="7"/>
      <c r="L815" s="7"/>
      <c r="M815" s="7"/>
      <c r="N815" s="7"/>
      <c r="O815" s="7"/>
      <c r="P815" s="7"/>
      <c r="Q815" s="7"/>
      <c r="R815" s="7"/>
      <c r="S815" s="7"/>
      <c r="T815" s="7"/>
      <c r="U815" s="7"/>
      <c r="V815" s="7"/>
      <c r="W815" s="7"/>
      <c r="X815" s="7"/>
      <c r="Y815" s="7"/>
    </row>
    <row r="816" spans="1:25" x14ac:dyDescent="0.2">
      <c r="A816" s="459"/>
      <c r="B816" s="437"/>
      <c r="C816" s="460"/>
      <c r="D816" s="460"/>
      <c r="E816" s="459"/>
      <c r="F816" s="7"/>
      <c r="G816" s="7"/>
      <c r="H816" s="7"/>
      <c r="I816" s="7"/>
      <c r="J816" s="7"/>
      <c r="K816" s="7"/>
      <c r="L816" s="7"/>
      <c r="M816" s="7"/>
      <c r="N816" s="7"/>
      <c r="O816" s="7"/>
      <c r="P816" s="7"/>
      <c r="Q816" s="7"/>
      <c r="R816" s="7"/>
      <c r="S816" s="7"/>
      <c r="T816" s="7"/>
      <c r="U816" s="7"/>
      <c r="V816" s="7"/>
      <c r="W816" s="7"/>
      <c r="X816" s="7"/>
      <c r="Y816" s="7"/>
    </row>
    <row r="817" spans="1:25" x14ac:dyDescent="0.2">
      <c r="A817" s="459"/>
      <c r="B817" s="456"/>
      <c r="C817" s="456"/>
      <c r="D817" s="460"/>
      <c r="E817" s="459"/>
      <c r="F817" s="7"/>
      <c r="G817" s="7"/>
      <c r="H817" s="7"/>
      <c r="I817" s="7"/>
      <c r="J817" s="7"/>
      <c r="K817" s="7"/>
      <c r="L817" s="7"/>
      <c r="M817" s="7"/>
      <c r="N817" s="7"/>
      <c r="O817" s="7"/>
      <c r="P817" s="7"/>
      <c r="Q817" s="7"/>
      <c r="R817" s="7"/>
      <c r="S817" s="7"/>
      <c r="T817" s="7"/>
      <c r="U817" s="7"/>
      <c r="V817" s="7"/>
      <c r="W817" s="7"/>
      <c r="X817" s="7"/>
      <c r="Y817" s="7"/>
    </row>
    <row r="818" spans="1:25" x14ac:dyDescent="0.2">
      <c r="A818" s="1132"/>
      <c r="B818" s="1132"/>
      <c r="C818" s="1132"/>
      <c r="D818" s="20"/>
      <c r="E818" s="459"/>
      <c r="F818" s="7"/>
      <c r="G818" s="7"/>
      <c r="H818" s="7"/>
      <c r="I818" s="7"/>
      <c r="J818" s="7"/>
      <c r="K818" s="7"/>
      <c r="L818" s="7"/>
      <c r="M818" s="7"/>
      <c r="N818" s="7"/>
      <c r="O818" s="7"/>
      <c r="P818" s="7"/>
      <c r="Q818" s="7"/>
      <c r="R818" s="7"/>
      <c r="S818" s="7"/>
      <c r="T818" s="7"/>
      <c r="U818" s="7"/>
      <c r="V818" s="7"/>
      <c r="W818" s="7"/>
      <c r="X818" s="7"/>
      <c r="Y818" s="7"/>
    </row>
    <row r="819" spans="1:25" x14ac:dyDescent="0.2">
      <c r="A819" s="1133"/>
      <c r="B819" s="1133"/>
      <c r="C819" s="1133"/>
      <c r="D819" s="1133"/>
      <c r="E819" s="459"/>
      <c r="F819" s="7"/>
      <c r="G819" s="7"/>
      <c r="H819" s="7"/>
      <c r="I819" s="7"/>
      <c r="J819" s="7"/>
      <c r="K819" s="7"/>
      <c r="L819" s="7"/>
      <c r="M819" s="7"/>
      <c r="N819" s="7"/>
      <c r="O819" s="7"/>
      <c r="P819" s="7"/>
      <c r="Q819" s="7"/>
      <c r="R819" s="7"/>
      <c r="S819" s="7"/>
      <c r="T819" s="7"/>
      <c r="U819" s="7"/>
      <c r="V819" s="7"/>
      <c r="W819" s="7"/>
      <c r="X819" s="7"/>
      <c r="Y819" s="7"/>
    </row>
    <row r="820" spans="1:25" x14ac:dyDescent="0.2">
      <c r="A820" s="456"/>
      <c r="B820" s="457"/>
      <c r="C820" s="457"/>
      <c r="D820" s="20"/>
      <c r="E820" s="459"/>
      <c r="F820" s="7"/>
      <c r="G820" s="7"/>
      <c r="H820" s="7"/>
      <c r="I820" s="7"/>
      <c r="J820" s="7"/>
      <c r="K820" s="7"/>
      <c r="L820" s="7"/>
      <c r="M820" s="7"/>
      <c r="N820" s="7"/>
      <c r="O820" s="7"/>
      <c r="P820" s="7"/>
      <c r="Q820" s="7"/>
      <c r="R820" s="7"/>
      <c r="S820" s="7"/>
      <c r="T820" s="7"/>
      <c r="U820" s="7"/>
      <c r="V820" s="7"/>
      <c r="W820" s="7"/>
      <c r="X820" s="7"/>
      <c r="Y820" s="7"/>
    </row>
    <row r="821" spans="1:25" x14ac:dyDescent="0.2">
      <c r="A821" s="459"/>
      <c r="B821" s="459"/>
      <c r="C821" s="459"/>
      <c r="D821" s="459"/>
      <c r="E821" s="459"/>
      <c r="F821" s="7"/>
      <c r="G821" s="7"/>
      <c r="H821" s="7"/>
      <c r="I821" s="7"/>
      <c r="J821" s="7"/>
      <c r="K821" s="7"/>
      <c r="L821" s="7"/>
      <c r="M821" s="7"/>
      <c r="N821" s="7"/>
      <c r="O821" s="7"/>
      <c r="P821" s="7"/>
      <c r="Q821" s="7"/>
      <c r="R821" s="7"/>
      <c r="S821" s="7"/>
      <c r="T821" s="7"/>
      <c r="U821" s="7"/>
      <c r="V821" s="7"/>
      <c r="W821" s="7"/>
      <c r="X821" s="7"/>
      <c r="Y821" s="7"/>
    </row>
    <row r="822" spans="1:25" x14ac:dyDescent="0.2">
      <c r="A822" s="459"/>
      <c r="B822" s="459"/>
      <c r="C822" s="459"/>
      <c r="D822" s="459"/>
      <c r="E822" s="459"/>
      <c r="F822" s="7"/>
      <c r="G822" s="7"/>
      <c r="H822" s="7"/>
      <c r="I822" s="7"/>
      <c r="J822" s="7"/>
      <c r="K822" s="7"/>
      <c r="L822" s="7"/>
      <c r="M822" s="7"/>
      <c r="N822" s="7"/>
      <c r="O822" s="7"/>
      <c r="P822" s="7"/>
      <c r="Q822" s="7"/>
      <c r="R822" s="7"/>
      <c r="S822" s="7"/>
      <c r="T822" s="7"/>
      <c r="U822" s="7"/>
      <c r="V822" s="7"/>
      <c r="W822" s="7"/>
      <c r="X822" s="7"/>
      <c r="Y822" s="7"/>
    </row>
    <row r="823" spans="1:25" x14ac:dyDescent="0.2">
      <c r="A823" s="456"/>
      <c r="B823" s="458"/>
      <c r="C823" s="458"/>
      <c r="D823" s="458"/>
      <c r="E823" s="459"/>
      <c r="F823" s="7"/>
      <c r="G823" s="7"/>
      <c r="H823" s="7"/>
      <c r="I823" s="7"/>
      <c r="J823" s="7"/>
      <c r="K823" s="7"/>
      <c r="L823" s="7"/>
      <c r="M823" s="7"/>
      <c r="N823" s="7"/>
      <c r="O823" s="7"/>
      <c r="P823" s="7"/>
      <c r="Q823" s="7"/>
      <c r="R823" s="7"/>
      <c r="S823" s="7"/>
      <c r="T823" s="7"/>
      <c r="U823" s="7"/>
      <c r="V823" s="7"/>
      <c r="W823" s="7"/>
      <c r="X823" s="7"/>
      <c r="Y823" s="7"/>
    </row>
    <row r="824" spans="1:25" x14ac:dyDescent="0.2">
      <c r="A824" s="1134"/>
      <c r="B824" s="1135"/>
      <c r="C824" s="1136"/>
      <c r="D824" s="1136"/>
      <c r="E824" s="22"/>
      <c r="F824" s="7"/>
      <c r="G824" s="7"/>
      <c r="H824" s="7"/>
      <c r="I824" s="7"/>
      <c r="J824" s="7"/>
      <c r="K824" s="7"/>
      <c r="L824" s="7"/>
      <c r="M824" s="7"/>
      <c r="N824" s="7"/>
      <c r="O824" s="7"/>
      <c r="P824" s="7"/>
      <c r="Q824" s="7"/>
      <c r="R824" s="7"/>
      <c r="S824" s="7"/>
      <c r="T824" s="7"/>
      <c r="U824" s="7"/>
      <c r="V824" s="7"/>
      <c r="W824" s="7"/>
      <c r="X824" s="7"/>
      <c r="Y824" s="7"/>
    </row>
    <row r="825" spans="1:25" x14ac:dyDescent="0.2">
      <c r="A825" s="1134"/>
      <c r="B825" s="1134"/>
      <c r="C825" s="1134"/>
      <c r="D825" s="1134"/>
      <c r="E825" s="22"/>
      <c r="F825" s="7"/>
      <c r="G825" s="7"/>
      <c r="H825" s="7"/>
      <c r="I825" s="7"/>
      <c r="J825" s="7"/>
      <c r="K825" s="7"/>
      <c r="L825" s="7"/>
      <c r="M825" s="7"/>
      <c r="N825" s="7"/>
      <c r="O825" s="7"/>
      <c r="P825" s="7"/>
      <c r="Q825" s="7"/>
      <c r="R825" s="7"/>
      <c r="S825" s="7"/>
      <c r="T825" s="7"/>
      <c r="U825" s="7"/>
      <c r="V825" s="7"/>
      <c r="W825" s="7"/>
      <c r="X825" s="7"/>
      <c r="Y825" s="7"/>
    </row>
    <row r="826" spans="1:25" x14ac:dyDescent="0.2">
      <c r="A826" s="1132"/>
      <c r="B826" s="1132"/>
      <c r="C826" s="1132"/>
      <c r="D826" s="20"/>
      <c r="E826" s="459"/>
      <c r="F826" s="7"/>
      <c r="G826" s="7"/>
      <c r="H826" s="7"/>
      <c r="I826" s="7"/>
      <c r="J826" s="7"/>
      <c r="K826" s="7"/>
      <c r="L826" s="7"/>
      <c r="M826" s="7"/>
      <c r="N826" s="7"/>
      <c r="O826" s="7"/>
      <c r="P826" s="7"/>
      <c r="Q826" s="7"/>
      <c r="R826" s="7"/>
      <c r="S826" s="7"/>
      <c r="T826" s="7"/>
      <c r="U826" s="7"/>
      <c r="V826" s="7"/>
      <c r="W826" s="7"/>
      <c r="X826" s="7"/>
      <c r="Y826" s="7"/>
    </row>
    <row r="827" spans="1:25" x14ac:dyDescent="0.2">
      <c r="A827" s="459"/>
      <c r="B827" s="459"/>
      <c r="C827" s="459"/>
      <c r="D827" s="459"/>
      <c r="E827" s="459"/>
      <c r="F827" s="7"/>
      <c r="G827" s="7"/>
      <c r="H827" s="7"/>
      <c r="I827" s="7"/>
      <c r="J827" s="7"/>
      <c r="K827" s="7"/>
      <c r="L827" s="7"/>
      <c r="M827" s="7"/>
      <c r="N827" s="7"/>
      <c r="O827" s="7"/>
      <c r="P827" s="7"/>
      <c r="Q827" s="7"/>
      <c r="R827" s="7"/>
      <c r="S827" s="7"/>
      <c r="T827" s="7"/>
      <c r="U827" s="7"/>
      <c r="V827" s="7"/>
      <c r="W827" s="7"/>
      <c r="X827" s="7"/>
      <c r="Y827" s="7"/>
    </row>
    <row r="828" spans="1:25" x14ac:dyDescent="0.2">
      <c r="A828" s="1132"/>
      <c r="B828" s="1132"/>
      <c r="C828" s="1137"/>
      <c r="D828" s="1137"/>
      <c r="E828" s="459"/>
      <c r="F828" s="7"/>
      <c r="G828" s="7"/>
      <c r="H828" s="7"/>
      <c r="I828" s="7"/>
      <c r="J828" s="7"/>
      <c r="K828" s="7"/>
      <c r="L828" s="7"/>
      <c r="M828" s="7"/>
      <c r="N828" s="7"/>
      <c r="O828" s="7"/>
      <c r="P828" s="7"/>
      <c r="Q828" s="7"/>
      <c r="R828" s="7"/>
      <c r="S828" s="7"/>
      <c r="T828" s="7"/>
      <c r="U828" s="7"/>
      <c r="V828" s="7"/>
      <c r="W828" s="7"/>
      <c r="X828" s="7"/>
      <c r="Y828" s="7"/>
    </row>
    <row r="829" spans="1:25" x14ac:dyDescent="0.2">
      <c r="A829" s="459"/>
      <c r="B829" s="459"/>
      <c r="C829" s="459"/>
      <c r="D829" s="459"/>
      <c r="E829" s="459"/>
      <c r="F829" s="7"/>
      <c r="G829" s="7"/>
      <c r="H829" s="7"/>
      <c r="I829" s="7"/>
      <c r="J829" s="7"/>
      <c r="K829" s="7"/>
      <c r="L829" s="7"/>
      <c r="M829" s="7"/>
      <c r="N829" s="7"/>
      <c r="O829" s="7"/>
      <c r="P829" s="7"/>
      <c r="Q829" s="7"/>
      <c r="R829" s="7"/>
      <c r="S829" s="7"/>
      <c r="T829" s="7"/>
      <c r="U829" s="7"/>
      <c r="V829" s="7"/>
      <c r="W829" s="7"/>
      <c r="X829" s="7"/>
      <c r="Y829" s="7"/>
    </row>
    <row r="830" spans="1:25" x14ac:dyDescent="0.2">
      <c r="A830" s="1138"/>
      <c r="B830" s="1138"/>
      <c r="C830" s="1139"/>
      <c r="D830" s="1139"/>
      <c r="E830" s="459"/>
      <c r="F830" s="7"/>
      <c r="G830" s="7"/>
      <c r="H830" s="7"/>
      <c r="I830" s="7"/>
      <c r="J830" s="7"/>
      <c r="K830" s="7"/>
      <c r="L830" s="7"/>
      <c r="M830" s="7"/>
      <c r="N830" s="7"/>
      <c r="O830" s="7"/>
      <c r="P830" s="7"/>
      <c r="Q830" s="7"/>
      <c r="R830" s="7"/>
      <c r="S830" s="7"/>
      <c r="T830" s="7"/>
      <c r="U830" s="7"/>
      <c r="V830" s="7"/>
      <c r="W830" s="7"/>
      <c r="X830" s="7"/>
      <c r="Y830" s="7"/>
    </row>
    <row r="831" spans="1:25" x14ac:dyDescent="0.2">
      <c r="A831" s="1138"/>
      <c r="B831" s="1138"/>
      <c r="C831" s="1139"/>
      <c r="D831" s="1139"/>
      <c r="E831" s="459"/>
      <c r="F831" s="7"/>
      <c r="G831" s="7"/>
      <c r="H831" s="7"/>
      <c r="I831" s="7"/>
      <c r="J831" s="7"/>
      <c r="K831" s="7"/>
      <c r="L831" s="7"/>
      <c r="M831" s="7"/>
      <c r="N831" s="7"/>
      <c r="O831" s="7"/>
      <c r="P831" s="7"/>
      <c r="Q831" s="7"/>
      <c r="R831" s="7"/>
      <c r="S831" s="7"/>
      <c r="T831" s="7"/>
      <c r="U831" s="7"/>
      <c r="V831" s="7"/>
      <c r="W831" s="7"/>
      <c r="X831" s="7"/>
      <c r="Y831" s="7"/>
    </row>
    <row r="832" spans="1:25" ht="14.25" x14ac:dyDescent="0.2">
      <c r="A832" s="459"/>
      <c r="B832" s="23"/>
      <c r="C832" s="1139"/>
      <c r="D832" s="1139"/>
      <c r="E832" s="459"/>
      <c r="F832" s="7"/>
      <c r="G832" s="7"/>
      <c r="H832" s="7"/>
      <c r="I832" s="7"/>
      <c r="J832" s="7"/>
      <c r="K832" s="7"/>
      <c r="L832" s="7"/>
      <c r="M832" s="7"/>
      <c r="N832" s="7"/>
      <c r="O832" s="7"/>
      <c r="P832" s="7"/>
      <c r="Q832" s="7"/>
      <c r="R832" s="7"/>
      <c r="S832" s="7"/>
      <c r="T832" s="7"/>
      <c r="U832" s="7"/>
      <c r="V832" s="7"/>
      <c r="W832" s="7"/>
      <c r="X832" s="7"/>
      <c r="Y832" s="7"/>
    </row>
    <row r="833" spans="1:25" x14ac:dyDescent="0.2">
      <c r="A833" s="459"/>
      <c r="B833" s="24"/>
      <c r="C833" s="1139"/>
      <c r="D833" s="1139"/>
      <c r="E833" s="459"/>
      <c r="F833" s="7"/>
      <c r="G833" s="7"/>
      <c r="H833" s="7"/>
      <c r="I833" s="7"/>
      <c r="J833" s="7"/>
      <c r="K833" s="7"/>
      <c r="L833" s="7"/>
      <c r="M833" s="7"/>
      <c r="N833" s="7"/>
      <c r="O833" s="7"/>
      <c r="P833" s="7"/>
      <c r="Q833" s="7"/>
      <c r="R833" s="7"/>
      <c r="S833" s="7"/>
      <c r="T833" s="7"/>
      <c r="U833" s="7"/>
      <c r="V833" s="7"/>
      <c r="W833" s="7"/>
      <c r="X833" s="7"/>
      <c r="Y833" s="7"/>
    </row>
    <row r="834" spans="1:25" x14ac:dyDescent="0.2">
      <c r="A834" s="1138"/>
      <c r="B834" s="1138"/>
      <c r="C834" s="1139"/>
      <c r="D834" s="1139"/>
      <c r="E834" s="459"/>
      <c r="F834" s="7"/>
      <c r="G834" s="7"/>
      <c r="H834" s="7"/>
      <c r="I834" s="7"/>
      <c r="J834" s="7"/>
      <c r="K834" s="7"/>
      <c r="L834" s="7"/>
      <c r="M834" s="7"/>
      <c r="N834" s="7"/>
      <c r="O834" s="7"/>
      <c r="P834" s="7"/>
      <c r="Q834" s="7"/>
      <c r="R834" s="7"/>
      <c r="S834" s="7"/>
      <c r="T834" s="7"/>
      <c r="U834" s="7"/>
      <c r="V834" s="7"/>
      <c r="W834" s="7"/>
      <c r="X834" s="7"/>
      <c r="Y834" s="7"/>
    </row>
    <row r="835" spans="1:25" x14ac:dyDescent="0.2">
      <c r="A835" s="1138"/>
      <c r="B835" s="1138"/>
      <c r="C835" s="1139"/>
      <c r="D835" s="1139"/>
      <c r="E835" s="459"/>
      <c r="F835" s="7"/>
      <c r="G835" s="7"/>
      <c r="H835" s="7"/>
      <c r="I835" s="7"/>
      <c r="J835" s="7"/>
      <c r="K835" s="7"/>
      <c r="L835" s="7"/>
      <c r="M835" s="7"/>
      <c r="N835" s="7"/>
      <c r="O835" s="7"/>
      <c r="P835" s="7"/>
      <c r="Q835" s="7"/>
      <c r="R835" s="7"/>
      <c r="S835" s="7"/>
      <c r="T835" s="7"/>
      <c r="U835" s="7"/>
      <c r="V835" s="7"/>
      <c r="W835" s="7"/>
      <c r="X835" s="7"/>
      <c r="Y835" s="7"/>
    </row>
    <row r="836" spans="1:25" x14ac:dyDescent="0.2">
      <c r="A836" s="1138"/>
      <c r="B836" s="1138"/>
      <c r="C836" s="1139"/>
      <c r="D836" s="1139"/>
      <c r="E836" s="459"/>
      <c r="F836" s="7"/>
      <c r="G836" s="7"/>
      <c r="H836" s="7"/>
      <c r="I836" s="7"/>
      <c r="J836" s="7"/>
      <c r="K836" s="7"/>
      <c r="L836" s="7"/>
      <c r="M836" s="7"/>
      <c r="N836" s="7"/>
      <c r="O836" s="7"/>
      <c r="P836" s="7"/>
      <c r="Q836" s="7"/>
      <c r="R836" s="7"/>
      <c r="S836" s="7"/>
      <c r="T836" s="7"/>
      <c r="U836" s="7"/>
      <c r="V836" s="7"/>
      <c r="W836" s="7"/>
      <c r="X836" s="7"/>
      <c r="Y836" s="7"/>
    </row>
    <row r="837" spans="1:25" x14ac:dyDescent="0.2">
      <c r="A837" s="1138"/>
      <c r="B837" s="1138"/>
      <c r="C837" s="1139"/>
      <c r="D837" s="1139"/>
      <c r="E837" s="459"/>
      <c r="F837" s="7"/>
      <c r="G837" s="7"/>
      <c r="H837" s="7"/>
      <c r="I837" s="7"/>
      <c r="J837" s="7"/>
      <c r="K837" s="7"/>
      <c r="L837" s="7"/>
      <c r="M837" s="7"/>
      <c r="N837" s="7"/>
      <c r="O837" s="7"/>
      <c r="P837" s="7"/>
      <c r="Q837" s="7"/>
      <c r="R837" s="7"/>
      <c r="S837" s="7"/>
      <c r="T837" s="7"/>
      <c r="U837" s="7"/>
      <c r="V837" s="7"/>
      <c r="W837" s="7"/>
      <c r="X837" s="7"/>
      <c r="Y837" s="7"/>
    </row>
    <row r="838" spans="1:25" x14ac:dyDescent="0.2">
      <c r="A838" s="1138"/>
      <c r="B838" s="1138"/>
      <c r="C838" s="1139"/>
      <c r="D838" s="1139"/>
      <c r="E838" s="459"/>
      <c r="F838" s="7"/>
      <c r="G838" s="7"/>
      <c r="H838" s="7"/>
      <c r="I838" s="7"/>
      <c r="J838" s="7"/>
      <c r="K838" s="7"/>
      <c r="L838" s="7"/>
      <c r="M838" s="7"/>
      <c r="N838" s="7"/>
      <c r="O838" s="7"/>
      <c r="P838" s="7"/>
      <c r="Q838" s="7"/>
      <c r="R838" s="7"/>
      <c r="S838" s="7"/>
      <c r="T838" s="7"/>
      <c r="U838" s="7"/>
      <c r="V838" s="7"/>
      <c r="W838" s="7"/>
      <c r="X838" s="7"/>
      <c r="Y838" s="7"/>
    </row>
    <row r="839" spans="1:25" x14ac:dyDescent="0.2">
      <c r="A839" s="1138"/>
      <c r="B839" s="1138"/>
      <c r="C839" s="1138"/>
      <c r="D839" s="1138"/>
      <c r="E839" s="459"/>
      <c r="F839" s="7"/>
      <c r="G839" s="7"/>
      <c r="H839" s="7"/>
      <c r="I839" s="7"/>
      <c r="J839" s="7"/>
      <c r="K839" s="7"/>
      <c r="L839" s="7"/>
      <c r="M839" s="7"/>
      <c r="N839" s="7"/>
      <c r="O839" s="7"/>
      <c r="P839" s="7"/>
      <c r="Q839" s="7"/>
      <c r="R839" s="7"/>
      <c r="S839" s="7"/>
      <c r="T839" s="7"/>
      <c r="U839" s="7"/>
      <c r="V839" s="7"/>
      <c r="W839" s="7"/>
      <c r="X839" s="7"/>
      <c r="Y839" s="7"/>
    </row>
    <row r="840" spans="1:25" x14ac:dyDescent="0.2">
      <c r="A840" s="1138"/>
      <c r="B840" s="1138"/>
      <c r="C840" s="1138"/>
      <c r="D840" s="1138"/>
      <c r="E840" s="459"/>
      <c r="F840" s="7"/>
      <c r="G840" s="7"/>
      <c r="H840" s="7"/>
      <c r="I840" s="7"/>
      <c r="J840" s="7"/>
      <c r="K840" s="7"/>
      <c r="L840" s="7"/>
      <c r="M840" s="7"/>
      <c r="N840" s="7"/>
      <c r="O840" s="7"/>
      <c r="P840" s="7"/>
      <c r="Q840" s="7"/>
      <c r="R840" s="7"/>
      <c r="S840" s="7"/>
      <c r="T840" s="7"/>
      <c r="U840" s="7"/>
      <c r="V840" s="7"/>
      <c r="W840" s="7"/>
      <c r="X840" s="7"/>
      <c r="Y840" s="7"/>
    </row>
    <row r="841" spans="1:25" x14ac:dyDescent="0.2">
      <c r="A841" s="1138"/>
      <c r="B841" s="1138"/>
      <c r="C841" s="1138"/>
      <c r="D841" s="1138"/>
      <c r="E841" s="459"/>
      <c r="F841" s="7"/>
      <c r="G841" s="7"/>
      <c r="H841" s="7"/>
      <c r="I841" s="7"/>
      <c r="J841" s="7"/>
      <c r="K841" s="7"/>
      <c r="L841" s="7"/>
      <c r="M841" s="7"/>
      <c r="N841" s="7"/>
      <c r="O841" s="7"/>
      <c r="P841" s="7"/>
      <c r="Q841" s="7"/>
      <c r="R841" s="7"/>
      <c r="S841" s="7"/>
      <c r="T841" s="7"/>
      <c r="U841" s="7"/>
      <c r="V841" s="7"/>
      <c r="W841" s="7"/>
      <c r="X841" s="7"/>
      <c r="Y841" s="7"/>
    </row>
    <row r="842" spans="1:25" x14ac:dyDescent="0.2">
      <c r="A842" s="1138"/>
      <c r="B842" s="1138"/>
      <c r="C842" s="1138"/>
      <c r="D842" s="1138"/>
      <c r="E842" s="459"/>
      <c r="F842" s="7"/>
      <c r="G842" s="7"/>
      <c r="H842" s="7"/>
      <c r="I842" s="7"/>
      <c r="J842" s="7"/>
      <c r="K842" s="7"/>
      <c r="L842" s="7"/>
      <c r="M842" s="7"/>
      <c r="N842" s="7"/>
      <c r="O842" s="7"/>
      <c r="P842" s="7"/>
      <c r="Q842" s="7"/>
      <c r="R842" s="7"/>
      <c r="S842" s="7"/>
      <c r="T842" s="7"/>
      <c r="U842" s="7"/>
      <c r="V842" s="7"/>
      <c r="W842" s="7"/>
      <c r="X842" s="7"/>
      <c r="Y842" s="7"/>
    </row>
    <row r="843" spans="1:25" x14ac:dyDescent="0.2">
      <c r="A843" s="1138"/>
      <c r="B843" s="1138"/>
      <c r="C843" s="1138"/>
      <c r="D843" s="1138"/>
      <c r="E843" s="459"/>
      <c r="F843" s="7"/>
      <c r="G843" s="7"/>
      <c r="H843" s="7"/>
      <c r="I843" s="7"/>
      <c r="J843" s="7"/>
      <c r="K843" s="7"/>
      <c r="L843" s="7"/>
      <c r="M843" s="7"/>
      <c r="N843" s="7"/>
      <c r="O843" s="7"/>
      <c r="P843" s="7"/>
      <c r="Q843" s="7"/>
      <c r="R843" s="7"/>
      <c r="S843" s="7"/>
      <c r="T843" s="7"/>
      <c r="U843" s="7"/>
      <c r="V843" s="7"/>
      <c r="W843" s="7"/>
      <c r="X843" s="7"/>
      <c r="Y843" s="7"/>
    </row>
    <row r="844" spans="1:25" x14ac:dyDescent="0.2">
      <c r="A844" s="456"/>
      <c r="B844" s="456"/>
      <c r="C844" s="677"/>
      <c r="D844" s="677"/>
      <c r="E844" s="459"/>
      <c r="F844" s="7"/>
      <c r="G844" s="7"/>
      <c r="H844" s="7"/>
      <c r="I844" s="7"/>
      <c r="J844" s="7"/>
      <c r="K844" s="7"/>
      <c r="L844" s="7"/>
      <c r="M844" s="7"/>
      <c r="N844" s="7"/>
      <c r="O844" s="7"/>
      <c r="P844" s="7"/>
      <c r="Q844" s="7"/>
      <c r="R844" s="7"/>
      <c r="S844" s="7"/>
      <c r="T844" s="7"/>
      <c r="U844" s="7"/>
      <c r="V844" s="7"/>
      <c r="W844" s="7"/>
      <c r="X844" s="7"/>
      <c r="Y844" s="7"/>
    </row>
    <row r="845" spans="1:25" x14ac:dyDescent="0.2">
      <c r="A845" s="1132"/>
      <c r="B845" s="1132"/>
      <c r="C845" s="1139"/>
      <c r="D845" s="1139"/>
      <c r="E845" s="459"/>
      <c r="F845" s="7"/>
      <c r="G845" s="7"/>
      <c r="H845" s="7"/>
      <c r="I845" s="7"/>
      <c r="J845" s="7"/>
      <c r="K845" s="7"/>
      <c r="L845" s="7"/>
      <c r="M845" s="7"/>
      <c r="N845" s="7"/>
      <c r="O845" s="7"/>
      <c r="P845" s="7"/>
      <c r="Q845" s="7"/>
      <c r="R845" s="7"/>
      <c r="S845" s="7"/>
      <c r="T845" s="7"/>
      <c r="U845" s="7"/>
      <c r="V845" s="7"/>
      <c r="W845" s="7"/>
      <c r="X845" s="7"/>
      <c r="Y845" s="7"/>
    </row>
    <row r="846" spans="1:25" x14ac:dyDescent="0.2">
      <c r="A846" s="459"/>
      <c r="B846" s="459"/>
      <c r="C846" s="437"/>
      <c r="D846" s="437"/>
      <c r="E846" s="459"/>
      <c r="F846" s="7"/>
      <c r="G846" s="7"/>
      <c r="H846" s="7"/>
      <c r="I846" s="7"/>
      <c r="J846" s="7"/>
      <c r="K846" s="7"/>
      <c r="L846" s="7"/>
      <c r="M846" s="7"/>
      <c r="N846" s="7"/>
      <c r="O846" s="7"/>
      <c r="P846" s="7"/>
      <c r="Q846" s="7"/>
      <c r="R846" s="7"/>
      <c r="S846" s="7"/>
      <c r="T846" s="7"/>
      <c r="U846" s="7"/>
      <c r="V846" s="7"/>
      <c r="W846" s="7"/>
      <c r="X846" s="7"/>
      <c r="Y846" s="7"/>
    </row>
    <row r="847" spans="1:25" x14ac:dyDescent="0.2">
      <c r="A847" s="1140"/>
      <c r="B847" s="1140"/>
      <c r="C847" s="1137"/>
      <c r="D847" s="1137"/>
      <c r="E847" s="459"/>
      <c r="F847" s="7"/>
      <c r="G847" s="7"/>
      <c r="H847" s="7"/>
      <c r="I847" s="7"/>
      <c r="J847" s="7"/>
      <c r="K847" s="7"/>
      <c r="L847" s="7"/>
      <c r="M847" s="7"/>
      <c r="N847" s="7"/>
      <c r="O847" s="7"/>
      <c r="P847" s="7"/>
      <c r="Q847" s="7"/>
      <c r="R847" s="7"/>
      <c r="S847" s="7"/>
      <c r="T847" s="7"/>
      <c r="U847" s="7"/>
      <c r="V847" s="7"/>
      <c r="W847" s="7"/>
      <c r="X847" s="7"/>
      <c r="Y847" s="7"/>
    </row>
    <row r="848" spans="1:25" x14ac:dyDescent="0.2">
      <c r="A848" s="459"/>
      <c r="B848" s="459"/>
      <c r="C848" s="437"/>
      <c r="D848" s="437"/>
      <c r="E848" s="459"/>
      <c r="F848" s="7"/>
      <c r="G848" s="7"/>
      <c r="H848" s="7"/>
      <c r="I848" s="7"/>
      <c r="J848" s="7"/>
      <c r="K848" s="7"/>
      <c r="L848" s="7"/>
      <c r="M848" s="7"/>
      <c r="N848" s="7"/>
      <c r="O848" s="7"/>
      <c r="P848" s="7"/>
      <c r="Q848" s="7"/>
      <c r="R848" s="7"/>
      <c r="S848" s="7"/>
      <c r="T848" s="7"/>
      <c r="U848" s="7"/>
      <c r="V848" s="7"/>
      <c r="W848" s="7"/>
      <c r="X848" s="7"/>
      <c r="Y848" s="7"/>
    </row>
    <row r="849" spans="1:25" x14ac:dyDescent="0.2">
      <c r="A849" s="1132"/>
      <c r="B849" s="1132"/>
      <c r="C849" s="1139"/>
      <c r="D849" s="1139"/>
      <c r="E849" s="459"/>
      <c r="F849" s="7"/>
      <c r="G849" s="7"/>
      <c r="H849" s="7"/>
      <c r="I849" s="7"/>
      <c r="J849" s="7"/>
      <c r="K849" s="7"/>
      <c r="L849" s="7"/>
      <c r="M849" s="7"/>
      <c r="N849" s="7"/>
      <c r="O849" s="7"/>
      <c r="P849" s="7"/>
      <c r="Q849" s="7"/>
      <c r="R849" s="7"/>
      <c r="S849" s="7"/>
      <c r="T849" s="7"/>
      <c r="U849" s="7"/>
      <c r="V849" s="7"/>
      <c r="W849" s="7"/>
      <c r="X849" s="7"/>
      <c r="Y849" s="7"/>
    </row>
    <row r="850" spans="1:25" x14ac:dyDescent="0.2">
      <c r="A850" s="456"/>
      <c r="B850" s="459"/>
      <c r="C850" s="25"/>
      <c r="D850" s="25"/>
      <c r="E850" s="459"/>
      <c r="F850" s="7"/>
      <c r="G850" s="7"/>
      <c r="H850" s="7"/>
      <c r="I850" s="7"/>
      <c r="J850" s="7"/>
      <c r="K850" s="7"/>
      <c r="L850" s="7"/>
      <c r="M850" s="7"/>
      <c r="N850" s="7"/>
      <c r="O850" s="7"/>
      <c r="P850" s="7"/>
      <c r="Q850" s="7"/>
      <c r="R850" s="7"/>
      <c r="S850" s="7"/>
      <c r="T850" s="7"/>
      <c r="U850" s="7"/>
      <c r="V850" s="7"/>
      <c r="W850" s="7"/>
      <c r="X850" s="7"/>
      <c r="Y850" s="7"/>
    </row>
    <row r="851" spans="1:25" x14ac:dyDescent="0.2">
      <c r="A851" s="1141"/>
      <c r="B851" s="1141"/>
      <c r="C851" s="1139"/>
      <c r="D851" s="1139"/>
      <c r="E851" s="459"/>
      <c r="F851" s="7"/>
      <c r="G851" s="7"/>
      <c r="H851" s="7"/>
      <c r="I851" s="7"/>
      <c r="J851" s="7"/>
      <c r="K851" s="7"/>
      <c r="L851" s="7"/>
      <c r="M851" s="7"/>
      <c r="N851" s="7"/>
      <c r="O851" s="7"/>
      <c r="P851" s="7"/>
      <c r="Q851" s="7"/>
      <c r="R851" s="7"/>
      <c r="S851" s="7"/>
      <c r="T851" s="7"/>
      <c r="U851" s="7"/>
      <c r="V851" s="7"/>
      <c r="W851" s="7"/>
      <c r="X851" s="7"/>
      <c r="Y851" s="7"/>
    </row>
    <row r="852" spans="1:25" x14ac:dyDescent="0.2">
      <c r="A852" s="459"/>
      <c r="B852" s="25"/>
      <c r="C852" s="459"/>
      <c r="D852" s="25"/>
      <c r="E852" s="25"/>
      <c r="F852" s="7"/>
      <c r="G852" s="7"/>
      <c r="H852" s="7"/>
      <c r="I852" s="7"/>
      <c r="J852" s="7"/>
      <c r="K852" s="7"/>
      <c r="L852" s="7"/>
      <c r="M852" s="7"/>
      <c r="N852" s="7"/>
      <c r="O852" s="7"/>
      <c r="P852" s="7"/>
      <c r="Q852" s="7"/>
      <c r="R852" s="7"/>
      <c r="S852" s="7"/>
      <c r="T852" s="7"/>
      <c r="U852" s="7"/>
      <c r="V852" s="7"/>
      <c r="W852" s="7"/>
      <c r="X852" s="7"/>
      <c r="Y852" s="7"/>
    </row>
    <row r="853" spans="1:25" x14ac:dyDescent="0.2">
      <c r="A853" s="1132"/>
      <c r="B853" s="1132"/>
      <c r="C853" s="1137"/>
      <c r="D853" s="1137"/>
      <c r="E853" s="459"/>
      <c r="F853" s="7"/>
      <c r="G853" s="7"/>
      <c r="H853" s="7"/>
      <c r="I853" s="7"/>
      <c r="J853" s="7"/>
      <c r="K853" s="7"/>
      <c r="L853" s="7"/>
      <c r="M853" s="7"/>
      <c r="N853" s="7"/>
      <c r="O853" s="7"/>
      <c r="P853" s="7"/>
      <c r="Q853" s="7"/>
      <c r="R853" s="7"/>
      <c r="S853" s="7"/>
      <c r="T853" s="7"/>
      <c r="U853" s="7"/>
      <c r="V853" s="7"/>
      <c r="W853" s="7"/>
      <c r="X853" s="7"/>
      <c r="Y853" s="7"/>
    </row>
    <row r="854" spans="1:25" x14ac:dyDescent="0.2">
      <c r="A854" s="459"/>
      <c r="B854" s="459"/>
      <c r="C854" s="459"/>
      <c r="D854" s="459"/>
      <c r="E854" s="459"/>
      <c r="F854" s="7"/>
      <c r="G854" s="7"/>
      <c r="H854" s="7"/>
      <c r="I854" s="7"/>
      <c r="J854" s="7"/>
      <c r="K854" s="7"/>
      <c r="L854" s="7"/>
      <c r="M854" s="7"/>
      <c r="N854" s="7"/>
      <c r="O854" s="7"/>
      <c r="P854" s="7"/>
      <c r="Q854" s="7"/>
      <c r="R854" s="7"/>
      <c r="S854" s="7"/>
      <c r="T854" s="7"/>
      <c r="U854" s="7"/>
      <c r="V854" s="7"/>
      <c r="W854" s="7"/>
      <c r="X854" s="7"/>
      <c r="Y854" s="7"/>
    </row>
    <row r="855" spans="1:25" x14ac:dyDescent="0.2">
      <c r="A855" s="1138"/>
      <c r="B855" s="1138"/>
      <c r="C855" s="1139"/>
      <c r="D855" s="1139"/>
      <c r="E855" s="459"/>
      <c r="F855" s="7"/>
      <c r="G855" s="7"/>
      <c r="H855" s="7"/>
      <c r="I855" s="7"/>
      <c r="J855" s="7"/>
      <c r="K855" s="7"/>
      <c r="L855" s="7"/>
      <c r="M855" s="7"/>
      <c r="N855" s="7"/>
      <c r="O855" s="7"/>
      <c r="P855" s="7"/>
      <c r="Q855" s="7"/>
      <c r="R855" s="7"/>
      <c r="S855" s="7"/>
      <c r="T855" s="7"/>
      <c r="U855" s="7"/>
      <c r="V855" s="7"/>
      <c r="W855" s="7"/>
      <c r="X855" s="7"/>
      <c r="Y855" s="7"/>
    </row>
    <row r="856" spans="1:25" x14ac:dyDescent="0.2">
      <c r="A856" s="1138"/>
      <c r="B856" s="1138"/>
      <c r="C856" s="1139"/>
      <c r="D856" s="1139"/>
      <c r="E856" s="459"/>
      <c r="F856" s="7"/>
      <c r="G856" s="7"/>
      <c r="H856" s="7"/>
      <c r="I856" s="7"/>
      <c r="J856" s="7"/>
      <c r="K856" s="7"/>
      <c r="L856" s="7"/>
      <c r="M856" s="7"/>
      <c r="N856" s="7"/>
      <c r="O856" s="7"/>
      <c r="P856" s="7"/>
      <c r="Q856" s="7"/>
      <c r="R856" s="7"/>
      <c r="S856" s="7"/>
      <c r="T856" s="7"/>
      <c r="U856" s="7"/>
      <c r="V856" s="7"/>
      <c r="W856" s="7"/>
      <c r="X856" s="7"/>
      <c r="Y856" s="7"/>
    </row>
    <row r="857" spans="1:25" x14ac:dyDescent="0.2">
      <c r="A857" s="456"/>
      <c r="B857" s="459"/>
      <c r="C857" s="460"/>
      <c r="D857" s="460"/>
      <c r="E857" s="459"/>
      <c r="F857" s="7"/>
      <c r="G857" s="7"/>
      <c r="H857" s="7"/>
      <c r="I857" s="7"/>
      <c r="J857" s="7"/>
      <c r="K857" s="7"/>
      <c r="L857" s="7"/>
      <c r="M857" s="7"/>
      <c r="N857" s="7"/>
      <c r="O857" s="7"/>
      <c r="P857" s="7"/>
      <c r="Q857" s="7"/>
      <c r="R857" s="7"/>
      <c r="S857" s="7"/>
      <c r="T857" s="7"/>
      <c r="U857" s="7"/>
      <c r="V857" s="7"/>
      <c r="W857" s="7"/>
      <c r="X857" s="7"/>
      <c r="Y857" s="7"/>
    </row>
    <row r="858" spans="1:25" x14ac:dyDescent="0.2">
      <c r="A858" s="456"/>
      <c r="B858" s="459"/>
      <c r="C858" s="1139"/>
      <c r="D858" s="1139"/>
      <c r="E858" s="459"/>
      <c r="F858" s="7"/>
      <c r="G858" s="7"/>
      <c r="H858" s="7"/>
      <c r="I858" s="7"/>
      <c r="J858" s="7"/>
      <c r="K858" s="7"/>
      <c r="L858" s="7"/>
      <c r="M858" s="7"/>
      <c r="N858" s="7"/>
      <c r="O858" s="7"/>
      <c r="P858" s="7"/>
      <c r="Q858" s="7"/>
      <c r="R858" s="7"/>
      <c r="S858" s="7"/>
      <c r="T858" s="7"/>
      <c r="U858" s="7"/>
      <c r="V858" s="7"/>
      <c r="W858" s="7"/>
      <c r="X858" s="7"/>
      <c r="Y858" s="7"/>
    </row>
    <row r="859" spans="1:25" x14ac:dyDescent="0.2">
      <c r="A859" s="459"/>
      <c r="B859" s="459"/>
      <c r="C859" s="459"/>
      <c r="D859" s="459"/>
      <c r="E859" s="459"/>
      <c r="F859" s="7"/>
      <c r="G859" s="7"/>
      <c r="H859" s="7"/>
      <c r="I859" s="7"/>
      <c r="J859" s="7"/>
      <c r="K859" s="7"/>
      <c r="L859" s="7"/>
      <c r="M859" s="7"/>
      <c r="N859" s="7"/>
      <c r="O859" s="7"/>
      <c r="P859" s="7"/>
      <c r="Q859" s="7"/>
      <c r="R859" s="7"/>
      <c r="S859" s="7"/>
      <c r="T859" s="7"/>
      <c r="U859" s="7"/>
      <c r="V859" s="7"/>
      <c r="W859" s="7"/>
      <c r="X859" s="7"/>
      <c r="Y859" s="7"/>
    </row>
    <row r="860" spans="1:25" x14ac:dyDescent="0.2">
      <c r="A860" s="456"/>
      <c r="B860" s="457"/>
      <c r="C860" s="1139"/>
      <c r="D860" s="1139"/>
      <c r="E860" s="459"/>
      <c r="F860" s="7"/>
      <c r="G860" s="7"/>
      <c r="H860" s="7"/>
      <c r="I860" s="7"/>
      <c r="J860" s="7"/>
      <c r="K860" s="7"/>
      <c r="L860" s="7"/>
      <c r="M860" s="7"/>
      <c r="N860" s="7"/>
      <c r="O860" s="7"/>
      <c r="P860" s="7"/>
      <c r="Q860" s="7"/>
      <c r="R860" s="7"/>
      <c r="S860" s="7"/>
      <c r="T860" s="7"/>
      <c r="U860" s="7"/>
      <c r="V860" s="7"/>
      <c r="W860" s="7"/>
      <c r="X860" s="7"/>
      <c r="Y860" s="7"/>
    </row>
    <row r="861" spans="1:25" x14ac:dyDescent="0.2">
      <c r="A861" s="459"/>
      <c r="B861" s="459"/>
      <c r="C861" s="459"/>
      <c r="D861" s="459"/>
      <c r="E861" s="459"/>
      <c r="F861" s="7"/>
      <c r="G861" s="7"/>
      <c r="H861" s="7"/>
      <c r="I861" s="7"/>
      <c r="J861" s="7"/>
      <c r="K861" s="7"/>
      <c r="L861" s="7"/>
      <c r="M861" s="7"/>
      <c r="N861" s="7"/>
      <c r="O861" s="7"/>
      <c r="P861" s="7"/>
      <c r="Q861" s="7"/>
      <c r="R861" s="7"/>
      <c r="S861" s="7"/>
      <c r="T861" s="7"/>
      <c r="U861" s="7"/>
      <c r="V861" s="7"/>
      <c r="W861" s="7"/>
      <c r="X861" s="7"/>
      <c r="Y861" s="7"/>
    </row>
    <row r="862" spans="1:25" x14ac:dyDescent="0.2">
      <c r="A862" s="3"/>
      <c r="B862" s="677"/>
      <c r="C862" s="677"/>
      <c r="D862" s="437"/>
      <c r="E862" s="437"/>
      <c r="F862" s="7"/>
      <c r="G862" s="7"/>
      <c r="H862" s="7"/>
      <c r="I862" s="7"/>
      <c r="J862" s="7"/>
      <c r="K862" s="7"/>
      <c r="L862" s="7"/>
      <c r="M862" s="7"/>
      <c r="N862" s="7"/>
      <c r="O862" s="7"/>
      <c r="P862" s="7"/>
      <c r="Q862" s="7"/>
      <c r="R862" s="7"/>
      <c r="S862" s="7"/>
      <c r="T862" s="7"/>
      <c r="U862" s="7"/>
      <c r="V862" s="7"/>
      <c r="W862" s="7"/>
      <c r="X862" s="7"/>
      <c r="Y862" s="7"/>
    </row>
    <row r="863" spans="1:25" x14ac:dyDescent="0.2">
      <c r="A863" s="3"/>
      <c r="B863" s="1139"/>
      <c r="C863" s="1139"/>
      <c r="D863" s="26"/>
      <c r="E863" s="460"/>
      <c r="F863" s="7"/>
      <c r="G863" s="7"/>
      <c r="H863" s="7"/>
      <c r="I863" s="7"/>
      <c r="J863" s="7"/>
      <c r="K863" s="7"/>
      <c r="L863" s="7"/>
      <c r="M863" s="7"/>
      <c r="N863" s="7"/>
      <c r="O863" s="7"/>
      <c r="P863" s="7"/>
      <c r="Q863" s="7"/>
      <c r="R863" s="7"/>
      <c r="S863" s="7"/>
      <c r="T863" s="7"/>
      <c r="U863" s="7"/>
      <c r="V863" s="7"/>
      <c r="W863" s="7"/>
      <c r="X863" s="7"/>
      <c r="Y863" s="7"/>
    </row>
    <row r="864" spans="1:25" x14ac:dyDescent="0.2">
      <c r="A864" s="3"/>
      <c r="B864" s="1139"/>
      <c r="C864" s="1139"/>
      <c r="D864" s="26"/>
      <c r="E864" s="460"/>
      <c r="F864" s="7"/>
      <c r="G864" s="7"/>
      <c r="H864" s="7"/>
      <c r="I864" s="7"/>
      <c r="J864" s="7"/>
      <c r="K864" s="7"/>
      <c r="L864" s="7"/>
      <c r="M864" s="7"/>
      <c r="N864" s="7"/>
      <c r="O864" s="7"/>
      <c r="P864" s="7"/>
      <c r="Q864" s="7"/>
      <c r="R864" s="7"/>
      <c r="S864" s="7"/>
      <c r="T864" s="7"/>
      <c r="U864" s="7"/>
      <c r="V864" s="7"/>
      <c r="W864" s="7"/>
      <c r="X864" s="7"/>
      <c r="Y864" s="7"/>
    </row>
    <row r="865" spans="1:25" x14ac:dyDescent="0.2">
      <c r="A865" s="3"/>
      <c r="B865" s="1139"/>
      <c r="C865" s="1139"/>
      <c r="D865" s="26"/>
      <c r="E865" s="460"/>
      <c r="F865" s="7"/>
      <c r="G865" s="7"/>
      <c r="H865" s="7"/>
      <c r="I865" s="7"/>
      <c r="J865" s="7"/>
      <c r="K865" s="7"/>
      <c r="L865" s="7"/>
      <c r="M865" s="7"/>
      <c r="N865" s="7"/>
      <c r="O865" s="7"/>
      <c r="P865" s="7"/>
      <c r="Q865" s="7"/>
      <c r="R865" s="7"/>
      <c r="S865" s="7"/>
      <c r="T865" s="7"/>
      <c r="U865" s="7"/>
      <c r="V865" s="7"/>
      <c r="W865" s="7"/>
      <c r="X865" s="7"/>
      <c r="Y865" s="7"/>
    </row>
    <row r="866" spans="1:25" x14ac:dyDescent="0.2">
      <c r="A866" s="3"/>
      <c r="B866" s="677"/>
      <c r="C866" s="677"/>
      <c r="D866" s="460"/>
      <c r="E866" s="460"/>
      <c r="F866" s="7"/>
      <c r="G866" s="7"/>
      <c r="H866" s="7"/>
      <c r="I866" s="7"/>
      <c r="J866" s="7"/>
      <c r="K866" s="7"/>
      <c r="L866" s="7"/>
      <c r="M866" s="7"/>
      <c r="N866" s="7"/>
      <c r="O866" s="7"/>
      <c r="P866" s="7"/>
      <c r="Q866" s="7"/>
      <c r="R866" s="7"/>
      <c r="S866" s="7"/>
      <c r="T866" s="7"/>
      <c r="U866" s="7"/>
      <c r="V866" s="7"/>
      <c r="W866" s="7"/>
      <c r="X866" s="7"/>
      <c r="Y866" s="7"/>
    </row>
    <row r="867" spans="1:25" x14ac:dyDescent="0.2">
      <c r="A867" s="3"/>
      <c r="B867" s="1139"/>
      <c r="C867" s="1139"/>
      <c r="D867" s="459"/>
      <c r="E867" s="459"/>
      <c r="F867" s="7"/>
      <c r="G867" s="7"/>
      <c r="H867" s="7"/>
      <c r="I867" s="7"/>
      <c r="J867" s="7"/>
      <c r="K867" s="7"/>
      <c r="L867" s="7"/>
      <c r="M867" s="7"/>
      <c r="N867" s="7"/>
      <c r="O867" s="7"/>
      <c r="P867" s="7"/>
      <c r="Q867" s="7"/>
      <c r="R867" s="7"/>
      <c r="S867" s="7"/>
      <c r="T867" s="7"/>
      <c r="U867" s="7"/>
      <c r="V867" s="7"/>
      <c r="W867" s="7"/>
      <c r="X867" s="7"/>
      <c r="Y867" s="7"/>
    </row>
    <row r="868" spans="1:25" x14ac:dyDescent="0.2">
      <c r="A868" s="459"/>
      <c r="B868" s="459"/>
      <c r="C868" s="459"/>
      <c r="D868" s="27"/>
      <c r="E868" s="27"/>
      <c r="F868" s="7"/>
      <c r="G868" s="7"/>
      <c r="H868" s="7"/>
      <c r="I868" s="7"/>
      <c r="J868" s="7"/>
      <c r="K868" s="7"/>
      <c r="L868" s="7"/>
      <c r="M868" s="7"/>
      <c r="N868" s="7"/>
      <c r="O868" s="7"/>
      <c r="P868" s="7"/>
      <c r="Q868" s="7"/>
      <c r="R868" s="7"/>
      <c r="S868" s="7"/>
      <c r="T868" s="7"/>
      <c r="U868" s="7"/>
      <c r="V868" s="7"/>
      <c r="W868" s="7"/>
      <c r="X868" s="7"/>
      <c r="Y868" s="7"/>
    </row>
    <row r="869" spans="1:25" x14ac:dyDescent="0.2">
      <c r="A869" s="1138"/>
      <c r="B869" s="1138"/>
      <c r="C869" s="1138"/>
      <c r="D869" s="26"/>
      <c r="E869" s="460"/>
      <c r="F869" s="7"/>
      <c r="G869" s="7"/>
      <c r="H869" s="7"/>
      <c r="I869" s="7"/>
      <c r="J869" s="7"/>
      <c r="K869" s="7"/>
      <c r="L869" s="7"/>
      <c r="M869" s="7"/>
      <c r="N869" s="7"/>
      <c r="O869" s="7"/>
      <c r="P869" s="7"/>
      <c r="Q869" s="7"/>
      <c r="R869" s="7"/>
      <c r="S869" s="7"/>
      <c r="T869" s="7"/>
      <c r="U869" s="7"/>
      <c r="V869" s="7"/>
      <c r="W869" s="7"/>
      <c r="X869" s="7"/>
      <c r="Y869" s="7"/>
    </row>
    <row r="870" spans="1:25" x14ac:dyDescent="0.2">
      <c r="A870" s="459"/>
      <c r="B870" s="459"/>
      <c r="C870" s="459"/>
      <c r="D870" s="459"/>
      <c r="E870" s="459"/>
      <c r="F870" s="7"/>
      <c r="G870" s="7"/>
      <c r="H870" s="7"/>
      <c r="I870" s="7"/>
      <c r="J870" s="7"/>
      <c r="K870" s="7"/>
      <c r="L870" s="7"/>
      <c r="M870" s="7"/>
      <c r="N870" s="7"/>
      <c r="O870" s="7"/>
      <c r="P870" s="7"/>
      <c r="Q870" s="7"/>
      <c r="R870" s="7"/>
      <c r="S870" s="7"/>
      <c r="T870" s="7"/>
      <c r="U870" s="7"/>
      <c r="V870" s="7"/>
      <c r="W870" s="7"/>
      <c r="X870" s="7"/>
      <c r="Y870" s="7"/>
    </row>
    <row r="871" spans="1:25" x14ac:dyDescent="0.2">
      <c r="A871" s="459"/>
      <c r="B871" s="1139"/>
      <c r="C871" s="1139"/>
      <c r="D871" s="459"/>
      <c r="E871" s="459"/>
      <c r="F871" s="7"/>
      <c r="G871" s="7"/>
      <c r="H871" s="7"/>
      <c r="I871" s="7"/>
      <c r="J871" s="7"/>
      <c r="K871" s="7"/>
      <c r="L871" s="7"/>
      <c r="M871" s="7"/>
      <c r="N871" s="7"/>
      <c r="O871" s="7"/>
      <c r="P871" s="7"/>
      <c r="Q871" s="7"/>
      <c r="R871" s="7"/>
      <c r="S871" s="7"/>
      <c r="T871" s="7"/>
      <c r="U871" s="7"/>
      <c r="V871" s="7"/>
      <c r="W871" s="7"/>
      <c r="X871" s="7"/>
      <c r="Y871" s="7"/>
    </row>
    <row r="872" spans="1:25" x14ac:dyDescent="0.2">
      <c r="A872" s="459"/>
      <c r="B872" s="459"/>
      <c r="C872" s="459"/>
      <c r="D872" s="459"/>
      <c r="E872" s="459"/>
      <c r="F872" s="7"/>
      <c r="G872" s="7"/>
      <c r="H872" s="7"/>
      <c r="I872" s="7"/>
      <c r="J872" s="7"/>
      <c r="K872" s="7"/>
      <c r="L872" s="7"/>
      <c r="M872" s="7"/>
      <c r="N872" s="7"/>
      <c r="O872" s="7"/>
      <c r="P872" s="7"/>
      <c r="Q872" s="7"/>
      <c r="R872" s="7"/>
      <c r="S872" s="7"/>
      <c r="T872" s="7"/>
      <c r="U872" s="7"/>
      <c r="V872" s="7"/>
      <c r="W872" s="7"/>
      <c r="X872" s="7"/>
      <c r="Y872" s="7"/>
    </row>
    <row r="873" spans="1:25" x14ac:dyDescent="0.2">
      <c r="A873" s="1138"/>
      <c r="B873" s="1138"/>
      <c r="C873" s="1138"/>
      <c r="D873" s="437"/>
      <c r="E873" s="460"/>
      <c r="F873" s="7"/>
      <c r="G873" s="7"/>
      <c r="H873" s="7"/>
      <c r="I873" s="7"/>
      <c r="J873" s="7"/>
      <c r="K873" s="7"/>
      <c r="L873" s="7"/>
      <c r="M873" s="7"/>
      <c r="N873" s="7"/>
      <c r="O873" s="7"/>
      <c r="P873" s="7"/>
      <c r="Q873" s="7"/>
      <c r="R873" s="7"/>
      <c r="S873" s="7"/>
      <c r="T873" s="7"/>
      <c r="U873" s="7"/>
      <c r="V873" s="7"/>
      <c r="W873" s="7"/>
      <c r="X873" s="7"/>
      <c r="Y873" s="7"/>
    </row>
    <row r="874" spans="1:25" x14ac:dyDescent="0.2">
      <c r="A874" s="459"/>
      <c r="B874" s="459"/>
      <c r="C874" s="459"/>
      <c r="D874" s="459"/>
      <c r="E874" s="459"/>
      <c r="F874" s="7"/>
      <c r="G874" s="7"/>
      <c r="H874" s="7"/>
      <c r="I874" s="7"/>
      <c r="J874" s="7"/>
      <c r="K874" s="7"/>
      <c r="L874" s="7"/>
      <c r="M874" s="7"/>
      <c r="N874" s="7"/>
      <c r="O874" s="7"/>
      <c r="P874" s="7"/>
      <c r="Q874" s="7"/>
      <c r="R874" s="7"/>
      <c r="S874" s="7"/>
      <c r="T874" s="7"/>
      <c r="U874" s="7"/>
      <c r="V874" s="7"/>
      <c r="W874" s="7"/>
      <c r="X874" s="7"/>
      <c r="Y874" s="7"/>
    </row>
    <row r="875" spans="1:25" x14ac:dyDescent="0.2">
      <c r="A875" s="1132"/>
      <c r="B875" s="1132"/>
      <c r="C875" s="1132"/>
      <c r="D875" s="437"/>
      <c r="E875" s="20"/>
      <c r="F875" s="7"/>
      <c r="G875" s="7"/>
      <c r="H875" s="7"/>
      <c r="I875" s="7"/>
      <c r="J875" s="7"/>
      <c r="K875" s="7"/>
      <c r="L875" s="7"/>
      <c r="M875" s="7"/>
      <c r="N875" s="7"/>
      <c r="O875" s="7"/>
      <c r="P875" s="7"/>
      <c r="Q875" s="7"/>
      <c r="R875" s="7"/>
      <c r="S875" s="7"/>
      <c r="T875" s="7"/>
      <c r="U875" s="7"/>
      <c r="V875" s="7"/>
      <c r="W875" s="7"/>
      <c r="X875" s="7"/>
      <c r="Y875" s="7"/>
    </row>
    <row r="876" spans="1:25" x14ac:dyDescent="0.2">
      <c r="A876" s="459"/>
      <c r="B876" s="459"/>
      <c r="C876" s="459"/>
      <c r="D876" s="459"/>
      <c r="E876" s="459"/>
      <c r="F876" s="7"/>
      <c r="G876" s="7"/>
      <c r="H876" s="7"/>
      <c r="I876" s="7"/>
      <c r="J876" s="7"/>
      <c r="K876" s="7"/>
      <c r="L876" s="7"/>
      <c r="M876" s="7"/>
      <c r="N876" s="7"/>
      <c r="O876" s="7"/>
      <c r="P876" s="7"/>
      <c r="Q876" s="7"/>
      <c r="R876" s="7"/>
      <c r="S876" s="7"/>
      <c r="T876" s="7"/>
      <c r="U876" s="7"/>
      <c r="V876" s="7"/>
      <c r="W876" s="7"/>
      <c r="X876" s="7"/>
      <c r="Y876" s="7"/>
    </row>
    <row r="877" spans="1:25" x14ac:dyDescent="0.2">
      <c r="A877" s="459"/>
      <c r="B877" s="459"/>
      <c r="C877" s="459"/>
      <c r="D877" s="459"/>
      <c r="E877" s="459"/>
      <c r="F877" s="7"/>
      <c r="G877" s="7"/>
      <c r="H877" s="7"/>
      <c r="I877" s="7"/>
      <c r="J877" s="7"/>
      <c r="K877" s="7"/>
      <c r="L877" s="7"/>
      <c r="M877" s="7"/>
      <c r="N877" s="7"/>
      <c r="O877" s="7"/>
      <c r="P877" s="7"/>
      <c r="Q877" s="7"/>
      <c r="R877" s="7"/>
      <c r="S877" s="7"/>
      <c r="T877" s="7"/>
      <c r="U877" s="7"/>
      <c r="V877" s="7"/>
      <c r="W877" s="7"/>
      <c r="X877" s="7"/>
      <c r="Y877" s="7"/>
    </row>
    <row r="878" spans="1:25" x14ac:dyDescent="0.2">
      <c r="A878" s="459"/>
      <c r="B878" s="459"/>
      <c r="C878" s="459"/>
      <c r="D878" s="459"/>
      <c r="E878" s="459"/>
      <c r="F878" s="7"/>
      <c r="G878" s="7"/>
      <c r="H878" s="7"/>
      <c r="I878" s="7"/>
      <c r="J878" s="7"/>
      <c r="K878" s="7"/>
      <c r="L878" s="7"/>
      <c r="M878" s="7"/>
      <c r="N878" s="7"/>
      <c r="O878" s="7"/>
      <c r="P878" s="7"/>
      <c r="Q878" s="7"/>
      <c r="R878" s="7"/>
      <c r="S878" s="7"/>
      <c r="T878" s="7"/>
      <c r="U878" s="7"/>
      <c r="V878" s="7"/>
      <c r="W878" s="7"/>
      <c r="X878" s="7"/>
      <c r="Y878" s="7"/>
    </row>
    <row r="879" spans="1:25" x14ac:dyDescent="0.2">
      <c r="A879" s="459"/>
      <c r="B879" s="459"/>
      <c r="C879" s="459"/>
      <c r="D879" s="459"/>
      <c r="E879" s="459"/>
      <c r="F879" s="7"/>
      <c r="G879" s="7"/>
      <c r="H879" s="7"/>
      <c r="I879" s="7"/>
      <c r="J879" s="7"/>
      <c r="K879" s="7"/>
      <c r="L879" s="7"/>
      <c r="M879" s="7"/>
      <c r="N879" s="7"/>
      <c r="O879" s="7"/>
      <c r="P879" s="7"/>
      <c r="Q879" s="7"/>
      <c r="R879" s="7"/>
      <c r="S879" s="7"/>
      <c r="T879" s="7"/>
      <c r="U879" s="7"/>
      <c r="V879" s="7"/>
      <c r="W879" s="7"/>
      <c r="X879" s="7"/>
      <c r="Y879" s="7"/>
    </row>
    <row r="880" spans="1:25" x14ac:dyDescent="0.2">
      <c r="A880" s="459"/>
      <c r="B880" s="459"/>
      <c r="C880" s="459"/>
      <c r="D880" s="459"/>
      <c r="E880" s="459"/>
      <c r="F880" s="7"/>
      <c r="G880" s="7"/>
      <c r="H880" s="7"/>
      <c r="I880" s="7"/>
      <c r="J880" s="7"/>
      <c r="K880" s="7"/>
      <c r="L880" s="7"/>
      <c r="M880" s="7"/>
      <c r="N880" s="7"/>
      <c r="O880" s="7"/>
      <c r="P880" s="7"/>
      <c r="Q880" s="7"/>
      <c r="R880" s="7"/>
      <c r="S880" s="7"/>
      <c r="T880" s="7"/>
      <c r="U880" s="7"/>
      <c r="V880" s="7"/>
      <c r="W880" s="7"/>
      <c r="X880" s="7"/>
      <c r="Y880" s="7"/>
    </row>
    <row r="881" spans="1:25" x14ac:dyDescent="0.2">
      <c r="A881" s="459"/>
      <c r="B881" s="459"/>
      <c r="C881" s="459"/>
      <c r="D881" s="459"/>
      <c r="E881" s="459"/>
      <c r="F881" s="7"/>
      <c r="G881" s="7"/>
      <c r="H881" s="7"/>
      <c r="I881" s="7"/>
      <c r="J881" s="7"/>
      <c r="K881" s="7"/>
      <c r="L881" s="7"/>
      <c r="M881" s="7"/>
      <c r="N881" s="7"/>
      <c r="O881" s="7"/>
      <c r="P881" s="7"/>
      <c r="Q881" s="7"/>
      <c r="R881" s="7"/>
      <c r="S881" s="7"/>
      <c r="T881" s="7"/>
      <c r="U881" s="7"/>
      <c r="V881" s="7"/>
      <c r="W881" s="7"/>
      <c r="X881" s="7"/>
      <c r="Y881" s="7"/>
    </row>
    <row r="882" spans="1:25" x14ac:dyDescent="0.2">
      <c r="A882" s="7"/>
      <c r="B882" s="7"/>
      <c r="C882" s="7"/>
      <c r="D882" s="7"/>
      <c r="E882" s="7"/>
      <c r="F882" s="7"/>
      <c r="G882" s="7"/>
      <c r="H882" s="7"/>
      <c r="I882" s="7"/>
      <c r="J882" s="7"/>
      <c r="K882" s="7"/>
      <c r="L882" s="7"/>
      <c r="M882" s="7"/>
      <c r="N882" s="7"/>
      <c r="O882" s="7"/>
      <c r="P882" s="7"/>
      <c r="Q882" s="7"/>
      <c r="R882" s="7"/>
      <c r="S882" s="7"/>
      <c r="T882" s="7"/>
      <c r="U882" s="7"/>
      <c r="V882" s="7"/>
      <c r="W882" s="7"/>
      <c r="X882" s="7"/>
      <c r="Y882" s="7"/>
    </row>
    <row r="883" spans="1:25" x14ac:dyDescent="0.2">
      <c r="A883" s="7"/>
      <c r="B883" s="7"/>
      <c r="C883" s="7"/>
      <c r="D883" s="7"/>
      <c r="E883" s="7"/>
      <c r="F883" s="7"/>
      <c r="G883" s="7"/>
      <c r="H883" s="7"/>
      <c r="I883" s="7"/>
      <c r="J883" s="7"/>
      <c r="K883" s="7"/>
      <c r="L883" s="7"/>
      <c r="M883" s="7"/>
      <c r="N883" s="7"/>
      <c r="O883" s="7"/>
      <c r="P883" s="7"/>
      <c r="Q883" s="7"/>
      <c r="R883" s="7"/>
      <c r="S883" s="7"/>
      <c r="T883" s="7"/>
      <c r="U883" s="7"/>
      <c r="V883" s="7"/>
      <c r="W883" s="7"/>
      <c r="X883" s="7"/>
      <c r="Y883" s="7"/>
    </row>
    <row r="884" spans="1:25" x14ac:dyDescent="0.2">
      <c r="A884" s="7"/>
      <c r="B884" s="7"/>
      <c r="C884" s="7"/>
      <c r="D884" s="7"/>
      <c r="E884" s="7"/>
      <c r="F884" s="7"/>
      <c r="G884" s="7"/>
      <c r="H884" s="7"/>
      <c r="I884" s="7"/>
      <c r="J884" s="7"/>
      <c r="K884" s="7"/>
      <c r="L884" s="7"/>
      <c r="M884" s="7"/>
      <c r="N884" s="7"/>
      <c r="O884" s="7"/>
      <c r="P884" s="7"/>
      <c r="Q884" s="7"/>
      <c r="R884" s="7"/>
      <c r="S884" s="7"/>
      <c r="T884" s="7"/>
      <c r="U884" s="7"/>
      <c r="V884" s="7"/>
      <c r="W884" s="7"/>
      <c r="X884" s="7"/>
      <c r="Y884" s="7"/>
    </row>
    <row r="885" spans="1:25" x14ac:dyDescent="0.2">
      <c r="A885" s="7"/>
      <c r="B885" s="7"/>
      <c r="C885" s="7"/>
      <c r="D885" s="7"/>
      <c r="E885" s="7"/>
      <c r="F885" s="7"/>
      <c r="G885" s="7"/>
      <c r="H885" s="7"/>
      <c r="I885" s="7"/>
      <c r="J885" s="7"/>
      <c r="K885" s="7"/>
      <c r="L885" s="7"/>
      <c r="M885" s="7"/>
      <c r="N885" s="7"/>
      <c r="O885" s="7"/>
      <c r="P885" s="7"/>
      <c r="Q885" s="7"/>
      <c r="R885" s="7"/>
      <c r="S885" s="7"/>
      <c r="T885" s="7"/>
      <c r="U885" s="7"/>
      <c r="V885" s="7"/>
      <c r="W885" s="7"/>
      <c r="X885" s="7"/>
      <c r="Y885" s="7"/>
    </row>
    <row r="886" spans="1:25" x14ac:dyDescent="0.2">
      <c r="A886" s="7"/>
      <c r="B886" s="7"/>
      <c r="C886" s="7"/>
      <c r="D886" s="7"/>
      <c r="E886" s="7"/>
      <c r="F886" s="7"/>
      <c r="G886" s="7"/>
      <c r="H886" s="7"/>
      <c r="I886" s="7"/>
      <c r="J886" s="7"/>
      <c r="K886" s="7"/>
      <c r="L886" s="7"/>
      <c r="M886" s="7"/>
      <c r="N886" s="7"/>
      <c r="O886" s="7"/>
      <c r="P886" s="7"/>
      <c r="Q886" s="7"/>
      <c r="R886" s="7"/>
      <c r="S886" s="7"/>
      <c r="T886" s="7"/>
      <c r="U886" s="7"/>
      <c r="V886" s="7"/>
      <c r="W886" s="7"/>
      <c r="X886" s="7"/>
      <c r="Y886" s="7"/>
    </row>
    <row r="887" spans="1:25" x14ac:dyDescent="0.2">
      <c r="A887" s="7"/>
      <c r="B887" s="7"/>
      <c r="C887" s="7"/>
      <c r="D887" s="7"/>
      <c r="E887" s="7"/>
      <c r="F887" s="7"/>
      <c r="G887" s="7"/>
      <c r="H887" s="7"/>
      <c r="I887" s="7"/>
      <c r="J887" s="7"/>
      <c r="K887" s="7"/>
      <c r="L887" s="7"/>
      <c r="M887" s="7"/>
      <c r="N887" s="7"/>
      <c r="O887" s="7"/>
      <c r="P887" s="7"/>
      <c r="Q887" s="7"/>
      <c r="R887" s="7"/>
      <c r="S887" s="7"/>
      <c r="T887" s="7"/>
      <c r="U887" s="7"/>
      <c r="V887" s="7"/>
      <c r="W887" s="7"/>
      <c r="X887" s="7"/>
      <c r="Y887" s="7"/>
    </row>
    <row r="888" spans="1:25" x14ac:dyDescent="0.2">
      <c r="A888" s="7"/>
      <c r="B888" s="7"/>
      <c r="C888" s="7"/>
      <c r="D888" s="7"/>
      <c r="E888" s="7"/>
      <c r="F888" s="7"/>
      <c r="G888" s="7"/>
      <c r="H888" s="7"/>
      <c r="I888" s="7"/>
      <c r="J888" s="7"/>
      <c r="K888" s="7"/>
      <c r="L888" s="7"/>
      <c r="M888" s="7"/>
      <c r="N888" s="7"/>
      <c r="O888" s="7"/>
      <c r="P888" s="7"/>
      <c r="Q888" s="7"/>
      <c r="R888" s="7"/>
      <c r="S888" s="7"/>
      <c r="T888" s="7"/>
      <c r="U888" s="7"/>
      <c r="V888" s="7"/>
      <c r="W888" s="7"/>
      <c r="X888" s="7"/>
      <c r="Y888" s="7"/>
    </row>
    <row r="889" spans="1:25" x14ac:dyDescent="0.2">
      <c r="A889" s="7"/>
      <c r="B889" s="7"/>
      <c r="C889" s="7"/>
      <c r="D889" s="7"/>
      <c r="E889" s="7"/>
      <c r="F889" s="7"/>
      <c r="G889" s="7"/>
      <c r="H889" s="7"/>
      <c r="I889" s="7"/>
      <c r="J889" s="7"/>
      <c r="K889" s="7"/>
      <c r="L889" s="7"/>
      <c r="M889" s="7"/>
      <c r="N889" s="7"/>
      <c r="O889" s="7"/>
      <c r="P889" s="7"/>
      <c r="Q889" s="7"/>
      <c r="R889" s="7"/>
      <c r="S889" s="7"/>
      <c r="T889" s="7"/>
      <c r="U889" s="7"/>
      <c r="V889" s="7"/>
      <c r="W889" s="7"/>
      <c r="X889" s="7"/>
      <c r="Y889" s="7"/>
    </row>
    <row r="890" spans="1:25" x14ac:dyDescent="0.2">
      <c r="A890" s="7"/>
      <c r="B890" s="7"/>
      <c r="C890" s="7"/>
      <c r="D890" s="7"/>
      <c r="E890" s="7"/>
      <c r="F890" s="7"/>
      <c r="G890" s="7"/>
      <c r="H890" s="7"/>
      <c r="I890" s="7"/>
      <c r="J890" s="7"/>
      <c r="K890" s="7"/>
      <c r="L890" s="7"/>
      <c r="M890" s="7"/>
      <c r="N890" s="7"/>
      <c r="O890" s="7"/>
      <c r="P890" s="7"/>
      <c r="Q890" s="7"/>
      <c r="R890" s="7"/>
      <c r="S890" s="7"/>
      <c r="T890" s="7"/>
      <c r="U890" s="7"/>
      <c r="V890" s="7"/>
      <c r="W890" s="7"/>
      <c r="X890" s="7"/>
      <c r="Y890" s="7"/>
    </row>
    <row r="891" spans="1:25" x14ac:dyDescent="0.2">
      <c r="A891" s="7"/>
      <c r="B891" s="7"/>
      <c r="C891" s="7"/>
      <c r="D891" s="7"/>
      <c r="E891" s="7"/>
      <c r="F891" s="7"/>
      <c r="G891" s="7"/>
      <c r="H891" s="7"/>
      <c r="I891" s="7"/>
      <c r="J891" s="7"/>
      <c r="K891" s="7"/>
      <c r="L891" s="7"/>
      <c r="M891" s="7"/>
      <c r="N891" s="7"/>
      <c r="O891" s="7"/>
      <c r="P891" s="7"/>
      <c r="Q891" s="7"/>
      <c r="R891" s="7"/>
      <c r="S891" s="7"/>
      <c r="T891" s="7"/>
      <c r="U891" s="7"/>
      <c r="V891" s="7"/>
      <c r="W891" s="7"/>
      <c r="X891" s="7"/>
      <c r="Y891" s="7"/>
    </row>
    <row r="892" spans="1:25" x14ac:dyDescent="0.2">
      <c r="A892" s="7"/>
      <c r="B892" s="7"/>
      <c r="C892" s="7"/>
      <c r="D892" s="7"/>
      <c r="E892" s="7"/>
      <c r="F892" s="7"/>
      <c r="G892" s="7"/>
      <c r="H892" s="7"/>
      <c r="I892" s="7"/>
      <c r="J892" s="7"/>
      <c r="K892" s="7"/>
      <c r="L892" s="7"/>
      <c r="M892" s="7"/>
      <c r="N892" s="7"/>
      <c r="O892" s="7"/>
      <c r="P892" s="7"/>
      <c r="Q892" s="7"/>
      <c r="R892" s="7"/>
      <c r="S892" s="7"/>
      <c r="T892" s="7"/>
      <c r="U892" s="7"/>
      <c r="V892" s="7"/>
      <c r="W892" s="7"/>
      <c r="X892" s="7"/>
      <c r="Y892" s="7"/>
    </row>
    <row r="893" spans="1:25" x14ac:dyDescent="0.2">
      <c r="A893" s="7"/>
      <c r="B893" s="7"/>
      <c r="C893" s="7"/>
      <c r="D893" s="7"/>
      <c r="E893" s="7"/>
      <c r="F893" s="7"/>
      <c r="G893" s="7"/>
      <c r="H893" s="7"/>
      <c r="I893" s="7"/>
      <c r="J893" s="7"/>
      <c r="K893" s="7"/>
      <c r="L893" s="7"/>
      <c r="M893" s="7"/>
      <c r="N893" s="7"/>
      <c r="O893" s="7"/>
      <c r="P893" s="7"/>
      <c r="Q893" s="7"/>
      <c r="R893" s="7"/>
      <c r="S893" s="7"/>
      <c r="T893" s="7"/>
      <c r="U893" s="7"/>
      <c r="V893" s="7"/>
      <c r="W893" s="7"/>
      <c r="X893" s="7"/>
      <c r="Y893" s="7"/>
    </row>
    <row r="894" spans="1:25" x14ac:dyDescent="0.2">
      <c r="A894" s="7"/>
      <c r="B894" s="7"/>
      <c r="C894" s="7"/>
      <c r="D894" s="7"/>
      <c r="E894" s="7"/>
      <c r="F894" s="7"/>
      <c r="G894" s="7"/>
      <c r="H894" s="7"/>
      <c r="I894" s="7"/>
      <c r="J894" s="7"/>
      <c r="K894" s="7"/>
      <c r="L894" s="7"/>
      <c r="M894" s="7"/>
      <c r="N894" s="7"/>
      <c r="O894" s="7"/>
      <c r="P894" s="7"/>
      <c r="Q894" s="7"/>
      <c r="R894" s="7"/>
      <c r="S894" s="7"/>
      <c r="T894" s="7"/>
      <c r="U894" s="7"/>
      <c r="V894" s="7"/>
      <c r="W894" s="7"/>
      <c r="X894" s="7"/>
      <c r="Y894" s="7"/>
    </row>
    <row r="895" spans="1:25" x14ac:dyDescent="0.2">
      <c r="A895" s="7"/>
      <c r="B895" s="7"/>
      <c r="C895" s="7"/>
      <c r="D895" s="7"/>
      <c r="E895" s="7"/>
      <c r="F895" s="7"/>
      <c r="G895" s="7"/>
      <c r="H895" s="7"/>
      <c r="I895" s="7"/>
      <c r="J895" s="7"/>
      <c r="K895" s="7"/>
      <c r="L895" s="7"/>
      <c r="M895" s="7"/>
      <c r="N895" s="7"/>
      <c r="O895" s="7"/>
      <c r="P895" s="7"/>
      <c r="Q895" s="7"/>
      <c r="R895" s="7"/>
      <c r="S895" s="7"/>
      <c r="T895" s="7"/>
      <c r="U895" s="7"/>
      <c r="V895" s="7"/>
      <c r="W895" s="7"/>
      <c r="X895" s="7"/>
      <c r="Y895" s="7"/>
    </row>
    <row r="896" spans="1:25" x14ac:dyDescent="0.2">
      <c r="A896" s="7"/>
      <c r="B896" s="7"/>
      <c r="C896" s="7"/>
      <c r="D896" s="7"/>
      <c r="E896" s="7"/>
      <c r="F896" s="7"/>
      <c r="G896" s="7"/>
      <c r="H896" s="7"/>
      <c r="I896" s="7"/>
      <c r="J896" s="7"/>
      <c r="K896" s="7"/>
      <c r="L896" s="7"/>
      <c r="M896" s="7"/>
      <c r="N896" s="7"/>
      <c r="O896" s="7"/>
      <c r="P896" s="7"/>
      <c r="Q896" s="7"/>
      <c r="R896" s="7"/>
      <c r="S896" s="7"/>
      <c r="T896" s="7"/>
      <c r="U896" s="7"/>
      <c r="V896" s="7"/>
      <c r="W896" s="7"/>
      <c r="X896" s="7"/>
      <c r="Y896" s="7"/>
    </row>
    <row r="897" spans="1:25" x14ac:dyDescent="0.2">
      <c r="A897" s="7"/>
      <c r="B897" s="7"/>
      <c r="C897" s="7"/>
      <c r="D897" s="7"/>
      <c r="E897" s="7"/>
      <c r="F897" s="7"/>
      <c r="G897" s="7"/>
      <c r="H897" s="7"/>
      <c r="I897" s="7"/>
      <c r="J897" s="7"/>
      <c r="K897" s="7"/>
      <c r="L897" s="7"/>
      <c r="M897" s="7"/>
      <c r="N897" s="7"/>
      <c r="O897" s="7"/>
      <c r="P897" s="7"/>
      <c r="Q897" s="7"/>
      <c r="R897" s="7"/>
      <c r="S897" s="7"/>
      <c r="T897" s="7"/>
      <c r="U897" s="7"/>
      <c r="V897" s="7"/>
      <c r="W897" s="7"/>
      <c r="X897" s="7"/>
      <c r="Y897" s="7"/>
    </row>
    <row r="898" spans="1:25" x14ac:dyDescent="0.2">
      <c r="A898" s="7"/>
      <c r="B898" s="7"/>
      <c r="C898" s="7"/>
      <c r="D898" s="7"/>
      <c r="E898" s="7"/>
      <c r="F898" s="7"/>
      <c r="G898" s="7"/>
      <c r="H898" s="7"/>
      <c r="I898" s="7"/>
      <c r="J898" s="7"/>
      <c r="K898" s="7"/>
      <c r="L898" s="7"/>
      <c r="M898" s="7"/>
      <c r="N898" s="7"/>
      <c r="O898" s="7"/>
      <c r="P898" s="7"/>
      <c r="Q898" s="7"/>
      <c r="R898" s="7"/>
      <c r="S898" s="7"/>
      <c r="T898" s="7"/>
      <c r="U898" s="7"/>
      <c r="V898" s="7"/>
      <c r="W898" s="7"/>
      <c r="X898" s="7"/>
      <c r="Y898" s="7"/>
    </row>
    <row r="899" spans="1:25" x14ac:dyDescent="0.2">
      <c r="A899" s="7"/>
      <c r="B899" s="7"/>
      <c r="C899" s="7"/>
      <c r="D899" s="7"/>
      <c r="E899" s="7"/>
      <c r="F899" s="7"/>
      <c r="G899" s="7"/>
      <c r="H899" s="7"/>
      <c r="I899" s="7"/>
      <c r="J899" s="7"/>
      <c r="K899" s="7"/>
      <c r="L899" s="7"/>
      <c r="M899" s="7"/>
      <c r="N899" s="7"/>
      <c r="O899" s="7"/>
      <c r="P899" s="7"/>
      <c r="Q899" s="7"/>
      <c r="R899" s="7"/>
      <c r="S899" s="7"/>
      <c r="T899" s="7"/>
      <c r="U899" s="7"/>
      <c r="V899" s="7"/>
      <c r="W899" s="7"/>
      <c r="X899" s="7"/>
      <c r="Y899" s="7"/>
    </row>
    <row r="900" spans="1:25" x14ac:dyDescent="0.2">
      <c r="A900" s="7"/>
      <c r="B900" s="7"/>
      <c r="C900" s="7"/>
      <c r="D900" s="7"/>
      <c r="E900" s="7"/>
      <c r="F900" s="7"/>
      <c r="G900" s="7"/>
      <c r="H900" s="7"/>
      <c r="I900" s="7"/>
      <c r="J900" s="7"/>
      <c r="K900" s="7"/>
      <c r="L900" s="7"/>
      <c r="M900" s="7"/>
      <c r="N900" s="7"/>
      <c r="O900" s="7"/>
      <c r="P900" s="7"/>
      <c r="Q900" s="7"/>
      <c r="R900" s="7"/>
      <c r="S900" s="7"/>
      <c r="T900" s="7"/>
      <c r="U900" s="7"/>
      <c r="V900" s="7"/>
      <c r="W900" s="7"/>
      <c r="X900" s="7"/>
      <c r="Y900" s="7"/>
    </row>
    <row r="901" spans="1:25" x14ac:dyDescent="0.2">
      <c r="A901" s="7"/>
      <c r="B901" s="7"/>
      <c r="C901" s="7"/>
      <c r="D901" s="7"/>
      <c r="E901" s="7"/>
      <c r="F901" s="7"/>
      <c r="G901" s="7"/>
      <c r="H901" s="7"/>
      <c r="I901" s="7"/>
      <c r="J901" s="7"/>
      <c r="K901" s="7"/>
      <c r="L901" s="7"/>
      <c r="M901" s="7"/>
      <c r="N901" s="7"/>
      <c r="O901" s="7"/>
      <c r="P901" s="7"/>
      <c r="Q901" s="7"/>
      <c r="R901" s="7"/>
      <c r="S901" s="7"/>
      <c r="T901" s="7"/>
      <c r="U901" s="7"/>
      <c r="V901" s="7"/>
      <c r="W901" s="7"/>
      <c r="X901" s="7"/>
      <c r="Y901" s="7"/>
    </row>
    <row r="902" spans="1:25" x14ac:dyDescent="0.2">
      <c r="A902" s="7"/>
      <c r="B902" s="7"/>
      <c r="C902" s="7"/>
      <c r="D902" s="7"/>
      <c r="E902" s="7"/>
      <c r="F902" s="7"/>
      <c r="G902" s="7"/>
      <c r="H902" s="7"/>
      <c r="I902" s="7"/>
      <c r="J902" s="7"/>
      <c r="K902" s="7"/>
      <c r="L902" s="7"/>
      <c r="M902" s="7"/>
      <c r="N902" s="7"/>
      <c r="O902" s="7"/>
      <c r="P902" s="7"/>
      <c r="Q902" s="7"/>
      <c r="R902" s="7"/>
      <c r="S902" s="7"/>
      <c r="T902" s="7"/>
      <c r="U902" s="7"/>
      <c r="V902" s="7"/>
      <c r="W902" s="7"/>
      <c r="X902" s="7"/>
      <c r="Y902" s="7"/>
    </row>
    <row r="903" spans="1:25" x14ac:dyDescent="0.2">
      <c r="A903" s="7"/>
      <c r="B903" s="7"/>
      <c r="C903" s="7"/>
      <c r="D903" s="7"/>
      <c r="E903" s="7"/>
      <c r="F903" s="7"/>
      <c r="G903" s="7"/>
      <c r="H903" s="7"/>
      <c r="I903" s="7"/>
      <c r="J903" s="7"/>
      <c r="K903" s="7"/>
      <c r="L903" s="7"/>
      <c r="M903" s="7"/>
      <c r="N903" s="7"/>
      <c r="O903" s="7"/>
      <c r="P903" s="7"/>
      <c r="Q903" s="7"/>
      <c r="R903" s="7"/>
      <c r="S903" s="7"/>
      <c r="T903" s="7"/>
      <c r="U903" s="7"/>
      <c r="V903" s="7"/>
      <c r="W903" s="7"/>
      <c r="X903" s="7"/>
      <c r="Y903" s="7"/>
    </row>
    <row r="904" spans="1:25" x14ac:dyDescent="0.2">
      <c r="A904" s="7"/>
      <c r="B904" s="7"/>
      <c r="C904" s="7"/>
      <c r="D904" s="7"/>
      <c r="E904" s="7"/>
      <c r="F904" s="7"/>
      <c r="G904" s="7"/>
      <c r="H904" s="7"/>
      <c r="I904" s="7"/>
      <c r="J904" s="7"/>
      <c r="K904" s="7"/>
      <c r="L904" s="7"/>
      <c r="M904" s="7"/>
      <c r="N904" s="7"/>
      <c r="O904" s="7"/>
      <c r="P904" s="7"/>
      <c r="Q904" s="7"/>
      <c r="R904" s="7"/>
      <c r="S904" s="7"/>
      <c r="T904" s="7"/>
      <c r="U904" s="7"/>
      <c r="V904" s="7"/>
      <c r="W904" s="7"/>
      <c r="X904" s="7"/>
      <c r="Y904" s="7"/>
    </row>
    <row r="905" spans="1:25" x14ac:dyDescent="0.2">
      <c r="A905" s="7"/>
      <c r="B905" s="7"/>
      <c r="C905" s="7"/>
      <c r="D905" s="7"/>
      <c r="E905" s="7"/>
      <c r="F905" s="7"/>
      <c r="G905" s="7"/>
      <c r="H905" s="7"/>
      <c r="I905" s="7"/>
      <c r="J905" s="7"/>
      <c r="K905" s="7"/>
      <c r="L905" s="7"/>
      <c r="M905" s="7"/>
      <c r="N905" s="7"/>
      <c r="O905" s="7"/>
      <c r="P905" s="7"/>
      <c r="Q905" s="7"/>
      <c r="R905" s="7"/>
      <c r="S905" s="7"/>
      <c r="T905" s="7"/>
      <c r="U905" s="7"/>
      <c r="V905" s="7"/>
      <c r="W905" s="7"/>
      <c r="X905" s="7"/>
      <c r="Y905" s="7"/>
    </row>
    <row r="906" spans="1:25" x14ac:dyDescent="0.2">
      <c r="A906" s="7"/>
      <c r="B906" s="7"/>
      <c r="C906" s="7"/>
      <c r="D906" s="7"/>
      <c r="E906" s="7"/>
      <c r="F906" s="7"/>
      <c r="G906" s="7"/>
      <c r="H906" s="7"/>
      <c r="I906" s="7"/>
      <c r="J906" s="7"/>
      <c r="K906" s="7"/>
      <c r="L906" s="7"/>
      <c r="M906" s="7"/>
      <c r="N906" s="7"/>
      <c r="O906" s="7"/>
      <c r="P906" s="7"/>
      <c r="Q906" s="7"/>
      <c r="R906" s="7"/>
      <c r="S906" s="7"/>
      <c r="T906" s="7"/>
      <c r="U906" s="7"/>
      <c r="V906" s="7"/>
      <c r="W906" s="7"/>
      <c r="X906" s="7"/>
      <c r="Y906" s="7"/>
    </row>
    <row r="907" spans="1:25" x14ac:dyDescent="0.2">
      <c r="A907" s="7"/>
      <c r="B907" s="7"/>
      <c r="C907" s="7"/>
      <c r="D907" s="7"/>
      <c r="E907" s="7"/>
      <c r="F907" s="7"/>
      <c r="G907" s="7"/>
      <c r="H907" s="7"/>
      <c r="I907" s="7"/>
      <c r="J907" s="7"/>
      <c r="K907" s="7"/>
      <c r="L907" s="7"/>
      <c r="M907" s="7"/>
      <c r="N907" s="7"/>
      <c r="O907" s="7"/>
      <c r="P907" s="7"/>
      <c r="Q907" s="7"/>
      <c r="R907" s="7"/>
      <c r="S907" s="7"/>
      <c r="T907" s="7"/>
      <c r="U907" s="7"/>
      <c r="V907" s="7"/>
      <c r="W907" s="7"/>
      <c r="X907" s="7"/>
      <c r="Y907" s="7"/>
    </row>
    <row r="908" spans="1:25" x14ac:dyDescent="0.2">
      <c r="A908" s="7"/>
      <c r="B908" s="7"/>
      <c r="C908" s="7"/>
      <c r="D908" s="7"/>
      <c r="E908" s="7"/>
      <c r="F908" s="7"/>
      <c r="G908" s="7"/>
      <c r="H908" s="7"/>
      <c r="I908" s="7"/>
      <c r="J908" s="7"/>
      <c r="K908" s="7"/>
      <c r="L908" s="7"/>
      <c r="M908" s="7"/>
      <c r="N908" s="7"/>
      <c r="O908" s="7"/>
      <c r="P908" s="7"/>
      <c r="Q908" s="7"/>
      <c r="R908" s="7"/>
      <c r="S908" s="7"/>
      <c r="T908" s="7"/>
      <c r="U908" s="7"/>
      <c r="V908" s="7"/>
      <c r="W908" s="7"/>
      <c r="X908" s="7"/>
      <c r="Y908" s="7"/>
    </row>
    <row r="909" spans="1:25" x14ac:dyDescent="0.2">
      <c r="A909" s="7"/>
      <c r="B909" s="7"/>
      <c r="C909" s="7"/>
      <c r="D909" s="7"/>
      <c r="E909" s="7"/>
      <c r="F909" s="7"/>
      <c r="G909" s="7"/>
      <c r="H909" s="7"/>
      <c r="I909" s="7"/>
      <c r="J909" s="7"/>
      <c r="K909" s="7"/>
      <c r="L909" s="7"/>
      <c r="M909" s="7"/>
      <c r="N909" s="7"/>
      <c r="O909" s="7"/>
      <c r="P909" s="7"/>
      <c r="Q909" s="7"/>
      <c r="R909" s="7"/>
      <c r="S909" s="7"/>
      <c r="T909" s="7"/>
      <c r="U909" s="7"/>
      <c r="V909" s="7"/>
      <c r="W909" s="7"/>
      <c r="X909" s="7"/>
      <c r="Y909" s="7"/>
    </row>
    <row r="910" spans="1:25" x14ac:dyDescent="0.2">
      <c r="A910" s="7"/>
      <c r="B910" s="7"/>
      <c r="C910" s="7"/>
      <c r="D910" s="7"/>
      <c r="E910" s="7"/>
      <c r="F910" s="7"/>
      <c r="G910" s="7"/>
      <c r="H910" s="7"/>
      <c r="I910" s="7"/>
      <c r="J910" s="7"/>
      <c r="K910" s="7"/>
      <c r="L910" s="7"/>
      <c r="M910" s="7"/>
      <c r="N910" s="7"/>
      <c r="O910" s="7"/>
      <c r="P910" s="7"/>
      <c r="Q910" s="7"/>
      <c r="R910" s="7"/>
      <c r="S910" s="7"/>
      <c r="T910" s="7"/>
      <c r="U910" s="7"/>
      <c r="V910" s="7"/>
      <c r="W910" s="7"/>
      <c r="X910" s="7"/>
      <c r="Y910" s="7"/>
    </row>
    <row r="911" spans="1:25" x14ac:dyDescent="0.2">
      <c r="A911" s="7"/>
      <c r="B911" s="7"/>
      <c r="C911" s="7"/>
      <c r="D911" s="7"/>
      <c r="E911" s="7"/>
      <c r="F911" s="7"/>
      <c r="G911" s="7"/>
      <c r="H911" s="7"/>
      <c r="I911" s="7"/>
      <c r="J911" s="7"/>
      <c r="K911" s="7"/>
      <c r="L911" s="7"/>
      <c r="M911" s="7"/>
      <c r="N911" s="7"/>
      <c r="O911" s="7"/>
      <c r="P911" s="7"/>
      <c r="Q911" s="7"/>
      <c r="R911" s="7"/>
      <c r="S911" s="7"/>
      <c r="T911" s="7"/>
      <c r="U911" s="7"/>
      <c r="V911" s="7"/>
      <c r="W911" s="7"/>
      <c r="X911" s="7"/>
      <c r="Y911" s="7"/>
    </row>
    <row r="912" spans="1:25" x14ac:dyDescent="0.2">
      <c r="A912" s="7"/>
      <c r="B912" s="7"/>
      <c r="C912" s="7"/>
      <c r="D912" s="7"/>
      <c r="E912" s="7"/>
      <c r="F912" s="7"/>
      <c r="G912" s="7"/>
      <c r="H912" s="7"/>
      <c r="I912" s="7"/>
      <c r="J912" s="7"/>
      <c r="K912" s="7"/>
      <c r="L912" s="7"/>
      <c r="M912" s="7"/>
      <c r="N912" s="7"/>
      <c r="O912" s="7"/>
      <c r="P912" s="7"/>
      <c r="Q912" s="7"/>
      <c r="R912" s="7"/>
      <c r="S912" s="7"/>
      <c r="T912" s="7"/>
      <c r="U912" s="7"/>
      <c r="V912" s="7"/>
      <c r="W912" s="7"/>
      <c r="X912" s="7"/>
      <c r="Y912" s="7"/>
    </row>
    <row r="913" spans="1:25" x14ac:dyDescent="0.2">
      <c r="A913" s="7"/>
      <c r="B913" s="7"/>
      <c r="C913" s="7"/>
      <c r="D913" s="7"/>
      <c r="E913" s="7"/>
      <c r="F913" s="7"/>
      <c r="G913" s="7"/>
      <c r="H913" s="7"/>
      <c r="I913" s="7"/>
      <c r="J913" s="7"/>
      <c r="K913" s="7"/>
      <c r="L913" s="7"/>
      <c r="M913" s="7"/>
      <c r="N913" s="7"/>
      <c r="O913" s="7"/>
      <c r="P913" s="7"/>
      <c r="Q913" s="7"/>
      <c r="R913" s="7"/>
      <c r="S913" s="7"/>
      <c r="T913" s="7"/>
      <c r="U913" s="7"/>
      <c r="V913" s="7"/>
      <c r="W913" s="7"/>
      <c r="X913" s="7"/>
      <c r="Y913" s="7"/>
    </row>
    <row r="914" spans="1:25" x14ac:dyDescent="0.2">
      <c r="A914" s="7"/>
      <c r="B914" s="7"/>
      <c r="C914" s="7"/>
      <c r="D914" s="7"/>
      <c r="E914" s="7"/>
      <c r="F914" s="7"/>
      <c r="G914" s="7"/>
      <c r="H914" s="7"/>
      <c r="I914" s="7"/>
      <c r="J914" s="7"/>
      <c r="K914" s="7"/>
      <c r="L914" s="7"/>
      <c r="M914" s="7"/>
      <c r="N914" s="7"/>
      <c r="O914" s="7"/>
      <c r="P914" s="7"/>
      <c r="Q914" s="7"/>
      <c r="R914" s="7"/>
      <c r="S914" s="7"/>
      <c r="T914" s="7"/>
      <c r="U914" s="7"/>
      <c r="V914" s="7"/>
      <c r="W914" s="7"/>
      <c r="X914" s="7"/>
      <c r="Y914" s="7"/>
    </row>
    <row r="915" spans="1:25" x14ac:dyDescent="0.2">
      <c r="A915" s="7"/>
      <c r="B915" s="7"/>
      <c r="C915" s="7"/>
      <c r="D915" s="7"/>
      <c r="E915" s="7"/>
      <c r="F915" s="7"/>
      <c r="G915" s="7"/>
      <c r="H915" s="7"/>
      <c r="I915" s="7"/>
      <c r="J915" s="7"/>
      <c r="K915" s="7"/>
      <c r="L915" s="7"/>
      <c r="M915" s="7"/>
      <c r="N915" s="7"/>
      <c r="O915" s="7"/>
      <c r="P915" s="7"/>
      <c r="Q915" s="7"/>
      <c r="R915" s="7"/>
      <c r="S915" s="7"/>
      <c r="T915" s="7"/>
      <c r="U915" s="7"/>
      <c r="V915" s="7"/>
      <c r="W915" s="7"/>
      <c r="X915" s="7"/>
      <c r="Y915" s="7"/>
    </row>
    <row r="916" spans="1:25" x14ac:dyDescent="0.2">
      <c r="A916" s="7"/>
      <c r="B916" s="7"/>
      <c r="C916" s="7"/>
      <c r="D916" s="7"/>
      <c r="E916" s="7"/>
      <c r="F916" s="7"/>
      <c r="G916" s="7"/>
      <c r="H916" s="7"/>
      <c r="I916" s="7"/>
      <c r="J916" s="7"/>
      <c r="K916" s="7"/>
      <c r="L916" s="7"/>
      <c r="M916" s="7"/>
      <c r="N916" s="7"/>
      <c r="O916" s="7"/>
      <c r="P916" s="7"/>
      <c r="Q916" s="7"/>
      <c r="R916" s="7"/>
      <c r="S916" s="7"/>
      <c r="T916" s="7"/>
      <c r="U916" s="7"/>
      <c r="V916" s="7"/>
      <c r="W916" s="7"/>
      <c r="X916" s="7"/>
      <c r="Y916" s="7"/>
    </row>
    <row r="917" spans="1:25" x14ac:dyDescent="0.2">
      <c r="A917" s="7"/>
      <c r="B917" s="7"/>
      <c r="C917" s="7"/>
      <c r="D917" s="7"/>
      <c r="E917" s="7"/>
      <c r="F917" s="7"/>
      <c r="G917" s="7"/>
      <c r="H917" s="7"/>
      <c r="I917" s="7"/>
      <c r="J917" s="7"/>
      <c r="K917" s="7"/>
      <c r="L917" s="7"/>
      <c r="M917" s="7"/>
      <c r="N917" s="7"/>
      <c r="O917" s="7"/>
      <c r="P917" s="7"/>
      <c r="Q917" s="7"/>
      <c r="R917" s="7"/>
      <c r="S917" s="7"/>
      <c r="T917" s="7"/>
      <c r="U917" s="7"/>
      <c r="V917" s="7"/>
      <c r="W917" s="7"/>
      <c r="X917" s="7"/>
      <c r="Y917" s="7"/>
    </row>
    <row r="918" spans="1:25" x14ac:dyDescent="0.2">
      <c r="A918" s="7"/>
      <c r="B918" s="7"/>
      <c r="C918" s="7"/>
      <c r="D918" s="7"/>
      <c r="E918" s="7"/>
      <c r="F918" s="7"/>
      <c r="G918" s="7"/>
      <c r="H918" s="7"/>
      <c r="I918" s="7"/>
      <c r="J918" s="7"/>
      <c r="K918" s="7"/>
      <c r="L918" s="7"/>
      <c r="M918" s="7"/>
      <c r="N918" s="7"/>
      <c r="O918" s="7"/>
      <c r="P918" s="7"/>
      <c r="Q918" s="7"/>
      <c r="R918" s="7"/>
      <c r="S918" s="7"/>
      <c r="T918" s="7"/>
      <c r="U918" s="7"/>
      <c r="V918" s="7"/>
      <c r="W918" s="7"/>
      <c r="X918" s="7"/>
      <c r="Y918" s="7"/>
    </row>
    <row r="919" spans="1:25" x14ac:dyDescent="0.2">
      <c r="A919" s="7"/>
      <c r="B919" s="7"/>
      <c r="C919" s="7"/>
      <c r="D919" s="7"/>
      <c r="E919" s="7"/>
      <c r="F919" s="7"/>
      <c r="G919" s="7"/>
      <c r="H919" s="7"/>
      <c r="I919" s="7"/>
      <c r="J919" s="7"/>
      <c r="K919" s="7"/>
      <c r="L919" s="7"/>
      <c r="M919" s="7"/>
      <c r="N919" s="7"/>
      <c r="O919" s="7"/>
      <c r="P919" s="7"/>
      <c r="Q919" s="7"/>
      <c r="R919" s="7"/>
      <c r="S919" s="7"/>
      <c r="T919" s="7"/>
      <c r="U919" s="7"/>
      <c r="V919" s="7"/>
      <c r="W919" s="7"/>
      <c r="X919" s="7"/>
      <c r="Y919" s="7"/>
    </row>
    <row r="920" spans="1:25" x14ac:dyDescent="0.2">
      <c r="A920" s="7"/>
      <c r="B920" s="7"/>
      <c r="C920" s="7"/>
      <c r="D920" s="7"/>
      <c r="E920" s="7"/>
      <c r="F920" s="7"/>
      <c r="G920" s="7"/>
      <c r="H920" s="7"/>
      <c r="I920" s="7"/>
      <c r="J920" s="7"/>
      <c r="K920" s="7"/>
      <c r="L920" s="7"/>
      <c r="M920" s="7"/>
      <c r="N920" s="7"/>
      <c r="O920" s="7"/>
      <c r="P920" s="7"/>
      <c r="Q920" s="7"/>
      <c r="R920" s="7"/>
      <c r="S920" s="7"/>
      <c r="T920" s="7"/>
      <c r="U920" s="7"/>
      <c r="V920" s="7"/>
      <c r="W920" s="7"/>
      <c r="X920" s="7"/>
      <c r="Y920" s="7"/>
    </row>
    <row r="921" spans="1:25" x14ac:dyDescent="0.2">
      <c r="A921" s="7"/>
      <c r="B921" s="7"/>
      <c r="C921" s="7"/>
      <c r="D921" s="7"/>
      <c r="E921" s="7"/>
      <c r="F921" s="7"/>
      <c r="G921" s="7"/>
      <c r="H921" s="7"/>
      <c r="I921" s="7"/>
      <c r="J921" s="7"/>
      <c r="K921" s="7"/>
      <c r="L921" s="7"/>
      <c r="M921" s="7"/>
      <c r="N921" s="7"/>
      <c r="O921" s="7"/>
      <c r="P921" s="7"/>
      <c r="Q921" s="7"/>
      <c r="R921" s="7"/>
      <c r="S921" s="7"/>
      <c r="T921" s="7"/>
      <c r="U921" s="7"/>
      <c r="V921" s="7"/>
      <c r="W921" s="7"/>
      <c r="X921" s="7"/>
      <c r="Y921" s="7"/>
    </row>
    <row r="922" spans="1:25" x14ac:dyDescent="0.2">
      <c r="A922" s="7"/>
      <c r="B922" s="7"/>
      <c r="C922" s="7"/>
      <c r="D922" s="7"/>
      <c r="E922" s="7"/>
      <c r="F922" s="7"/>
      <c r="G922" s="7"/>
      <c r="H922" s="7"/>
      <c r="I922" s="7"/>
      <c r="J922" s="7"/>
      <c r="K922" s="7"/>
      <c r="L922" s="7"/>
      <c r="M922" s="7"/>
      <c r="N922" s="7"/>
      <c r="O922" s="7"/>
      <c r="P922" s="7"/>
      <c r="Q922" s="7"/>
      <c r="R922" s="7"/>
      <c r="S922" s="7"/>
      <c r="T922" s="7"/>
      <c r="U922" s="7"/>
      <c r="V922" s="7"/>
      <c r="W922" s="7"/>
      <c r="X922" s="7"/>
      <c r="Y922" s="7"/>
    </row>
    <row r="923" spans="1:25" x14ac:dyDescent="0.2">
      <c r="A923" s="7"/>
      <c r="B923" s="7"/>
      <c r="C923" s="7"/>
      <c r="D923" s="7"/>
      <c r="E923" s="7"/>
      <c r="F923" s="7"/>
      <c r="G923" s="7"/>
      <c r="H923" s="7"/>
      <c r="I923" s="7"/>
      <c r="J923" s="7"/>
      <c r="K923" s="7"/>
      <c r="L923" s="7"/>
      <c r="M923" s="7"/>
      <c r="N923" s="7"/>
      <c r="O923" s="7"/>
      <c r="P923" s="7"/>
      <c r="Q923" s="7"/>
      <c r="R923" s="7"/>
      <c r="S923" s="7"/>
      <c r="T923" s="7"/>
      <c r="U923" s="7"/>
      <c r="V923" s="7"/>
      <c r="W923" s="7"/>
      <c r="X923" s="7"/>
      <c r="Y923" s="7"/>
    </row>
    <row r="924" spans="1:25" x14ac:dyDescent="0.2">
      <c r="A924" s="7"/>
      <c r="B924" s="7"/>
      <c r="C924" s="7"/>
      <c r="D924" s="7"/>
      <c r="E924" s="7"/>
      <c r="F924" s="7"/>
      <c r="G924" s="7"/>
      <c r="H924" s="7"/>
      <c r="I924" s="7"/>
      <c r="J924" s="7"/>
      <c r="K924" s="7"/>
      <c r="L924" s="7"/>
      <c r="M924" s="7"/>
      <c r="N924" s="7"/>
      <c r="O924" s="7"/>
      <c r="P924" s="7"/>
      <c r="Q924" s="7"/>
      <c r="R924" s="7"/>
      <c r="S924" s="7"/>
      <c r="T924" s="7"/>
      <c r="U924" s="7"/>
      <c r="V924" s="7"/>
      <c r="W924" s="7"/>
      <c r="X924" s="7"/>
      <c r="Y924" s="7"/>
    </row>
    <row r="925" spans="1:25" x14ac:dyDescent="0.2">
      <c r="A925" s="7"/>
      <c r="B925" s="7"/>
      <c r="C925" s="7"/>
      <c r="D925" s="7"/>
      <c r="E925" s="7"/>
      <c r="F925" s="7"/>
      <c r="G925" s="7"/>
      <c r="H925" s="7"/>
      <c r="I925" s="7"/>
      <c r="J925" s="7"/>
      <c r="K925" s="7"/>
      <c r="L925" s="7"/>
      <c r="M925" s="7"/>
      <c r="N925" s="7"/>
      <c r="O925" s="7"/>
      <c r="P925" s="7"/>
      <c r="Q925" s="7"/>
      <c r="R925" s="7"/>
      <c r="S925" s="7"/>
      <c r="T925" s="7"/>
      <c r="U925" s="7"/>
      <c r="V925" s="7"/>
      <c r="W925" s="7"/>
      <c r="X925" s="7"/>
      <c r="Y925" s="7"/>
    </row>
    <row r="926" spans="1:25" x14ac:dyDescent="0.2">
      <c r="A926" s="7"/>
      <c r="B926" s="7"/>
      <c r="C926" s="7"/>
      <c r="D926" s="7"/>
      <c r="E926" s="7"/>
      <c r="F926" s="7"/>
      <c r="G926" s="7"/>
      <c r="H926" s="7"/>
      <c r="I926" s="7"/>
      <c r="J926" s="7"/>
      <c r="K926" s="7"/>
      <c r="L926" s="7"/>
      <c r="M926" s="7"/>
      <c r="N926" s="7"/>
      <c r="O926" s="7"/>
      <c r="P926" s="7"/>
      <c r="Q926" s="7"/>
      <c r="R926" s="7"/>
      <c r="S926" s="7"/>
      <c r="T926" s="7"/>
      <c r="U926" s="7"/>
      <c r="V926" s="7"/>
      <c r="W926" s="7"/>
      <c r="X926" s="7"/>
      <c r="Y926" s="7"/>
    </row>
    <row r="927" spans="1:25" x14ac:dyDescent="0.2">
      <c r="A927" s="7"/>
      <c r="B927" s="7"/>
      <c r="C927" s="7"/>
      <c r="D927" s="7"/>
      <c r="E927" s="7"/>
      <c r="F927" s="7"/>
      <c r="G927" s="7"/>
      <c r="H927" s="7"/>
      <c r="I927" s="7"/>
      <c r="J927" s="7"/>
      <c r="K927" s="7"/>
      <c r="L927" s="7"/>
      <c r="M927" s="7"/>
      <c r="N927" s="7"/>
      <c r="O927" s="7"/>
      <c r="P927" s="7"/>
      <c r="Q927" s="7"/>
      <c r="R927" s="7"/>
      <c r="S927" s="7"/>
      <c r="T927" s="7"/>
      <c r="U927" s="7"/>
      <c r="V927" s="7"/>
      <c r="W927" s="7"/>
      <c r="X927" s="7"/>
      <c r="Y927" s="7"/>
    </row>
    <row r="928" spans="1:25" x14ac:dyDescent="0.2">
      <c r="A928" s="7"/>
      <c r="B928" s="7"/>
      <c r="C928" s="7"/>
      <c r="D928" s="7"/>
      <c r="E928" s="7"/>
      <c r="F928" s="7"/>
      <c r="G928" s="7"/>
      <c r="H928" s="7"/>
      <c r="I928" s="7"/>
      <c r="J928" s="7"/>
      <c r="K928" s="7"/>
      <c r="L928" s="7"/>
      <c r="M928" s="7"/>
      <c r="N928" s="7"/>
      <c r="O928" s="7"/>
      <c r="P928" s="7"/>
      <c r="Q928" s="7"/>
      <c r="R928" s="7"/>
      <c r="S928" s="7"/>
      <c r="T928" s="7"/>
      <c r="U928" s="7"/>
      <c r="V928" s="7"/>
      <c r="W928" s="7"/>
      <c r="X928" s="7"/>
      <c r="Y928" s="7"/>
    </row>
    <row r="929" spans="1:25" x14ac:dyDescent="0.2">
      <c r="A929" s="7"/>
      <c r="B929" s="7"/>
      <c r="C929" s="7"/>
      <c r="D929" s="7"/>
      <c r="E929" s="7"/>
      <c r="F929" s="7"/>
      <c r="G929" s="7"/>
      <c r="H929" s="7"/>
      <c r="I929" s="7"/>
      <c r="J929" s="7"/>
      <c r="K929" s="7"/>
      <c r="L929" s="7"/>
      <c r="M929" s="7"/>
      <c r="N929" s="7"/>
      <c r="O929" s="7"/>
      <c r="P929" s="7"/>
      <c r="Q929" s="7"/>
      <c r="R929" s="7"/>
      <c r="S929" s="7"/>
      <c r="T929" s="7"/>
      <c r="U929" s="7"/>
      <c r="V929" s="7"/>
      <c r="W929" s="7"/>
      <c r="X929" s="7"/>
      <c r="Y929" s="7"/>
    </row>
    <row r="930" spans="1:25" x14ac:dyDescent="0.2">
      <c r="A930" s="7"/>
      <c r="B930" s="7"/>
      <c r="C930" s="7"/>
      <c r="D930" s="7"/>
      <c r="E930" s="7"/>
      <c r="F930" s="7"/>
      <c r="G930" s="7"/>
      <c r="H930" s="7"/>
      <c r="I930" s="7"/>
      <c r="J930" s="7"/>
      <c r="K930" s="7"/>
      <c r="L930" s="7"/>
      <c r="M930" s="7"/>
      <c r="N930" s="7"/>
      <c r="O930" s="7"/>
      <c r="P930" s="7"/>
      <c r="Q930" s="7"/>
      <c r="R930" s="7"/>
      <c r="S930" s="7"/>
      <c r="T930" s="7"/>
      <c r="U930" s="7"/>
      <c r="V930" s="7"/>
      <c r="W930" s="7"/>
      <c r="X930" s="7"/>
      <c r="Y930" s="7"/>
    </row>
    <row r="931" spans="1:25" x14ac:dyDescent="0.2">
      <c r="A931" s="7"/>
      <c r="B931" s="7"/>
      <c r="C931" s="7"/>
      <c r="D931" s="7"/>
      <c r="E931" s="7"/>
      <c r="F931" s="7"/>
      <c r="G931" s="7"/>
      <c r="H931" s="7"/>
      <c r="I931" s="7"/>
      <c r="J931" s="7"/>
      <c r="K931" s="7"/>
      <c r="L931" s="7"/>
      <c r="M931" s="7"/>
      <c r="N931" s="7"/>
      <c r="O931" s="7"/>
      <c r="P931" s="7"/>
      <c r="Q931" s="7"/>
      <c r="R931" s="7"/>
      <c r="S931" s="7"/>
      <c r="T931" s="7"/>
      <c r="U931" s="7"/>
      <c r="V931" s="7"/>
      <c r="W931" s="7"/>
      <c r="X931" s="7"/>
      <c r="Y931" s="7"/>
    </row>
    <row r="932" spans="1:25" x14ac:dyDescent="0.2">
      <c r="A932" s="7"/>
      <c r="B932" s="7"/>
      <c r="C932" s="7"/>
      <c r="D932" s="7"/>
      <c r="E932" s="7"/>
      <c r="F932" s="7"/>
      <c r="G932" s="7"/>
      <c r="H932" s="7"/>
      <c r="I932" s="7"/>
      <c r="J932" s="7"/>
      <c r="K932" s="7"/>
      <c r="L932" s="7"/>
      <c r="M932" s="7"/>
      <c r="N932" s="7"/>
      <c r="O932" s="7"/>
      <c r="P932" s="7"/>
      <c r="Q932" s="7"/>
      <c r="R932" s="7"/>
      <c r="S932" s="7"/>
      <c r="T932" s="7"/>
      <c r="U932" s="7"/>
      <c r="V932" s="7"/>
      <c r="W932" s="7"/>
      <c r="X932" s="7"/>
      <c r="Y932" s="7"/>
    </row>
    <row r="933" spans="1:25" x14ac:dyDescent="0.2">
      <c r="A933" s="7"/>
      <c r="B933" s="7"/>
      <c r="C933" s="7"/>
      <c r="D933" s="7"/>
      <c r="E933" s="7"/>
      <c r="F933" s="7"/>
      <c r="G933" s="7"/>
      <c r="H933" s="7"/>
      <c r="I933" s="7"/>
      <c r="J933" s="7"/>
      <c r="K933" s="7"/>
      <c r="L933" s="7"/>
      <c r="M933" s="7"/>
      <c r="N933" s="7"/>
      <c r="O933" s="7"/>
      <c r="P933" s="7"/>
      <c r="Q933" s="7"/>
      <c r="R933" s="7"/>
      <c r="S933" s="7"/>
      <c r="T933" s="7"/>
      <c r="U933" s="7"/>
      <c r="V933" s="7"/>
      <c r="W933" s="7"/>
      <c r="X933" s="7"/>
      <c r="Y933" s="7"/>
    </row>
    <row r="934" spans="1:25" x14ac:dyDescent="0.2">
      <c r="A934" s="7"/>
      <c r="B934" s="7"/>
      <c r="C934" s="7"/>
      <c r="D934" s="7"/>
      <c r="E934" s="7"/>
      <c r="F934" s="7"/>
      <c r="G934" s="7"/>
      <c r="H934" s="7"/>
      <c r="I934" s="7"/>
      <c r="J934" s="7"/>
      <c r="K934" s="7"/>
      <c r="L934" s="7"/>
      <c r="M934" s="7"/>
      <c r="N934" s="7"/>
      <c r="O934" s="7"/>
      <c r="P934" s="7"/>
      <c r="Q934" s="7"/>
      <c r="R934" s="7"/>
      <c r="S934" s="7"/>
      <c r="T934" s="7"/>
      <c r="U934" s="7"/>
      <c r="V934" s="7"/>
      <c r="W934" s="7"/>
      <c r="X934" s="7"/>
      <c r="Y934" s="7"/>
    </row>
    <row r="935" spans="1:25" x14ac:dyDescent="0.2">
      <c r="A935" s="7"/>
      <c r="B935" s="7"/>
      <c r="C935" s="7"/>
      <c r="D935" s="7"/>
      <c r="E935" s="7"/>
      <c r="F935" s="7"/>
      <c r="G935" s="7"/>
      <c r="H935" s="7"/>
      <c r="I935" s="7"/>
      <c r="J935" s="7"/>
      <c r="K935" s="7"/>
      <c r="L935" s="7"/>
      <c r="M935" s="7"/>
      <c r="N935" s="7"/>
      <c r="O935" s="7"/>
      <c r="P935" s="7"/>
      <c r="Q935" s="7"/>
      <c r="R935" s="7"/>
      <c r="S935" s="7"/>
      <c r="T935" s="7"/>
      <c r="U935" s="7"/>
      <c r="V935" s="7"/>
      <c r="W935" s="7"/>
      <c r="X935" s="7"/>
      <c r="Y935" s="7"/>
    </row>
    <row r="936" spans="1:25" x14ac:dyDescent="0.2">
      <c r="A936" s="7"/>
      <c r="B936" s="7"/>
      <c r="C936" s="7"/>
      <c r="D936" s="7"/>
      <c r="E936" s="7"/>
      <c r="F936" s="7"/>
      <c r="G936" s="7"/>
      <c r="H936" s="7"/>
      <c r="I936" s="7"/>
      <c r="J936" s="7"/>
      <c r="K936" s="7"/>
      <c r="L936" s="7"/>
      <c r="M936" s="7"/>
      <c r="N936" s="7"/>
      <c r="O936" s="7"/>
      <c r="P936" s="7"/>
      <c r="Q936" s="7"/>
      <c r="R936" s="7"/>
      <c r="S936" s="7"/>
      <c r="T936" s="7"/>
      <c r="U936" s="7"/>
      <c r="V936" s="7"/>
      <c r="W936" s="7"/>
      <c r="X936" s="7"/>
      <c r="Y936" s="7"/>
    </row>
    <row r="937" spans="1:25" x14ac:dyDescent="0.2">
      <c r="A937" s="7"/>
      <c r="B937" s="7"/>
      <c r="C937" s="7"/>
      <c r="D937" s="7"/>
      <c r="E937" s="7"/>
      <c r="F937" s="7"/>
      <c r="G937" s="7"/>
      <c r="H937" s="7"/>
      <c r="I937" s="7"/>
      <c r="J937" s="7"/>
      <c r="K937" s="7"/>
      <c r="L937" s="7"/>
      <c r="M937" s="7"/>
      <c r="N937" s="7"/>
      <c r="O937" s="7"/>
      <c r="P937" s="7"/>
      <c r="Q937" s="7"/>
      <c r="R937" s="7"/>
      <c r="S937" s="7"/>
      <c r="T937" s="7"/>
      <c r="U937" s="7"/>
      <c r="V937" s="7"/>
      <c r="W937" s="7"/>
      <c r="X937" s="7"/>
      <c r="Y937" s="7"/>
    </row>
    <row r="938" spans="1:25" x14ac:dyDescent="0.2">
      <c r="A938" s="7"/>
      <c r="B938" s="7"/>
      <c r="C938" s="7"/>
      <c r="D938" s="7"/>
      <c r="E938" s="7"/>
      <c r="F938" s="7"/>
      <c r="G938" s="7"/>
      <c r="H938" s="7"/>
      <c r="I938" s="7"/>
      <c r="J938" s="7"/>
      <c r="K938" s="7"/>
      <c r="L938" s="7"/>
      <c r="M938" s="7"/>
      <c r="N938" s="7"/>
      <c r="O938" s="7"/>
      <c r="P938" s="7"/>
      <c r="Q938" s="7"/>
      <c r="R938" s="7"/>
      <c r="S938" s="7"/>
      <c r="T938" s="7"/>
      <c r="U938" s="7"/>
      <c r="V938" s="7"/>
      <c r="W938" s="7"/>
      <c r="X938" s="7"/>
      <c r="Y938" s="7"/>
    </row>
    <row r="939" spans="1:25" x14ac:dyDescent="0.2">
      <c r="A939" s="7"/>
      <c r="B939" s="7"/>
      <c r="C939" s="7"/>
      <c r="D939" s="7"/>
      <c r="E939" s="7"/>
      <c r="F939" s="7"/>
      <c r="G939" s="7"/>
      <c r="H939" s="7"/>
      <c r="I939" s="7"/>
      <c r="J939" s="7"/>
      <c r="K939" s="7"/>
      <c r="L939" s="7"/>
      <c r="M939" s="7"/>
      <c r="N939" s="7"/>
      <c r="O939" s="7"/>
      <c r="P939" s="7"/>
      <c r="Q939" s="7"/>
      <c r="R939" s="7"/>
      <c r="S939" s="7"/>
      <c r="T939" s="7"/>
      <c r="U939" s="7"/>
      <c r="V939" s="7"/>
      <c r="W939" s="7"/>
      <c r="X939" s="7"/>
      <c r="Y939" s="7"/>
    </row>
    <row r="940" spans="1:25" x14ac:dyDescent="0.2">
      <c r="A940" s="7"/>
      <c r="B940" s="7"/>
      <c r="C940" s="7"/>
      <c r="D940" s="7"/>
      <c r="E940" s="7"/>
      <c r="F940" s="7"/>
      <c r="G940" s="7"/>
      <c r="H940" s="7"/>
      <c r="I940" s="7"/>
      <c r="J940" s="7"/>
      <c r="K940" s="7"/>
      <c r="L940" s="7"/>
      <c r="M940" s="7"/>
      <c r="N940" s="7"/>
      <c r="O940" s="7"/>
      <c r="P940" s="7"/>
      <c r="Q940" s="7"/>
      <c r="R940" s="7"/>
      <c r="S940" s="7"/>
      <c r="T940" s="7"/>
      <c r="U940" s="7"/>
      <c r="V940" s="7"/>
      <c r="W940" s="7"/>
      <c r="X940" s="7"/>
      <c r="Y940" s="7"/>
    </row>
    <row r="941" spans="1:25" x14ac:dyDescent="0.2">
      <c r="A941" s="7"/>
      <c r="B941" s="7"/>
      <c r="C941" s="7"/>
      <c r="D941" s="7"/>
      <c r="E941" s="7"/>
      <c r="F941" s="7"/>
      <c r="G941" s="7"/>
      <c r="H941" s="7"/>
      <c r="I941" s="7"/>
      <c r="J941" s="7"/>
      <c r="K941" s="7"/>
      <c r="L941" s="7"/>
      <c r="M941" s="7"/>
      <c r="N941" s="7"/>
      <c r="O941" s="7"/>
      <c r="P941" s="7"/>
      <c r="Q941" s="7"/>
      <c r="R941" s="7"/>
      <c r="S941" s="7"/>
      <c r="T941" s="7"/>
      <c r="U941" s="7"/>
      <c r="V941" s="7"/>
      <c r="W941" s="7"/>
      <c r="X941" s="7"/>
      <c r="Y941" s="7"/>
    </row>
    <row r="942" spans="1:25" x14ac:dyDescent="0.2">
      <c r="A942" s="7"/>
      <c r="B942" s="7"/>
      <c r="C942" s="7"/>
      <c r="D942" s="7"/>
      <c r="E942" s="7"/>
      <c r="F942" s="7"/>
      <c r="G942" s="7"/>
      <c r="H942" s="7"/>
      <c r="I942" s="7"/>
      <c r="J942" s="7"/>
      <c r="K942" s="7"/>
      <c r="L942" s="7"/>
      <c r="M942" s="7"/>
      <c r="N942" s="7"/>
      <c r="O942" s="7"/>
      <c r="P942" s="7"/>
      <c r="Q942" s="7"/>
      <c r="R942" s="7"/>
      <c r="S942" s="7"/>
      <c r="T942" s="7"/>
      <c r="U942" s="7"/>
      <c r="V942" s="7"/>
      <c r="W942" s="7"/>
      <c r="X942" s="7"/>
      <c r="Y942" s="7"/>
    </row>
    <row r="943" spans="1:25" x14ac:dyDescent="0.2">
      <c r="A943" s="7"/>
      <c r="B943" s="7"/>
      <c r="C943" s="7"/>
      <c r="D943" s="7"/>
      <c r="E943" s="7"/>
      <c r="F943" s="7"/>
      <c r="G943" s="7"/>
      <c r="H943" s="7"/>
      <c r="I943" s="7"/>
      <c r="J943" s="7"/>
      <c r="K943" s="7"/>
      <c r="L943" s="7"/>
      <c r="M943" s="7"/>
      <c r="N943" s="7"/>
      <c r="O943" s="7"/>
      <c r="P943" s="7"/>
      <c r="Q943" s="7"/>
      <c r="R943" s="7"/>
      <c r="S943" s="7"/>
      <c r="T943" s="7"/>
      <c r="U943" s="7"/>
      <c r="V943" s="7"/>
      <c r="W943" s="7"/>
      <c r="X943" s="7"/>
      <c r="Y943" s="7"/>
    </row>
    <row r="944" spans="1:25" x14ac:dyDescent="0.2">
      <c r="A944" s="7"/>
      <c r="B944" s="7"/>
      <c r="C944" s="7"/>
      <c r="D944" s="7"/>
      <c r="E944" s="7"/>
      <c r="F944" s="7"/>
      <c r="G944" s="7"/>
      <c r="H944" s="7"/>
      <c r="I944" s="7"/>
      <c r="J944" s="7"/>
      <c r="K944" s="7"/>
      <c r="L944" s="7"/>
      <c r="M944" s="7"/>
      <c r="N944" s="7"/>
      <c r="O944" s="7"/>
      <c r="P944" s="7"/>
      <c r="Q944" s="7"/>
      <c r="R944" s="7"/>
      <c r="S944" s="7"/>
      <c r="T944" s="7"/>
      <c r="U944" s="7"/>
      <c r="V944" s="7"/>
      <c r="W944" s="7"/>
      <c r="X944" s="7"/>
      <c r="Y944" s="7"/>
    </row>
    <row r="945" spans="1:25" x14ac:dyDescent="0.2">
      <c r="A945" s="7"/>
      <c r="B945" s="7"/>
      <c r="C945" s="7"/>
      <c r="D945" s="7"/>
      <c r="E945" s="7"/>
      <c r="F945" s="7"/>
      <c r="G945" s="7"/>
      <c r="H945" s="7"/>
      <c r="I945" s="7"/>
      <c r="J945" s="7"/>
      <c r="K945" s="7"/>
      <c r="L945" s="7"/>
      <c r="M945" s="7"/>
      <c r="N945" s="7"/>
      <c r="O945" s="7"/>
      <c r="P945" s="7"/>
      <c r="Q945" s="7"/>
      <c r="R945" s="7"/>
      <c r="S945" s="7"/>
      <c r="T945" s="7"/>
      <c r="U945" s="7"/>
      <c r="V945" s="7"/>
      <c r="W945" s="7"/>
      <c r="X945" s="7"/>
      <c r="Y945" s="7"/>
    </row>
    <row r="946" spans="1:25" x14ac:dyDescent="0.2">
      <c r="A946" s="7"/>
      <c r="B946" s="7"/>
      <c r="C946" s="7"/>
      <c r="D946" s="7"/>
      <c r="E946" s="7"/>
      <c r="F946" s="7"/>
      <c r="G946" s="7"/>
      <c r="H946" s="7"/>
      <c r="I946" s="7"/>
      <c r="J946" s="7"/>
      <c r="K946" s="7"/>
      <c r="L946" s="7"/>
      <c r="M946" s="7"/>
      <c r="N946" s="7"/>
      <c r="O946" s="7"/>
      <c r="P946" s="7"/>
      <c r="Q946" s="7"/>
      <c r="R946" s="7"/>
      <c r="S946" s="7"/>
      <c r="T946" s="7"/>
      <c r="U946" s="7"/>
      <c r="V946" s="7"/>
      <c r="W946" s="7"/>
      <c r="X946" s="7"/>
      <c r="Y946" s="7"/>
    </row>
    <row r="947" spans="1:25" x14ac:dyDescent="0.2">
      <c r="A947" s="7"/>
      <c r="B947" s="7"/>
      <c r="C947" s="7"/>
      <c r="D947" s="7"/>
      <c r="E947" s="7"/>
      <c r="F947" s="7"/>
      <c r="G947" s="7"/>
      <c r="H947" s="7"/>
      <c r="I947" s="7"/>
      <c r="J947" s="7"/>
      <c r="K947" s="7"/>
      <c r="L947" s="7"/>
      <c r="M947" s="7"/>
      <c r="N947" s="7"/>
      <c r="O947" s="7"/>
      <c r="P947" s="7"/>
      <c r="Q947" s="7"/>
      <c r="R947" s="7"/>
      <c r="S947" s="7"/>
      <c r="T947" s="7"/>
      <c r="U947" s="7"/>
      <c r="V947" s="7"/>
      <c r="W947" s="7"/>
      <c r="X947" s="7"/>
      <c r="Y947" s="7"/>
    </row>
    <row r="948" spans="1:25" x14ac:dyDescent="0.2">
      <c r="A948" s="7"/>
      <c r="B948" s="7"/>
      <c r="C948" s="7"/>
      <c r="D948" s="7"/>
      <c r="E948" s="7"/>
      <c r="F948" s="7"/>
      <c r="G948" s="7"/>
      <c r="H948" s="7"/>
      <c r="I948" s="7"/>
      <c r="J948" s="7"/>
      <c r="K948" s="7"/>
      <c r="L948" s="7"/>
      <c r="M948" s="7"/>
      <c r="N948" s="7"/>
      <c r="O948" s="7"/>
      <c r="P948" s="7"/>
      <c r="Q948" s="7"/>
      <c r="R948" s="7"/>
      <c r="S948" s="7"/>
      <c r="T948" s="7"/>
      <c r="U948" s="7"/>
      <c r="V948" s="7"/>
      <c r="W948" s="7"/>
      <c r="X948" s="7"/>
      <c r="Y948" s="7"/>
    </row>
    <row r="949" spans="1:25" x14ac:dyDescent="0.2">
      <c r="A949" s="7"/>
      <c r="B949" s="7"/>
      <c r="C949" s="7"/>
      <c r="D949" s="7"/>
      <c r="E949" s="7"/>
      <c r="F949" s="7"/>
      <c r="G949" s="7"/>
      <c r="H949" s="7"/>
      <c r="I949" s="7"/>
      <c r="J949" s="7"/>
      <c r="K949" s="7"/>
      <c r="L949" s="7"/>
      <c r="M949" s="7"/>
      <c r="N949" s="7"/>
      <c r="O949" s="7"/>
      <c r="P949" s="7"/>
      <c r="Q949" s="7"/>
      <c r="R949" s="7"/>
      <c r="S949" s="7"/>
      <c r="T949" s="7"/>
      <c r="U949" s="7"/>
      <c r="V949" s="7"/>
      <c r="W949" s="7"/>
      <c r="X949" s="7"/>
      <c r="Y949" s="7"/>
    </row>
    <row r="950" spans="1:25" x14ac:dyDescent="0.2">
      <c r="A950" s="7"/>
      <c r="B950" s="7"/>
      <c r="C950" s="7"/>
      <c r="D950" s="7"/>
      <c r="E950" s="7"/>
      <c r="F950" s="7"/>
      <c r="G950" s="7"/>
      <c r="H950" s="7"/>
      <c r="I950" s="7"/>
      <c r="J950" s="7"/>
      <c r="K950" s="7"/>
      <c r="L950" s="7"/>
      <c r="M950" s="7"/>
      <c r="N950" s="7"/>
      <c r="O950" s="7"/>
      <c r="P950" s="7"/>
      <c r="Q950" s="7"/>
      <c r="R950" s="7"/>
      <c r="S950" s="7"/>
      <c r="T950" s="7"/>
      <c r="U950" s="7"/>
      <c r="V950" s="7"/>
      <c r="W950" s="7"/>
      <c r="X950" s="7"/>
      <c r="Y950" s="7"/>
    </row>
    <row r="951" spans="1:25" x14ac:dyDescent="0.2">
      <c r="A951" s="7"/>
      <c r="B951" s="7"/>
      <c r="C951" s="7"/>
      <c r="D951" s="7"/>
      <c r="E951" s="7"/>
      <c r="F951" s="7"/>
      <c r="G951" s="7"/>
      <c r="H951" s="7"/>
      <c r="I951" s="7"/>
      <c r="J951" s="7"/>
      <c r="K951" s="7"/>
      <c r="L951" s="7"/>
      <c r="M951" s="7"/>
      <c r="N951" s="7"/>
      <c r="O951" s="7"/>
      <c r="P951" s="7"/>
      <c r="Q951" s="7"/>
      <c r="R951" s="7"/>
      <c r="S951" s="7"/>
      <c r="T951" s="7"/>
      <c r="U951" s="7"/>
      <c r="V951" s="7"/>
      <c r="W951" s="7"/>
      <c r="X951" s="7"/>
      <c r="Y951" s="7"/>
    </row>
    <row r="952" spans="1:25" x14ac:dyDescent="0.2">
      <c r="A952" s="7"/>
      <c r="B952" s="7"/>
      <c r="C952" s="7"/>
      <c r="D952" s="7"/>
      <c r="E952" s="7"/>
      <c r="F952" s="7"/>
      <c r="G952" s="7"/>
      <c r="H952" s="7"/>
      <c r="I952" s="7"/>
      <c r="J952" s="7"/>
      <c r="K952" s="7"/>
      <c r="L952" s="7"/>
      <c r="M952" s="7"/>
      <c r="N952" s="7"/>
      <c r="O952" s="7"/>
      <c r="P952" s="7"/>
      <c r="Q952" s="7"/>
      <c r="R952" s="7"/>
      <c r="S952" s="7"/>
      <c r="T952" s="7"/>
      <c r="U952" s="7"/>
      <c r="V952" s="7"/>
      <c r="W952" s="7"/>
      <c r="X952" s="7"/>
      <c r="Y952" s="7"/>
    </row>
    <row r="953" spans="1:25" x14ac:dyDescent="0.2">
      <c r="A953" s="7"/>
      <c r="B953" s="7"/>
      <c r="C953" s="7"/>
      <c r="D953" s="7"/>
      <c r="E953" s="7"/>
      <c r="F953" s="7"/>
      <c r="G953" s="7"/>
      <c r="H953" s="7"/>
      <c r="I953" s="7"/>
      <c r="J953" s="7"/>
      <c r="K953" s="7"/>
      <c r="L953" s="7"/>
      <c r="M953" s="7"/>
      <c r="N953" s="7"/>
      <c r="O953" s="7"/>
      <c r="P953" s="7"/>
      <c r="Q953" s="7"/>
      <c r="R953" s="7"/>
      <c r="S953" s="7"/>
      <c r="T953" s="7"/>
      <c r="U953" s="7"/>
      <c r="V953" s="7"/>
      <c r="W953" s="7"/>
      <c r="X953" s="7"/>
      <c r="Y953" s="7"/>
    </row>
    <row r="954" spans="1:25" x14ac:dyDescent="0.2">
      <c r="A954" s="7"/>
      <c r="B954" s="7"/>
      <c r="C954" s="7"/>
      <c r="D954" s="7"/>
      <c r="E954" s="7"/>
      <c r="F954" s="7"/>
      <c r="G954" s="7"/>
      <c r="H954" s="7"/>
      <c r="I954" s="7"/>
      <c r="J954" s="7"/>
      <c r="K954" s="7"/>
      <c r="L954" s="7"/>
      <c r="M954" s="7"/>
      <c r="N954" s="7"/>
      <c r="O954" s="7"/>
      <c r="P954" s="7"/>
      <c r="Q954" s="7"/>
      <c r="R954" s="7"/>
      <c r="S954" s="7"/>
      <c r="T954" s="7"/>
      <c r="U954" s="7"/>
      <c r="V954" s="7"/>
      <c r="W954" s="7"/>
      <c r="X954" s="7"/>
      <c r="Y954" s="7"/>
    </row>
    <row r="955" spans="1:25" x14ac:dyDescent="0.2">
      <c r="A955" s="7"/>
      <c r="B955" s="7"/>
      <c r="C955" s="7"/>
      <c r="D955" s="7"/>
      <c r="E955" s="7"/>
      <c r="F955" s="7"/>
      <c r="G955" s="7"/>
      <c r="H955" s="7"/>
      <c r="I955" s="7"/>
      <c r="J955" s="7"/>
      <c r="K955" s="7"/>
      <c r="L955" s="7"/>
      <c r="M955" s="7"/>
      <c r="N955" s="7"/>
      <c r="O955" s="7"/>
      <c r="P955" s="7"/>
      <c r="Q955" s="7"/>
      <c r="R955" s="7"/>
      <c r="S955" s="7"/>
      <c r="T955" s="7"/>
      <c r="U955" s="7"/>
      <c r="V955" s="7"/>
      <c r="W955" s="7"/>
      <c r="X955" s="7"/>
      <c r="Y955" s="7"/>
    </row>
    <row r="956" spans="1:25" x14ac:dyDescent="0.2">
      <c r="A956" s="7"/>
      <c r="B956" s="7"/>
      <c r="C956" s="7"/>
      <c r="D956" s="7"/>
      <c r="E956" s="7"/>
      <c r="F956" s="7"/>
      <c r="G956" s="7"/>
      <c r="H956" s="7"/>
      <c r="I956" s="7"/>
      <c r="J956" s="7"/>
      <c r="K956" s="7"/>
      <c r="L956" s="7"/>
      <c r="M956" s="7"/>
      <c r="N956" s="7"/>
      <c r="O956" s="7"/>
      <c r="P956" s="7"/>
      <c r="Q956" s="7"/>
      <c r="R956" s="7"/>
      <c r="S956" s="7"/>
      <c r="T956" s="7"/>
      <c r="U956" s="7"/>
      <c r="V956" s="7"/>
      <c r="W956" s="7"/>
      <c r="X956" s="7"/>
      <c r="Y956" s="7"/>
    </row>
    <row r="957" spans="1:25" x14ac:dyDescent="0.2">
      <c r="A957" s="7"/>
      <c r="B957" s="7"/>
      <c r="C957" s="7"/>
      <c r="D957" s="7"/>
      <c r="E957" s="7"/>
      <c r="F957" s="7"/>
      <c r="G957" s="7"/>
      <c r="H957" s="7"/>
      <c r="I957" s="7"/>
      <c r="J957" s="7"/>
      <c r="K957" s="7"/>
      <c r="L957" s="7"/>
      <c r="M957" s="7"/>
      <c r="N957" s="7"/>
      <c r="O957" s="7"/>
      <c r="P957" s="7"/>
      <c r="Q957" s="7"/>
      <c r="R957" s="7"/>
      <c r="S957" s="7"/>
      <c r="T957" s="7"/>
      <c r="U957" s="7"/>
      <c r="V957" s="7"/>
      <c r="W957" s="7"/>
      <c r="X957" s="7"/>
      <c r="Y957" s="7"/>
    </row>
    <row r="958" spans="1:25" x14ac:dyDescent="0.2">
      <c r="A958" s="7"/>
      <c r="B958" s="7"/>
      <c r="C958" s="7"/>
      <c r="D958" s="7"/>
      <c r="E958" s="7"/>
      <c r="F958" s="7"/>
      <c r="G958" s="7"/>
      <c r="H958" s="7"/>
      <c r="I958" s="7"/>
      <c r="J958" s="7"/>
      <c r="K958" s="7"/>
      <c r="L958" s="7"/>
      <c r="M958" s="7"/>
      <c r="N958" s="7"/>
      <c r="O958" s="7"/>
      <c r="P958" s="7"/>
      <c r="Q958" s="7"/>
      <c r="R958" s="7"/>
      <c r="S958" s="7"/>
      <c r="T958" s="7"/>
      <c r="U958" s="7"/>
      <c r="V958" s="7"/>
      <c r="W958" s="7"/>
      <c r="X958" s="7"/>
      <c r="Y958" s="7"/>
    </row>
    <row r="959" spans="1:25" x14ac:dyDescent="0.2">
      <c r="A959" s="7"/>
      <c r="B959" s="7"/>
      <c r="C959" s="7"/>
      <c r="D959" s="7"/>
      <c r="E959" s="7"/>
      <c r="F959" s="7"/>
      <c r="G959" s="7"/>
      <c r="H959" s="7"/>
      <c r="I959" s="7"/>
      <c r="J959" s="7"/>
      <c r="K959" s="7"/>
      <c r="L959" s="7"/>
      <c r="M959" s="7"/>
      <c r="N959" s="7"/>
      <c r="O959" s="7"/>
      <c r="P959" s="7"/>
      <c r="Q959" s="7"/>
      <c r="R959" s="7"/>
      <c r="S959" s="7"/>
      <c r="T959" s="7"/>
      <c r="U959" s="7"/>
      <c r="V959" s="7"/>
      <c r="W959" s="7"/>
      <c r="X959" s="7"/>
      <c r="Y959" s="7"/>
    </row>
    <row r="960" spans="1:25" x14ac:dyDescent="0.2">
      <c r="A960" s="7"/>
      <c r="B960" s="7"/>
      <c r="C960" s="7"/>
      <c r="D960" s="7"/>
      <c r="E960" s="7"/>
      <c r="F960" s="7"/>
      <c r="G960" s="7"/>
      <c r="H960" s="7"/>
      <c r="I960" s="7"/>
      <c r="J960" s="7"/>
      <c r="K960" s="7"/>
      <c r="L960" s="7"/>
      <c r="M960" s="7"/>
      <c r="N960" s="7"/>
      <c r="O960" s="7"/>
      <c r="P960" s="7"/>
      <c r="Q960" s="7"/>
      <c r="R960" s="7"/>
      <c r="S960" s="7"/>
      <c r="T960" s="7"/>
      <c r="U960" s="7"/>
      <c r="V960" s="7"/>
      <c r="W960" s="7"/>
      <c r="X960" s="7"/>
      <c r="Y960" s="7"/>
    </row>
    <row r="961" spans="1:25" x14ac:dyDescent="0.2">
      <c r="A961" s="7"/>
      <c r="B961" s="7"/>
      <c r="C961" s="7"/>
      <c r="D961" s="7"/>
      <c r="E961" s="7"/>
      <c r="F961" s="7"/>
      <c r="G961" s="7"/>
      <c r="H961" s="7"/>
      <c r="I961" s="7"/>
      <c r="J961" s="7"/>
      <c r="K961" s="7"/>
      <c r="L961" s="7"/>
      <c r="M961" s="7"/>
      <c r="N961" s="7"/>
      <c r="O961" s="7"/>
      <c r="P961" s="7"/>
      <c r="Q961" s="7"/>
      <c r="R961" s="7"/>
      <c r="S961" s="7"/>
      <c r="T961" s="7"/>
      <c r="U961" s="7"/>
      <c r="V961" s="7"/>
      <c r="W961" s="7"/>
      <c r="X961" s="7"/>
      <c r="Y961" s="7"/>
    </row>
    <row r="962" spans="1:25" x14ac:dyDescent="0.2">
      <c r="A962" s="7"/>
      <c r="B962" s="7"/>
      <c r="C962" s="7"/>
      <c r="D962" s="7"/>
      <c r="E962" s="7"/>
      <c r="F962" s="7"/>
      <c r="G962" s="7"/>
      <c r="H962" s="7"/>
      <c r="I962" s="7"/>
      <c r="J962" s="7"/>
      <c r="K962" s="7"/>
      <c r="L962" s="7"/>
      <c r="M962" s="7"/>
      <c r="N962" s="7"/>
      <c r="O962" s="7"/>
      <c r="P962" s="7"/>
      <c r="Q962" s="7"/>
      <c r="R962" s="7"/>
      <c r="S962" s="7"/>
      <c r="T962" s="7"/>
      <c r="U962" s="7"/>
      <c r="V962" s="7"/>
      <c r="W962" s="7"/>
      <c r="X962" s="7"/>
      <c r="Y962" s="7"/>
    </row>
    <row r="963" spans="1:25" x14ac:dyDescent="0.2">
      <c r="A963" s="7"/>
      <c r="B963" s="7"/>
      <c r="C963" s="7"/>
      <c r="D963" s="7"/>
      <c r="E963" s="7"/>
      <c r="F963" s="7"/>
      <c r="G963" s="7"/>
      <c r="H963" s="7"/>
      <c r="I963" s="7"/>
      <c r="J963" s="7"/>
      <c r="K963" s="7"/>
      <c r="L963" s="7"/>
      <c r="M963" s="7"/>
      <c r="N963" s="7"/>
      <c r="O963" s="7"/>
      <c r="P963" s="7"/>
      <c r="Q963" s="7"/>
      <c r="R963" s="7"/>
      <c r="S963" s="7"/>
      <c r="T963" s="7"/>
      <c r="U963" s="7"/>
      <c r="V963" s="7"/>
      <c r="W963" s="7"/>
      <c r="X963" s="7"/>
      <c r="Y963" s="7"/>
    </row>
    <row r="964" spans="1:25" x14ac:dyDescent="0.2">
      <c r="A964" s="7"/>
      <c r="B964" s="7"/>
      <c r="C964" s="7"/>
      <c r="D964" s="7"/>
      <c r="E964" s="7"/>
      <c r="F964" s="7"/>
      <c r="G964" s="7"/>
      <c r="H964" s="7"/>
      <c r="I964" s="7"/>
      <c r="J964" s="7"/>
      <c r="K964" s="7"/>
      <c r="L964" s="7"/>
      <c r="M964" s="7"/>
      <c r="N964" s="7"/>
      <c r="O964" s="7"/>
      <c r="P964" s="7"/>
      <c r="Q964" s="7"/>
      <c r="R964" s="7"/>
      <c r="S964" s="7"/>
      <c r="T964" s="7"/>
      <c r="U964" s="7"/>
      <c r="V964" s="7"/>
      <c r="W964" s="7"/>
      <c r="X964" s="7"/>
      <c r="Y964" s="7"/>
    </row>
    <row r="965" spans="1:25" x14ac:dyDescent="0.2">
      <c r="A965" s="7"/>
      <c r="B965" s="7"/>
      <c r="C965" s="7"/>
      <c r="D965" s="7"/>
      <c r="E965" s="7"/>
      <c r="F965" s="7"/>
      <c r="G965" s="7"/>
      <c r="H965" s="7"/>
      <c r="I965" s="7"/>
      <c r="J965" s="7"/>
      <c r="K965" s="7"/>
      <c r="L965" s="7"/>
      <c r="M965" s="7"/>
      <c r="N965" s="7"/>
      <c r="O965" s="7"/>
      <c r="P965" s="7"/>
      <c r="Q965" s="7"/>
      <c r="R965" s="7"/>
      <c r="S965" s="7"/>
      <c r="T965" s="7"/>
      <c r="U965" s="7"/>
      <c r="V965" s="7"/>
      <c r="W965" s="7"/>
      <c r="X965" s="7"/>
      <c r="Y965" s="7"/>
    </row>
    <row r="966" spans="1:25" x14ac:dyDescent="0.2">
      <c r="A966" s="7"/>
      <c r="B966" s="7"/>
      <c r="C966" s="7"/>
      <c r="D966" s="7"/>
      <c r="E966" s="7"/>
      <c r="F966" s="7"/>
      <c r="G966" s="7"/>
      <c r="H966" s="7"/>
      <c r="I966" s="7"/>
      <c r="J966" s="7"/>
      <c r="K966" s="7"/>
      <c r="L966" s="7"/>
      <c r="M966" s="7"/>
      <c r="N966" s="7"/>
      <c r="O966" s="7"/>
      <c r="P966" s="7"/>
      <c r="Q966" s="7"/>
      <c r="R966" s="7"/>
      <c r="S966" s="7"/>
      <c r="T966" s="7"/>
      <c r="U966" s="7"/>
      <c r="V966" s="7"/>
      <c r="W966" s="7"/>
      <c r="X966" s="7"/>
      <c r="Y966" s="7"/>
    </row>
    <row r="967" spans="1:25" x14ac:dyDescent="0.2">
      <c r="A967" s="7"/>
      <c r="B967" s="7"/>
      <c r="C967" s="7"/>
      <c r="D967" s="7"/>
      <c r="E967" s="7"/>
      <c r="F967" s="7"/>
      <c r="G967" s="7"/>
      <c r="H967" s="7"/>
      <c r="I967" s="7"/>
      <c r="J967" s="7"/>
      <c r="K967" s="7"/>
      <c r="L967" s="7"/>
      <c r="M967" s="7"/>
      <c r="N967" s="7"/>
      <c r="O967" s="7"/>
      <c r="P967" s="7"/>
      <c r="Q967" s="7"/>
      <c r="R967" s="7"/>
      <c r="S967" s="7"/>
      <c r="T967" s="7"/>
      <c r="U967" s="7"/>
      <c r="V967" s="7"/>
      <c r="W967" s="7"/>
      <c r="X967" s="7"/>
      <c r="Y967" s="7"/>
    </row>
    <row r="968" spans="1:25" x14ac:dyDescent="0.2">
      <c r="A968" s="7"/>
      <c r="B968" s="7"/>
      <c r="C968" s="7"/>
      <c r="D968" s="7"/>
      <c r="E968" s="7"/>
      <c r="F968" s="7"/>
      <c r="G968" s="7"/>
      <c r="H968" s="7"/>
      <c r="I968" s="7"/>
      <c r="J968" s="7"/>
      <c r="K968" s="7"/>
      <c r="L968" s="7"/>
      <c r="M968" s="7"/>
      <c r="N968" s="7"/>
      <c r="O968" s="7"/>
      <c r="P968" s="7"/>
      <c r="Q968" s="7"/>
      <c r="R968" s="7"/>
      <c r="S968" s="7"/>
      <c r="T968" s="7"/>
      <c r="U968" s="7"/>
      <c r="V968" s="7"/>
      <c r="W968" s="7"/>
      <c r="X968" s="7"/>
      <c r="Y968" s="7"/>
    </row>
    <row r="969" spans="1:25" x14ac:dyDescent="0.2">
      <c r="A969" s="7"/>
      <c r="B969" s="7"/>
      <c r="C969" s="7"/>
      <c r="D969" s="7"/>
      <c r="E969" s="7"/>
      <c r="F969" s="7"/>
      <c r="G969" s="7"/>
      <c r="H969" s="7"/>
      <c r="I969" s="7"/>
      <c r="J969" s="7"/>
      <c r="K969" s="7"/>
      <c r="L969" s="7"/>
      <c r="M969" s="7"/>
      <c r="N969" s="7"/>
      <c r="O969" s="7"/>
      <c r="P969" s="7"/>
      <c r="Q969" s="7"/>
      <c r="R969" s="7"/>
      <c r="S969" s="7"/>
      <c r="T969" s="7"/>
      <c r="U969" s="7"/>
      <c r="V969" s="7"/>
      <c r="W969" s="7"/>
      <c r="X969" s="7"/>
      <c r="Y969" s="7"/>
    </row>
    <row r="970" spans="1:25" x14ac:dyDescent="0.2">
      <c r="A970" s="7"/>
      <c r="B970" s="7"/>
      <c r="C970" s="7"/>
      <c r="D970" s="7"/>
      <c r="E970" s="7"/>
      <c r="F970" s="7"/>
      <c r="G970" s="7"/>
      <c r="H970" s="7"/>
      <c r="I970" s="7"/>
      <c r="J970" s="7"/>
      <c r="K970" s="7"/>
      <c r="L970" s="7"/>
      <c r="M970" s="7"/>
      <c r="N970" s="7"/>
      <c r="O970" s="7"/>
      <c r="P970" s="7"/>
      <c r="Q970" s="7"/>
      <c r="R970" s="7"/>
      <c r="S970" s="7"/>
      <c r="T970" s="7"/>
      <c r="U970" s="7"/>
      <c r="V970" s="7"/>
      <c r="W970" s="7"/>
      <c r="X970" s="7"/>
      <c r="Y970" s="7"/>
    </row>
    <row r="971" spans="1:25" x14ac:dyDescent="0.2">
      <c r="A971" s="7"/>
      <c r="B971" s="7"/>
      <c r="C971" s="7"/>
      <c r="D971" s="7"/>
      <c r="E971" s="7"/>
      <c r="F971" s="7"/>
      <c r="G971" s="7"/>
      <c r="H971" s="7"/>
      <c r="I971" s="7"/>
      <c r="J971" s="7"/>
      <c r="K971" s="7"/>
      <c r="L971" s="7"/>
      <c r="M971" s="7"/>
      <c r="N971" s="7"/>
      <c r="O971" s="7"/>
      <c r="P971" s="7"/>
      <c r="Q971" s="7"/>
      <c r="R971" s="7"/>
      <c r="S971" s="7"/>
      <c r="T971" s="7"/>
      <c r="U971" s="7"/>
      <c r="V971" s="7"/>
      <c r="W971" s="7"/>
      <c r="X971" s="7"/>
      <c r="Y971" s="7"/>
    </row>
    <row r="972" spans="1:25" x14ac:dyDescent="0.2">
      <c r="A972" s="7"/>
      <c r="B972" s="7"/>
      <c r="C972" s="7"/>
      <c r="D972" s="7"/>
      <c r="E972" s="7"/>
      <c r="F972" s="7"/>
      <c r="G972" s="7"/>
      <c r="H972" s="7"/>
      <c r="I972" s="7"/>
      <c r="J972" s="7"/>
      <c r="K972" s="7"/>
      <c r="L972" s="7"/>
      <c r="M972" s="7"/>
      <c r="N972" s="7"/>
      <c r="O972" s="7"/>
      <c r="P972" s="7"/>
      <c r="Q972" s="7"/>
      <c r="R972" s="7"/>
      <c r="S972" s="7"/>
      <c r="T972" s="7"/>
      <c r="U972" s="7"/>
      <c r="V972" s="7"/>
      <c r="W972" s="7"/>
      <c r="X972" s="7"/>
      <c r="Y972" s="7"/>
    </row>
    <row r="973" spans="1:25" x14ac:dyDescent="0.2">
      <c r="A973" s="7"/>
      <c r="B973" s="7"/>
      <c r="C973" s="7"/>
      <c r="D973" s="7"/>
      <c r="E973" s="7"/>
      <c r="F973" s="7"/>
      <c r="G973" s="7"/>
      <c r="H973" s="7"/>
      <c r="I973" s="7"/>
      <c r="J973" s="7"/>
      <c r="K973" s="7"/>
      <c r="L973" s="7"/>
      <c r="M973" s="7"/>
      <c r="N973" s="7"/>
      <c r="O973" s="7"/>
      <c r="P973" s="7"/>
      <c r="Q973" s="7"/>
      <c r="R973" s="7"/>
      <c r="S973" s="7"/>
      <c r="T973" s="7"/>
      <c r="U973" s="7"/>
      <c r="V973" s="7"/>
      <c r="W973" s="7"/>
      <c r="X973" s="7"/>
      <c r="Y973" s="7"/>
    </row>
    <row r="974" spans="1:25" x14ac:dyDescent="0.2">
      <c r="A974" s="7"/>
      <c r="B974" s="7"/>
      <c r="C974" s="7"/>
      <c r="D974" s="7"/>
      <c r="E974" s="7"/>
      <c r="F974" s="7"/>
      <c r="G974" s="7"/>
      <c r="H974" s="7"/>
      <c r="I974" s="7"/>
      <c r="J974" s="7"/>
      <c r="K974" s="7"/>
      <c r="L974" s="7"/>
      <c r="M974" s="7"/>
      <c r="N974" s="7"/>
      <c r="O974" s="7"/>
      <c r="P974" s="7"/>
      <c r="Q974" s="7"/>
      <c r="R974" s="7"/>
      <c r="S974" s="7"/>
      <c r="T974" s="7"/>
      <c r="U974" s="7"/>
      <c r="V974" s="7"/>
      <c r="W974" s="7"/>
      <c r="X974" s="7"/>
      <c r="Y974" s="7"/>
    </row>
    <row r="975" spans="1:25" x14ac:dyDescent="0.2">
      <c r="A975" s="7"/>
      <c r="B975" s="7"/>
      <c r="C975" s="7"/>
      <c r="D975" s="7"/>
      <c r="E975" s="7"/>
      <c r="F975" s="7"/>
      <c r="G975" s="7"/>
      <c r="H975" s="7"/>
      <c r="I975" s="7"/>
      <c r="J975" s="7"/>
      <c r="K975" s="7"/>
      <c r="L975" s="7"/>
      <c r="M975" s="7"/>
      <c r="N975" s="7"/>
      <c r="O975" s="7"/>
      <c r="P975" s="7"/>
      <c r="Q975" s="7"/>
      <c r="R975" s="7"/>
      <c r="S975" s="7"/>
      <c r="T975" s="7"/>
      <c r="U975" s="7"/>
      <c r="V975" s="7"/>
      <c r="W975" s="7"/>
      <c r="X975" s="7"/>
      <c r="Y975" s="7"/>
    </row>
    <row r="976" spans="1:25" x14ac:dyDescent="0.2">
      <c r="A976" s="7"/>
      <c r="B976" s="7"/>
      <c r="C976" s="7"/>
      <c r="D976" s="7"/>
      <c r="E976" s="7"/>
      <c r="F976" s="7"/>
      <c r="G976" s="7"/>
      <c r="H976" s="7"/>
      <c r="I976" s="7"/>
      <c r="J976" s="7"/>
      <c r="K976" s="7"/>
      <c r="L976" s="7"/>
      <c r="M976" s="7"/>
      <c r="N976" s="7"/>
      <c r="O976" s="7"/>
      <c r="P976" s="7"/>
      <c r="Q976" s="7"/>
      <c r="R976" s="7"/>
      <c r="S976" s="7"/>
      <c r="T976" s="7"/>
      <c r="U976" s="7"/>
      <c r="V976" s="7"/>
      <c r="W976" s="7"/>
      <c r="X976" s="7"/>
      <c r="Y976" s="7"/>
    </row>
    <row r="977" spans="1:25" x14ac:dyDescent="0.2">
      <c r="A977" s="7"/>
      <c r="B977" s="7"/>
      <c r="C977" s="7"/>
      <c r="D977" s="7"/>
      <c r="E977" s="7"/>
      <c r="F977" s="7"/>
      <c r="G977" s="7"/>
      <c r="H977" s="7"/>
      <c r="I977" s="7"/>
      <c r="J977" s="7"/>
      <c r="K977" s="7"/>
      <c r="L977" s="7"/>
      <c r="M977" s="7"/>
      <c r="N977" s="7"/>
      <c r="O977" s="7"/>
      <c r="P977" s="7"/>
      <c r="Q977" s="7"/>
      <c r="R977" s="7"/>
      <c r="S977" s="7"/>
      <c r="T977" s="7"/>
      <c r="U977" s="7"/>
      <c r="V977" s="7"/>
      <c r="W977" s="7"/>
      <c r="X977" s="7"/>
      <c r="Y977" s="7"/>
    </row>
    <row r="978" spans="1:25" x14ac:dyDescent="0.2">
      <c r="A978" s="7"/>
      <c r="B978" s="7"/>
      <c r="C978" s="7"/>
      <c r="D978" s="7"/>
      <c r="E978" s="7"/>
      <c r="F978" s="7"/>
      <c r="G978" s="7"/>
      <c r="H978" s="7"/>
      <c r="I978" s="7"/>
      <c r="J978" s="7"/>
      <c r="K978" s="7"/>
      <c r="L978" s="7"/>
      <c r="M978" s="7"/>
      <c r="N978" s="7"/>
      <c r="O978" s="7"/>
      <c r="P978" s="7"/>
      <c r="Q978" s="7"/>
      <c r="R978" s="7"/>
      <c r="S978" s="7"/>
      <c r="T978" s="7"/>
      <c r="U978" s="7"/>
      <c r="V978" s="7"/>
      <c r="W978" s="7"/>
      <c r="X978" s="7"/>
      <c r="Y978" s="7"/>
    </row>
    <row r="979" spans="1:25" x14ac:dyDescent="0.2">
      <c r="A979" s="7"/>
      <c r="B979" s="7"/>
      <c r="C979" s="7"/>
      <c r="D979" s="7"/>
      <c r="E979" s="7"/>
      <c r="F979" s="7"/>
      <c r="G979" s="7"/>
      <c r="H979" s="7"/>
      <c r="I979" s="7"/>
      <c r="J979" s="7"/>
      <c r="K979" s="7"/>
      <c r="L979" s="7"/>
      <c r="M979" s="7"/>
      <c r="N979" s="7"/>
      <c r="O979" s="7"/>
      <c r="P979" s="7"/>
      <c r="Q979" s="7"/>
      <c r="R979" s="7"/>
      <c r="S979" s="7"/>
      <c r="T979" s="7"/>
      <c r="U979" s="7"/>
      <c r="V979" s="7"/>
      <c r="W979" s="7"/>
      <c r="X979" s="7"/>
      <c r="Y979" s="7"/>
    </row>
    <row r="980" spans="1:25" x14ac:dyDescent="0.2">
      <c r="A980" s="7"/>
      <c r="B980" s="7"/>
      <c r="C980" s="7"/>
      <c r="D980" s="7"/>
      <c r="E980" s="7"/>
      <c r="F980" s="7"/>
      <c r="G980" s="7"/>
      <c r="H980" s="7"/>
      <c r="I980" s="7"/>
      <c r="J980" s="7"/>
      <c r="K980" s="7"/>
      <c r="L980" s="7"/>
      <c r="M980" s="7"/>
      <c r="N980" s="7"/>
      <c r="O980" s="7"/>
      <c r="P980" s="7"/>
      <c r="Q980" s="7"/>
      <c r="R980" s="7"/>
      <c r="S980" s="7"/>
      <c r="T980" s="7"/>
      <c r="U980" s="7"/>
      <c r="V980" s="7"/>
      <c r="W980" s="7"/>
      <c r="X980" s="7"/>
      <c r="Y980" s="7"/>
    </row>
    <row r="981" spans="1:25" x14ac:dyDescent="0.2">
      <c r="A981" s="7"/>
      <c r="B981" s="7"/>
      <c r="C981" s="7"/>
      <c r="D981" s="7"/>
      <c r="E981" s="7"/>
      <c r="F981" s="7"/>
      <c r="G981" s="7"/>
      <c r="H981" s="7"/>
      <c r="I981" s="7"/>
      <c r="J981" s="7"/>
      <c r="K981" s="7"/>
      <c r="L981" s="7"/>
      <c r="M981" s="7"/>
      <c r="N981" s="7"/>
      <c r="O981" s="7"/>
      <c r="P981" s="7"/>
      <c r="Q981" s="7"/>
      <c r="R981" s="7"/>
      <c r="S981" s="7"/>
      <c r="T981" s="7"/>
      <c r="U981" s="7"/>
      <c r="V981" s="7"/>
      <c r="W981" s="7"/>
      <c r="X981" s="7"/>
      <c r="Y981" s="7"/>
    </row>
    <row r="982" spans="1:25" x14ac:dyDescent="0.2">
      <c r="A982" s="7"/>
      <c r="B982" s="7"/>
      <c r="C982" s="7"/>
      <c r="D982" s="7"/>
      <c r="E982" s="7"/>
      <c r="F982" s="7"/>
      <c r="G982" s="7"/>
      <c r="H982" s="7"/>
      <c r="I982" s="7"/>
      <c r="J982" s="7"/>
      <c r="K982" s="7"/>
      <c r="L982" s="7"/>
      <c r="M982" s="7"/>
      <c r="N982" s="7"/>
      <c r="O982" s="7"/>
      <c r="P982" s="7"/>
      <c r="Q982" s="7"/>
      <c r="R982" s="7"/>
      <c r="S982" s="7"/>
      <c r="T982" s="7"/>
      <c r="U982" s="7"/>
      <c r="V982" s="7"/>
      <c r="W982" s="7"/>
      <c r="X982" s="7"/>
      <c r="Y982" s="7"/>
    </row>
    <row r="983" spans="1:25" x14ac:dyDescent="0.2">
      <c r="A983" s="7"/>
      <c r="B983" s="7"/>
      <c r="C983" s="7"/>
      <c r="D983" s="7"/>
      <c r="E983" s="7"/>
      <c r="F983" s="7"/>
      <c r="G983" s="7"/>
      <c r="H983" s="7"/>
      <c r="I983" s="7"/>
      <c r="J983" s="7"/>
      <c r="K983" s="7"/>
      <c r="L983" s="7"/>
      <c r="M983" s="7"/>
      <c r="N983" s="7"/>
      <c r="O983" s="7"/>
      <c r="P983" s="7"/>
      <c r="Q983" s="7"/>
      <c r="R983" s="7"/>
      <c r="S983" s="7"/>
      <c r="T983" s="7"/>
      <c r="U983" s="7"/>
      <c r="V983" s="7"/>
      <c r="W983" s="7"/>
      <c r="X983" s="7"/>
      <c r="Y983" s="7"/>
    </row>
    <row r="984" spans="1:25" x14ac:dyDescent="0.2">
      <c r="A984" s="7"/>
      <c r="B984" s="7"/>
      <c r="C984" s="7"/>
      <c r="D984" s="7"/>
      <c r="E984" s="7"/>
      <c r="F984" s="7"/>
      <c r="G984" s="7"/>
      <c r="H984" s="7"/>
      <c r="I984" s="7"/>
      <c r="J984" s="7"/>
      <c r="K984" s="7"/>
      <c r="L984" s="7"/>
      <c r="M984" s="7"/>
      <c r="N984" s="7"/>
      <c r="O984" s="7"/>
      <c r="P984" s="7"/>
      <c r="Q984" s="7"/>
      <c r="R984" s="7"/>
      <c r="S984" s="7"/>
      <c r="T984" s="7"/>
      <c r="U984" s="7"/>
      <c r="V984" s="7"/>
      <c r="W984" s="7"/>
      <c r="X984" s="7"/>
      <c r="Y984" s="7"/>
    </row>
    <row r="985" spans="1:25" x14ac:dyDescent="0.2">
      <c r="A985" s="7"/>
      <c r="B985" s="7"/>
      <c r="C985" s="7"/>
      <c r="D985" s="7"/>
      <c r="E985" s="7"/>
      <c r="F985" s="7"/>
      <c r="G985" s="7"/>
      <c r="H985" s="7"/>
      <c r="I985" s="7"/>
      <c r="J985" s="7"/>
      <c r="K985" s="7"/>
      <c r="L985" s="7"/>
      <c r="M985" s="7"/>
      <c r="N985" s="7"/>
      <c r="O985" s="7"/>
      <c r="P985" s="7"/>
      <c r="Q985" s="7"/>
      <c r="R985" s="7"/>
      <c r="S985" s="7"/>
      <c r="T985" s="7"/>
      <c r="U985" s="7"/>
      <c r="V985" s="7"/>
      <c r="W985" s="7"/>
      <c r="X985" s="7"/>
      <c r="Y985" s="7"/>
    </row>
    <row r="986" spans="1:25" x14ac:dyDescent="0.2">
      <c r="A986" s="7"/>
      <c r="B986" s="7"/>
      <c r="C986" s="7"/>
      <c r="D986" s="7"/>
      <c r="E986" s="7"/>
      <c r="F986" s="7"/>
      <c r="G986" s="7"/>
      <c r="H986" s="7"/>
      <c r="I986" s="7"/>
      <c r="J986" s="7"/>
      <c r="K986" s="7"/>
      <c r="L986" s="7"/>
      <c r="M986" s="7"/>
      <c r="N986" s="7"/>
      <c r="O986" s="7"/>
      <c r="P986" s="7"/>
      <c r="Q986" s="7"/>
      <c r="R986" s="7"/>
      <c r="S986" s="7"/>
      <c r="T986" s="7"/>
      <c r="U986" s="7"/>
      <c r="V986" s="7"/>
      <c r="W986" s="7"/>
      <c r="X986" s="7"/>
      <c r="Y986" s="7"/>
    </row>
    <row r="987" spans="1:25" x14ac:dyDescent="0.2">
      <c r="A987" s="7"/>
      <c r="B987" s="7"/>
      <c r="C987" s="7"/>
      <c r="D987" s="7"/>
      <c r="E987" s="7"/>
      <c r="F987" s="7"/>
      <c r="G987" s="7"/>
      <c r="H987" s="7"/>
      <c r="I987" s="7"/>
      <c r="J987" s="7"/>
      <c r="K987" s="7"/>
      <c r="L987" s="7"/>
      <c r="M987" s="7"/>
      <c r="N987" s="7"/>
      <c r="O987" s="7"/>
      <c r="P987" s="7"/>
      <c r="Q987" s="7"/>
      <c r="R987" s="7"/>
      <c r="S987" s="7"/>
      <c r="T987" s="7"/>
      <c r="U987" s="7"/>
      <c r="V987" s="7"/>
      <c r="W987" s="7"/>
      <c r="X987" s="7"/>
      <c r="Y987" s="7"/>
    </row>
    <row r="988" spans="1:25" x14ac:dyDescent="0.2">
      <c r="A988" s="7"/>
      <c r="B988" s="7"/>
      <c r="C988" s="7"/>
      <c r="D988" s="7"/>
      <c r="E988" s="7"/>
      <c r="F988" s="7"/>
      <c r="G988" s="7"/>
      <c r="H988" s="7"/>
      <c r="I988" s="7"/>
      <c r="J988" s="7"/>
      <c r="K988" s="7"/>
      <c r="L988" s="7"/>
      <c r="M988" s="7"/>
      <c r="N988" s="7"/>
      <c r="O988" s="7"/>
      <c r="P988" s="7"/>
      <c r="Q988" s="7"/>
      <c r="R988" s="7"/>
      <c r="S988" s="7"/>
      <c r="T988" s="7"/>
      <c r="U988" s="7"/>
      <c r="V988" s="7"/>
      <c r="W988" s="7"/>
      <c r="X988" s="7"/>
      <c r="Y988" s="7"/>
    </row>
    <row r="989" spans="1:25" x14ac:dyDescent="0.2">
      <c r="A989" s="7"/>
      <c r="B989" s="7"/>
      <c r="C989" s="7"/>
      <c r="D989" s="7"/>
      <c r="E989" s="7"/>
      <c r="F989" s="7"/>
      <c r="G989" s="7"/>
      <c r="H989" s="7"/>
      <c r="I989" s="7"/>
      <c r="J989" s="7"/>
      <c r="K989" s="7"/>
      <c r="L989" s="7"/>
      <c r="M989" s="7"/>
      <c r="N989" s="7"/>
      <c r="O989" s="7"/>
      <c r="P989" s="7"/>
      <c r="Q989" s="7"/>
      <c r="R989" s="7"/>
      <c r="S989" s="7"/>
      <c r="T989" s="7"/>
      <c r="U989" s="7"/>
      <c r="V989" s="7"/>
      <c r="W989" s="7"/>
      <c r="X989" s="7"/>
      <c r="Y989" s="7"/>
    </row>
    <row r="990" spans="1:25" x14ac:dyDescent="0.2">
      <c r="A990" s="7"/>
      <c r="B990" s="7"/>
      <c r="C990" s="7"/>
      <c r="D990" s="7"/>
      <c r="E990" s="7"/>
      <c r="F990" s="7"/>
      <c r="G990" s="7"/>
      <c r="H990" s="7"/>
      <c r="I990" s="7"/>
      <c r="J990" s="7"/>
      <c r="K990" s="7"/>
      <c r="L990" s="7"/>
      <c r="M990" s="7"/>
      <c r="N990" s="7"/>
      <c r="O990" s="7"/>
      <c r="P990" s="7"/>
      <c r="Q990" s="7"/>
      <c r="R990" s="7"/>
      <c r="S990" s="7"/>
      <c r="T990" s="7"/>
      <c r="U990" s="7"/>
      <c r="V990" s="7"/>
      <c r="W990" s="7"/>
      <c r="X990" s="7"/>
      <c r="Y990" s="7"/>
    </row>
    <row r="991" spans="1:25" x14ac:dyDescent="0.2">
      <c r="A991" s="7"/>
      <c r="B991" s="7"/>
      <c r="C991" s="7"/>
      <c r="D991" s="7"/>
      <c r="E991" s="7"/>
      <c r="F991" s="7"/>
      <c r="G991" s="7"/>
      <c r="H991" s="7"/>
      <c r="I991" s="7"/>
      <c r="J991" s="7"/>
      <c r="K991" s="7"/>
      <c r="L991" s="7"/>
      <c r="M991" s="7"/>
      <c r="N991" s="7"/>
      <c r="O991" s="7"/>
      <c r="P991" s="7"/>
      <c r="Q991" s="7"/>
      <c r="R991" s="7"/>
      <c r="S991" s="7"/>
      <c r="T991" s="7"/>
      <c r="U991" s="7"/>
      <c r="V991" s="7"/>
      <c r="W991" s="7"/>
      <c r="X991" s="7"/>
      <c r="Y991" s="7"/>
    </row>
    <row r="992" spans="1:25" x14ac:dyDescent="0.2">
      <c r="A992" s="7"/>
      <c r="B992" s="7"/>
      <c r="C992" s="7"/>
      <c r="D992" s="7"/>
      <c r="E992" s="7"/>
      <c r="F992" s="7"/>
      <c r="G992" s="7"/>
      <c r="H992" s="7"/>
      <c r="I992" s="7"/>
      <c r="J992" s="7"/>
      <c r="K992" s="7"/>
      <c r="L992" s="7"/>
      <c r="M992" s="7"/>
      <c r="N992" s="7"/>
      <c r="O992" s="7"/>
      <c r="P992" s="7"/>
      <c r="Q992" s="7"/>
      <c r="R992" s="7"/>
      <c r="S992" s="7"/>
      <c r="T992" s="7"/>
      <c r="U992" s="7"/>
      <c r="V992" s="7"/>
      <c r="W992" s="7"/>
      <c r="X992" s="7"/>
      <c r="Y992" s="7"/>
    </row>
    <row r="993" spans="1:25" x14ac:dyDescent="0.2">
      <c r="A993" s="7"/>
      <c r="B993" s="7"/>
      <c r="C993" s="7"/>
      <c r="D993" s="7"/>
      <c r="E993" s="7"/>
      <c r="F993" s="7"/>
      <c r="G993" s="7"/>
      <c r="H993" s="7"/>
      <c r="I993" s="7"/>
      <c r="J993" s="7"/>
      <c r="K993" s="7"/>
      <c r="L993" s="7"/>
      <c r="M993" s="7"/>
      <c r="N993" s="7"/>
      <c r="O993" s="7"/>
      <c r="P993" s="7"/>
      <c r="Q993" s="7"/>
      <c r="R993" s="7"/>
      <c r="S993" s="7"/>
      <c r="T993" s="7"/>
      <c r="U993" s="7"/>
      <c r="V993" s="7"/>
      <c r="W993" s="7"/>
      <c r="X993" s="7"/>
      <c r="Y993" s="7"/>
    </row>
    <row r="994" spans="1:25" x14ac:dyDescent="0.2">
      <c r="A994" s="7"/>
      <c r="B994" s="7"/>
      <c r="C994" s="7"/>
      <c r="D994" s="7"/>
      <c r="E994" s="7"/>
      <c r="F994" s="7"/>
      <c r="G994" s="7"/>
      <c r="H994" s="7"/>
      <c r="I994" s="7"/>
      <c r="J994" s="7"/>
      <c r="K994" s="7"/>
      <c r="L994" s="7"/>
      <c r="M994" s="7"/>
      <c r="N994" s="7"/>
      <c r="O994" s="7"/>
      <c r="P994" s="7"/>
      <c r="Q994" s="7"/>
      <c r="R994" s="7"/>
      <c r="S994" s="7"/>
      <c r="T994" s="7"/>
      <c r="U994" s="7"/>
      <c r="V994" s="7"/>
      <c r="W994" s="7"/>
      <c r="X994" s="7"/>
      <c r="Y994" s="7"/>
    </row>
    <row r="995" spans="1:25" x14ac:dyDescent="0.2">
      <c r="A995" s="7"/>
      <c r="B995" s="7"/>
      <c r="C995" s="7"/>
      <c r="D995" s="7"/>
      <c r="E995" s="7"/>
      <c r="F995" s="7"/>
      <c r="G995" s="7"/>
      <c r="H995" s="7"/>
      <c r="I995" s="7"/>
      <c r="J995" s="7"/>
      <c r="K995" s="7"/>
      <c r="L995" s="7"/>
      <c r="M995" s="7"/>
      <c r="N995" s="7"/>
      <c r="O995" s="7"/>
      <c r="P995" s="7"/>
      <c r="Q995" s="7"/>
      <c r="R995" s="7"/>
      <c r="S995" s="7"/>
      <c r="T995" s="7"/>
      <c r="U995" s="7"/>
      <c r="V995" s="7"/>
      <c r="W995" s="7"/>
      <c r="X995" s="7"/>
      <c r="Y995" s="7"/>
    </row>
    <row r="996" spans="1:25" x14ac:dyDescent="0.2">
      <c r="A996" s="7"/>
      <c r="B996" s="7"/>
      <c r="C996" s="7"/>
      <c r="D996" s="7"/>
      <c r="E996" s="7"/>
      <c r="F996" s="7"/>
      <c r="G996" s="7"/>
      <c r="H996" s="7"/>
      <c r="I996" s="7"/>
      <c r="J996" s="7"/>
      <c r="K996" s="7"/>
      <c r="L996" s="7"/>
      <c r="M996" s="7"/>
      <c r="N996" s="7"/>
      <c r="O996" s="7"/>
      <c r="P996" s="7"/>
      <c r="Q996" s="7"/>
      <c r="R996" s="7"/>
      <c r="S996" s="7"/>
      <c r="T996" s="7"/>
      <c r="U996" s="7"/>
      <c r="V996" s="7"/>
      <c r="W996" s="7"/>
      <c r="X996" s="7"/>
      <c r="Y996" s="7"/>
    </row>
    <row r="997" spans="1:25" x14ac:dyDescent="0.2">
      <c r="A997" s="7"/>
      <c r="B997" s="7"/>
      <c r="C997" s="7"/>
      <c r="D997" s="7"/>
      <c r="E997" s="7"/>
      <c r="F997" s="7"/>
      <c r="G997" s="7"/>
      <c r="H997" s="7"/>
      <c r="I997" s="7"/>
      <c r="J997" s="7"/>
      <c r="K997" s="7"/>
      <c r="L997" s="7"/>
      <c r="M997" s="7"/>
      <c r="N997" s="7"/>
      <c r="O997" s="7"/>
      <c r="P997" s="7"/>
      <c r="Q997" s="7"/>
      <c r="R997" s="7"/>
      <c r="S997" s="7"/>
      <c r="T997" s="7"/>
      <c r="U997" s="7"/>
      <c r="V997" s="7"/>
      <c r="W997" s="7"/>
      <c r="X997" s="7"/>
      <c r="Y997" s="7"/>
    </row>
    <row r="998" spans="1:25" x14ac:dyDescent="0.2">
      <c r="A998" s="7"/>
      <c r="B998" s="7"/>
      <c r="C998" s="7"/>
      <c r="D998" s="7"/>
      <c r="E998" s="7"/>
      <c r="F998" s="7"/>
      <c r="G998" s="7"/>
      <c r="H998" s="7"/>
      <c r="I998" s="7"/>
      <c r="J998" s="7"/>
      <c r="K998" s="7"/>
      <c r="L998" s="7"/>
      <c r="M998" s="7"/>
      <c r="N998" s="7"/>
      <c r="O998" s="7"/>
      <c r="P998" s="7"/>
      <c r="Q998" s="7"/>
      <c r="R998" s="7"/>
      <c r="S998" s="7"/>
      <c r="T998" s="7"/>
      <c r="U998" s="7"/>
      <c r="V998" s="7"/>
      <c r="W998" s="7"/>
      <c r="X998" s="7"/>
      <c r="Y998" s="7"/>
    </row>
    <row r="999" spans="1:25" x14ac:dyDescent="0.2">
      <c r="A999" s="7"/>
      <c r="B999" s="7"/>
      <c r="C999" s="7"/>
      <c r="D999" s="7"/>
      <c r="E999" s="7"/>
      <c r="F999" s="7"/>
      <c r="G999" s="7"/>
      <c r="H999" s="7"/>
      <c r="I999" s="7"/>
      <c r="J999" s="7"/>
      <c r="K999" s="7"/>
      <c r="L999" s="7"/>
      <c r="M999" s="7"/>
      <c r="N999" s="7"/>
      <c r="O999" s="7"/>
      <c r="P999" s="7"/>
      <c r="Q999" s="7"/>
      <c r="R999" s="7"/>
      <c r="S999" s="7"/>
      <c r="T999" s="7"/>
      <c r="U999" s="7"/>
      <c r="V999" s="7"/>
      <c r="W999" s="7"/>
      <c r="X999" s="7"/>
      <c r="Y999" s="7"/>
    </row>
    <row r="1000" spans="1:25" x14ac:dyDescent="0.2">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row>
    <row r="1001" spans="1:25" x14ac:dyDescent="0.2">
      <c r="A1001" s="7"/>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row>
    <row r="1002" spans="1:25" x14ac:dyDescent="0.2">
      <c r="A1002" s="7"/>
      <c r="B1002" s="7"/>
      <c r="C1002" s="7"/>
      <c r="D1002" s="7"/>
      <c r="E1002" s="7"/>
      <c r="F1002" s="7"/>
      <c r="G1002" s="7"/>
      <c r="H1002" s="7"/>
      <c r="I1002" s="7"/>
      <c r="J1002" s="7"/>
      <c r="K1002" s="7"/>
      <c r="L1002" s="7"/>
      <c r="M1002" s="7"/>
      <c r="N1002" s="7"/>
      <c r="O1002" s="7"/>
      <c r="P1002" s="7"/>
      <c r="Q1002" s="7"/>
      <c r="R1002" s="7"/>
      <c r="S1002" s="7"/>
      <c r="T1002" s="7"/>
      <c r="U1002" s="7"/>
      <c r="V1002" s="7"/>
      <c r="W1002" s="7"/>
      <c r="X1002" s="7"/>
      <c r="Y1002" s="7"/>
    </row>
    <row r="1003" spans="1:25" x14ac:dyDescent="0.2">
      <c r="A1003" s="7"/>
      <c r="B1003" s="7"/>
      <c r="C1003" s="7"/>
      <c r="D1003" s="7"/>
      <c r="E1003" s="7"/>
      <c r="F1003" s="7"/>
      <c r="G1003" s="7"/>
      <c r="H1003" s="7"/>
      <c r="I1003" s="7"/>
      <c r="J1003" s="7"/>
      <c r="K1003" s="7"/>
      <c r="L1003" s="7"/>
      <c r="M1003" s="7"/>
      <c r="N1003" s="7"/>
      <c r="O1003" s="7"/>
      <c r="P1003" s="7"/>
      <c r="Q1003" s="7"/>
      <c r="R1003" s="7"/>
      <c r="S1003" s="7"/>
      <c r="T1003" s="7"/>
      <c r="U1003" s="7"/>
      <c r="V1003" s="7"/>
      <c r="W1003" s="7"/>
      <c r="X1003" s="7"/>
      <c r="Y1003" s="7"/>
    </row>
    <row r="1004" spans="1:25" x14ac:dyDescent="0.2">
      <c r="A1004" s="7"/>
      <c r="B1004" s="7"/>
      <c r="C1004" s="7"/>
      <c r="D1004" s="7"/>
      <c r="E1004" s="7"/>
      <c r="F1004" s="7"/>
      <c r="G1004" s="7"/>
      <c r="H1004" s="7"/>
      <c r="I1004" s="7"/>
      <c r="J1004" s="7"/>
      <c r="K1004" s="7"/>
      <c r="L1004" s="7"/>
      <c r="M1004" s="7"/>
      <c r="N1004" s="7"/>
      <c r="O1004" s="7"/>
      <c r="P1004" s="7"/>
      <c r="Q1004" s="7"/>
      <c r="R1004" s="7"/>
      <c r="S1004" s="7"/>
      <c r="T1004" s="7"/>
      <c r="U1004" s="7"/>
      <c r="V1004" s="7"/>
      <c r="W1004" s="7"/>
      <c r="X1004" s="7"/>
      <c r="Y1004" s="7"/>
    </row>
    <row r="1005" spans="1:25" x14ac:dyDescent="0.2">
      <c r="A1005" s="7"/>
      <c r="B1005" s="7"/>
      <c r="C1005" s="7"/>
      <c r="D1005" s="7"/>
      <c r="E1005" s="7"/>
      <c r="F1005" s="7"/>
      <c r="G1005" s="7"/>
      <c r="H1005" s="7"/>
      <c r="I1005" s="7"/>
      <c r="J1005" s="7"/>
      <c r="K1005" s="7"/>
      <c r="L1005" s="7"/>
      <c r="M1005" s="7"/>
      <c r="N1005" s="7"/>
      <c r="O1005" s="7"/>
      <c r="P1005" s="7"/>
      <c r="Q1005" s="7"/>
      <c r="R1005" s="7"/>
      <c r="S1005" s="7"/>
      <c r="T1005" s="7"/>
      <c r="U1005" s="7"/>
      <c r="V1005" s="7"/>
      <c r="W1005" s="7"/>
      <c r="X1005" s="7"/>
      <c r="Y1005" s="7"/>
    </row>
    <row r="1006" spans="1:25" x14ac:dyDescent="0.2">
      <c r="A1006" s="7"/>
      <c r="B1006" s="7"/>
      <c r="C1006" s="7"/>
      <c r="D1006" s="7"/>
      <c r="E1006" s="7"/>
      <c r="F1006" s="7"/>
      <c r="G1006" s="7"/>
      <c r="H1006" s="7"/>
      <c r="I1006" s="7"/>
      <c r="J1006" s="7"/>
      <c r="K1006" s="7"/>
      <c r="L1006" s="7"/>
      <c r="M1006" s="7"/>
      <c r="N1006" s="7"/>
      <c r="O1006" s="7"/>
      <c r="P1006" s="7"/>
      <c r="Q1006" s="7"/>
      <c r="R1006" s="7"/>
      <c r="S1006" s="7"/>
      <c r="T1006" s="7"/>
      <c r="U1006" s="7"/>
      <c r="V1006" s="7"/>
      <c r="W1006" s="7"/>
      <c r="X1006" s="7"/>
      <c r="Y1006" s="7"/>
    </row>
    <row r="1007" spans="1:25" x14ac:dyDescent="0.2">
      <c r="A1007" s="7"/>
      <c r="B1007" s="7"/>
      <c r="C1007" s="7"/>
      <c r="D1007" s="7"/>
      <c r="E1007" s="7"/>
      <c r="F1007" s="7"/>
      <c r="G1007" s="7"/>
      <c r="H1007" s="7"/>
      <c r="I1007" s="7"/>
      <c r="J1007" s="7"/>
      <c r="K1007" s="7"/>
      <c r="L1007" s="7"/>
      <c r="M1007" s="7"/>
      <c r="N1007" s="7"/>
      <c r="O1007" s="7"/>
      <c r="P1007" s="7"/>
      <c r="Q1007" s="7"/>
      <c r="R1007" s="7"/>
      <c r="S1007" s="7"/>
      <c r="T1007" s="7"/>
      <c r="U1007" s="7"/>
      <c r="V1007" s="7"/>
      <c r="W1007" s="7"/>
      <c r="X1007" s="7"/>
      <c r="Y1007" s="7"/>
    </row>
    <row r="1008" spans="1:25" x14ac:dyDescent="0.2">
      <c r="A1008" s="7"/>
      <c r="B1008" s="7"/>
      <c r="C1008" s="7"/>
      <c r="D1008" s="7"/>
      <c r="E1008" s="7"/>
      <c r="F1008" s="7"/>
      <c r="G1008" s="7"/>
      <c r="H1008" s="7"/>
      <c r="I1008" s="7"/>
      <c r="J1008" s="7"/>
      <c r="K1008" s="7"/>
      <c r="L1008" s="7"/>
      <c r="M1008" s="7"/>
      <c r="N1008" s="7"/>
      <c r="O1008" s="7"/>
      <c r="P1008" s="7"/>
      <c r="Q1008" s="7"/>
      <c r="R1008" s="7"/>
      <c r="S1008" s="7"/>
      <c r="T1008" s="7"/>
      <c r="U1008" s="7"/>
      <c r="V1008" s="7"/>
      <c r="W1008" s="7"/>
      <c r="X1008" s="7"/>
      <c r="Y1008" s="7"/>
    </row>
    <row r="1009" spans="1:25" x14ac:dyDescent="0.2">
      <c r="A1009" s="7"/>
      <c r="B1009" s="7"/>
      <c r="C1009" s="7"/>
      <c r="D1009" s="7"/>
      <c r="E1009" s="7"/>
      <c r="F1009" s="7"/>
      <c r="G1009" s="7"/>
      <c r="H1009" s="7"/>
      <c r="I1009" s="7"/>
      <c r="J1009" s="7"/>
      <c r="K1009" s="7"/>
      <c r="L1009" s="7"/>
      <c r="M1009" s="7"/>
      <c r="N1009" s="7"/>
      <c r="O1009" s="7"/>
      <c r="P1009" s="7"/>
      <c r="Q1009" s="7"/>
      <c r="R1009" s="7"/>
      <c r="S1009" s="7"/>
      <c r="T1009" s="7"/>
      <c r="U1009" s="7"/>
      <c r="V1009" s="7"/>
      <c r="W1009" s="7"/>
      <c r="X1009" s="7"/>
      <c r="Y1009" s="7"/>
    </row>
    <row r="1010" spans="1:25" x14ac:dyDescent="0.2">
      <c r="A1010" s="7"/>
      <c r="B1010" s="7"/>
      <c r="C1010" s="7"/>
      <c r="D1010" s="7"/>
      <c r="E1010" s="7"/>
      <c r="F1010" s="7"/>
      <c r="G1010" s="7"/>
      <c r="H1010" s="7"/>
      <c r="I1010" s="7"/>
      <c r="J1010" s="7"/>
      <c r="K1010" s="7"/>
      <c r="L1010" s="7"/>
      <c r="M1010" s="7"/>
      <c r="N1010" s="7"/>
      <c r="O1010" s="7"/>
      <c r="P1010" s="7"/>
      <c r="Q1010" s="7"/>
      <c r="R1010" s="7"/>
      <c r="S1010" s="7"/>
      <c r="T1010" s="7"/>
      <c r="U1010" s="7"/>
      <c r="V1010" s="7"/>
      <c r="W1010" s="7"/>
      <c r="X1010" s="7"/>
      <c r="Y1010" s="7"/>
    </row>
    <row r="1011" spans="1:25" x14ac:dyDescent="0.2">
      <c r="A1011" s="7"/>
      <c r="B1011" s="7"/>
      <c r="C1011" s="7"/>
      <c r="D1011" s="7"/>
      <c r="E1011" s="7"/>
      <c r="F1011" s="7"/>
      <c r="G1011" s="7"/>
      <c r="H1011" s="7"/>
      <c r="I1011" s="7"/>
      <c r="J1011" s="7"/>
      <c r="K1011" s="7"/>
      <c r="L1011" s="7"/>
      <c r="M1011" s="7"/>
      <c r="N1011" s="7"/>
      <c r="O1011" s="7"/>
      <c r="P1011" s="7"/>
      <c r="Q1011" s="7"/>
      <c r="R1011" s="7"/>
      <c r="S1011" s="7"/>
      <c r="T1011" s="7"/>
      <c r="U1011" s="7"/>
      <c r="V1011" s="7"/>
      <c r="W1011" s="7"/>
      <c r="X1011" s="7"/>
      <c r="Y1011" s="7"/>
    </row>
    <row r="1012" spans="1:25" x14ac:dyDescent="0.2">
      <c r="A1012" s="7"/>
      <c r="B1012" s="7"/>
      <c r="C1012" s="7"/>
      <c r="D1012" s="7"/>
      <c r="E1012" s="7"/>
      <c r="F1012" s="7"/>
      <c r="G1012" s="7"/>
      <c r="H1012" s="7"/>
      <c r="I1012" s="7"/>
      <c r="J1012" s="7"/>
      <c r="K1012" s="7"/>
      <c r="L1012" s="7"/>
      <c r="M1012" s="7"/>
      <c r="N1012" s="7"/>
      <c r="O1012" s="7"/>
      <c r="P1012" s="7"/>
      <c r="Q1012" s="7"/>
      <c r="R1012" s="7"/>
      <c r="S1012" s="7"/>
      <c r="T1012" s="7"/>
      <c r="U1012" s="7"/>
      <c r="V1012" s="7"/>
      <c r="W1012" s="7"/>
      <c r="X1012" s="7"/>
      <c r="Y1012" s="7"/>
    </row>
    <row r="1013" spans="1:25" x14ac:dyDescent="0.2">
      <c r="A1013" s="7"/>
      <c r="B1013" s="7"/>
      <c r="C1013" s="7"/>
      <c r="D1013" s="7"/>
      <c r="E1013" s="7"/>
      <c r="F1013" s="7"/>
      <c r="G1013" s="7"/>
      <c r="H1013" s="7"/>
      <c r="I1013" s="7"/>
      <c r="J1013" s="7"/>
      <c r="K1013" s="7"/>
      <c r="L1013" s="7"/>
      <c r="M1013" s="7"/>
      <c r="N1013" s="7"/>
      <c r="O1013" s="7"/>
      <c r="P1013" s="7"/>
      <c r="Q1013" s="7"/>
      <c r="R1013" s="7"/>
      <c r="S1013" s="7"/>
      <c r="T1013" s="7"/>
      <c r="U1013" s="7"/>
      <c r="V1013" s="7"/>
      <c r="W1013" s="7"/>
      <c r="X1013" s="7"/>
      <c r="Y1013" s="7"/>
    </row>
    <row r="1014" spans="1:25" x14ac:dyDescent="0.2">
      <c r="A1014" s="7"/>
      <c r="B1014" s="7"/>
      <c r="C1014" s="7"/>
      <c r="D1014" s="7"/>
      <c r="E1014" s="7"/>
      <c r="F1014" s="7"/>
      <c r="G1014" s="7"/>
      <c r="H1014" s="7"/>
      <c r="I1014" s="7"/>
      <c r="J1014" s="7"/>
      <c r="K1014" s="7"/>
      <c r="L1014" s="7"/>
      <c r="M1014" s="7"/>
      <c r="N1014" s="7"/>
      <c r="O1014" s="7"/>
      <c r="P1014" s="7"/>
      <c r="Q1014" s="7"/>
      <c r="R1014" s="7"/>
      <c r="S1014" s="7"/>
      <c r="T1014" s="7"/>
      <c r="U1014" s="7"/>
      <c r="V1014" s="7"/>
      <c r="W1014" s="7"/>
      <c r="X1014" s="7"/>
      <c r="Y1014" s="7"/>
    </row>
    <row r="1015" spans="1:25" x14ac:dyDescent="0.2">
      <c r="A1015" s="7"/>
      <c r="B1015" s="7"/>
      <c r="C1015" s="7"/>
      <c r="D1015" s="7"/>
      <c r="E1015" s="7"/>
      <c r="F1015" s="7"/>
      <c r="G1015" s="7"/>
      <c r="H1015" s="7"/>
      <c r="I1015" s="7"/>
      <c r="J1015" s="7"/>
      <c r="K1015" s="7"/>
      <c r="L1015" s="7"/>
      <c r="M1015" s="7"/>
      <c r="N1015" s="7"/>
      <c r="O1015" s="7"/>
      <c r="P1015" s="7"/>
      <c r="Q1015" s="7"/>
      <c r="R1015" s="7"/>
      <c r="S1015" s="7"/>
      <c r="T1015" s="7"/>
      <c r="U1015" s="7"/>
      <c r="V1015" s="7"/>
      <c r="W1015" s="7"/>
      <c r="X1015" s="7"/>
      <c r="Y1015" s="7"/>
    </row>
    <row r="1016" spans="1:25" x14ac:dyDescent="0.2">
      <c r="A1016" s="7"/>
      <c r="B1016" s="7"/>
      <c r="C1016" s="7"/>
      <c r="D1016" s="7"/>
      <c r="E1016" s="7"/>
      <c r="F1016" s="7"/>
      <c r="G1016" s="7"/>
      <c r="H1016" s="7"/>
      <c r="I1016" s="7"/>
      <c r="J1016" s="7"/>
      <c r="K1016" s="7"/>
      <c r="L1016" s="7"/>
      <c r="M1016" s="7"/>
      <c r="N1016" s="7"/>
      <c r="O1016" s="7"/>
      <c r="P1016" s="7"/>
      <c r="Q1016" s="7"/>
      <c r="R1016" s="7"/>
      <c r="S1016" s="7"/>
      <c r="T1016" s="7"/>
      <c r="U1016" s="7"/>
      <c r="V1016" s="7"/>
      <c r="W1016" s="7"/>
      <c r="X1016" s="7"/>
      <c r="Y1016" s="7"/>
    </row>
    <row r="1017" spans="1:25" x14ac:dyDescent="0.2">
      <c r="A1017" s="7"/>
      <c r="B1017" s="7"/>
      <c r="C1017" s="7"/>
      <c r="D1017" s="7"/>
      <c r="E1017" s="7"/>
      <c r="F1017" s="7"/>
      <c r="G1017" s="7"/>
      <c r="H1017" s="7"/>
      <c r="I1017" s="7"/>
      <c r="J1017" s="7"/>
      <c r="K1017" s="7"/>
      <c r="L1017" s="7"/>
      <c r="M1017" s="7"/>
      <c r="N1017" s="7"/>
      <c r="O1017" s="7"/>
      <c r="P1017" s="7"/>
      <c r="Q1017" s="7"/>
      <c r="R1017" s="7"/>
      <c r="S1017" s="7"/>
      <c r="T1017" s="7"/>
      <c r="U1017" s="7"/>
      <c r="V1017" s="7"/>
      <c r="W1017" s="7"/>
      <c r="X1017" s="7"/>
      <c r="Y1017" s="7"/>
    </row>
    <row r="1018" spans="1:25" x14ac:dyDescent="0.2">
      <c r="A1018" s="7"/>
      <c r="B1018" s="7"/>
      <c r="C1018" s="7"/>
      <c r="D1018" s="7"/>
      <c r="E1018" s="7"/>
      <c r="F1018" s="7"/>
      <c r="G1018" s="7"/>
      <c r="H1018" s="7"/>
      <c r="I1018" s="7"/>
      <c r="J1018" s="7"/>
      <c r="K1018" s="7"/>
      <c r="L1018" s="7"/>
      <c r="M1018" s="7"/>
      <c r="N1018" s="7"/>
      <c r="O1018" s="7"/>
      <c r="P1018" s="7"/>
      <c r="Q1018" s="7"/>
      <c r="R1018" s="7"/>
      <c r="S1018" s="7"/>
      <c r="T1018" s="7"/>
      <c r="U1018" s="7"/>
      <c r="V1018" s="7"/>
      <c r="W1018" s="7"/>
      <c r="X1018" s="7"/>
      <c r="Y1018" s="7"/>
    </row>
    <row r="1019" spans="1:25" x14ac:dyDescent="0.2">
      <c r="A1019" s="7"/>
      <c r="B1019" s="7"/>
      <c r="C1019" s="7"/>
      <c r="D1019" s="7"/>
      <c r="E1019" s="7"/>
      <c r="F1019" s="7"/>
      <c r="G1019" s="7"/>
      <c r="H1019" s="7"/>
      <c r="I1019" s="7"/>
      <c r="J1019" s="7"/>
      <c r="K1019" s="7"/>
      <c r="L1019" s="7"/>
      <c r="M1019" s="7"/>
      <c r="N1019" s="7"/>
      <c r="O1019" s="7"/>
      <c r="P1019" s="7"/>
      <c r="Q1019" s="7"/>
      <c r="R1019" s="7"/>
      <c r="S1019" s="7"/>
      <c r="T1019" s="7"/>
      <c r="U1019" s="7"/>
      <c r="V1019" s="7"/>
      <c r="W1019" s="7"/>
      <c r="X1019" s="7"/>
      <c r="Y1019" s="7"/>
    </row>
    <row r="1020" spans="1:25" x14ac:dyDescent="0.2">
      <c r="A1020" s="7"/>
      <c r="B1020" s="7"/>
      <c r="C1020" s="7"/>
      <c r="D1020" s="7"/>
      <c r="E1020" s="7"/>
      <c r="F1020" s="7"/>
      <c r="G1020" s="7"/>
      <c r="H1020" s="7"/>
      <c r="I1020" s="7"/>
      <c r="J1020" s="7"/>
      <c r="K1020" s="7"/>
      <c r="L1020" s="7"/>
      <c r="M1020" s="7"/>
      <c r="N1020" s="7"/>
      <c r="O1020" s="7"/>
      <c r="P1020" s="7"/>
      <c r="Q1020" s="7"/>
      <c r="R1020" s="7"/>
      <c r="S1020" s="7"/>
      <c r="T1020" s="7"/>
      <c r="U1020" s="7"/>
      <c r="V1020" s="7"/>
      <c r="W1020" s="7"/>
      <c r="X1020" s="7"/>
      <c r="Y1020" s="7"/>
    </row>
    <row r="1021" spans="1:25" x14ac:dyDescent="0.2">
      <c r="A1021" s="7"/>
      <c r="B1021" s="7"/>
      <c r="C1021" s="7"/>
      <c r="D1021" s="7"/>
      <c r="E1021" s="7"/>
      <c r="F1021" s="7"/>
      <c r="G1021" s="7"/>
      <c r="H1021" s="7"/>
      <c r="I1021" s="7"/>
      <c r="J1021" s="7"/>
      <c r="K1021" s="7"/>
      <c r="L1021" s="7"/>
      <c r="M1021" s="7"/>
      <c r="N1021" s="7"/>
      <c r="O1021" s="7"/>
      <c r="P1021" s="7"/>
      <c r="Q1021" s="7"/>
      <c r="R1021" s="7"/>
      <c r="S1021" s="7"/>
      <c r="T1021" s="7"/>
      <c r="U1021" s="7"/>
      <c r="V1021" s="7"/>
      <c r="W1021" s="7"/>
      <c r="X1021" s="7"/>
      <c r="Y1021" s="7"/>
    </row>
    <row r="1022" spans="1:25" x14ac:dyDescent="0.2">
      <c r="A1022" s="7"/>
      <c r="B1022" s="7"/>
      <c r="C1022" s="7"/>
      <c r="D1022" s="7"/>
      <c r="E1022" s="7"/>
      <c r="F1022" s="7"/>
      <c r="G1022" s="7"/>
      <c r="H1022" s="7"/>
      <c r="I1022" s="7"/>
      <c r="J1022" s="7"/>
      <c r="K1022" s="7"/>
      <c r="L1022" s="7"/>
      <c r="M1022" s="7"/>
      <c r="N1022" s="7"/>
      <c r="O1022" s="7"/>
      <c r="P1022" s="7"/>
      <c r="Q1022" s="7"/>
      <c r="R1022" s="7"/>
      <c r="S1022" s="7"/>
      <c r="T1022" s="7"/>
      <c r="U1022" s="7"/>
      <c r="V1022" s="7"/>
      <c r="W1022" s="7"/>
      <c r="X1022" s="7"/>
      <c r="Y1022" s="7"/>
    </row>
    <row r="1023" spans="1:25" x14ac:dyDescent="0.2">
      <c r="A1023" s="7"/>
      <c r="B1023" s="7"/>
      <c r="C1023" s="7"/>
      <c r="D1023" s="7"/>
      <c r="E1023" s="7"/>
      <c r="F1023" s="7"/>
      <c r="G1023" s="7"/>
      <c r="H1023" s="7"/>
      <c r="I1023" s="7"/>
      <c r="J1023" s="7"/>
      <c r="K1023" s="7"/>
      <c r="L1023" s="7"/>
      <c r="M1023" s="7"/>
      <c r="N1023" s="7"/>
      <c r="O1023" s="7"/>
      <c r="P1023" s="7"/>
      <c r="Q1023" s="7"/>
      <c r="R1023" s="7"/>
      <c r="S1023" s="7"/>
      <c r="T1023" s="7"/>
      <c r="U1023" s="7"/>
      <c r="V1023" s="7"/>
      <c r="W1023" s="7"/>
      <c r="X1023" s="7"/>
      <c r="Y1023" s="7"/>
    </row>
    <row r="1024" spans="1:25" x14ac:dyDescent="0.2">
      <c r="A1024" s="7"/>
      <c r="B1024" s="7"/>
      <c r="C1024" s="7"/>
      <c r="D1024" s="7"/>
      <c r="E1024" s="7"/>
      <c r="F1024" s="7"/>
      <c r="G1024" s="7"/>
      <c r="H1024" s="7"/>
      <c r="I1024" s="7"/>
      <c r="J1024" s="7"/>
      <c r="K1024" s="7"/>
      <c r="L1024" s="7"/>
      <c r="M1024" s="7"/>
      <c r="N1024" s="7"/>
      <c r="O1024" s="7"/>
      <c r="P1024" s="7"/>
      <c r="Q1024" s="7"/>
      <c r="R1024" s="7"/>
      <c r="S1024" s="7"/>
      <c r="T1024" s="7"/>
      <c r="U1024" s="7"/>
      <c r="V1024" s="7"/>
      <c r="W1024" s="7"/>
      <c r="X1024" s="7"/>
      <c r="Y1024" s="7"/>
    </row>
    <row r="1025" spans="1:25" x14ac:dyDescent="0.2">
      <c r="A1025" s="7"/>
      <c r="B1025" s="7"/>
      <c r="C1025" s="7"/>
      <c r="D1025" s="7"/>
      <c r="E1025" s="7"/>
      <c r="F1025" s="7"/>
      <c r="G1025" s="7"/>
      <c r="H1025" s="7"/>
      <c r="I1025" s="7"/>
      <c r="J1025" s="7"/>
      <c r="K1025" s="7"/>
      <c r="L1025" s="7"/>
      <c r="M1025" s="7"/>
      <c r="N1025" s="7"/>
      <c r="O1025" s="7"/>
      <c r="P1025" s="7"/>
      <c r="Q1025" s="7"/>
      <c r="R1025" s="7"/>
      <c r="S1025" s="7"/>
      <c r="T1025" s="7"/>
      <c r="U1025" s="7"/>
      <c r="V1025" s="7"/>
      <c r="W1025" s="7"/>
      <c r="X1025" s="7"/>
      <c r="Y1025" s="7"/>
    </row>
    <row r="1026" spans="1:25" x14ac:dyDescent="0.2">
      <c r="A1026" s="7"/>
      <c r="B1026" s="7"/>
      <c r="C1026" s="7"/>
      <c r="D1026" s="7"/>
      <c r="E1026" s="7"/>
      <c r="F1026" s="7"/>
      <c r="G1026" s="7"/>
      <c r="H1026" s="7"/>
      <c r="I1026" s="7"/>
      <c r="J1026" s="7"/>
      <c r="K1026" s="7"/>
      <c r="L1026" s="7"/>
      <c r="M1026" s="7"/>
      <c r="N1026" s="7"/>
      <c r="O1026" s="7"/>
      <c r="P1026" s="7"/>
      <c r="Q1026" s="7"/>
      <c r="R1026" s="7"/>
      <c r="S1026" s="7"/>
      <c r="T1026" s="7"/>
      <c r="U1026" s="7"/>
      <c r="V1026" s="7"/>
      <c r="W1026" s="7"/>
      <c r="X1026" s="7"/>
      <c r="Y1026" s="7"/>
    </row>
    <row r="1027" spans="1:25" x14ac:dyDescent="0.2">
      <c r="A1027" s="7"/>
      <c r="B1027" s="7"/>
      <c r="C1027" s="7"/>
      <c r="D1027" s="7"/>
      <c r="E1027" s="7"/>
      <c r="F1027" s="7"/>
      <c r="G1027" s="7"/>
      <c r="H1027" s="7"/>
      <c r="I1027" s="7"/>
      <c r="J1027" s="7"/>
      <c r="K1027" s="7"/>
      <c r="L1027" s="7"/>
      <c r="M1027" s="7"/>
      <c r="N1027" s="7"/>
      <c r="O1027" s="7"/>
      <c r="P1027" s="7"/>
      <c r="Q1027" s="7"/>
      <c r="R1027" s="7"/>
      <c r="S1027" s="7"/>
      <c r="T1027" s="7"/>
      <c r="U1027" s="7"/>
      <c r="V1027" s="7"/>
      <c r="W1027" s="7"/>
      <c r="X1027" s="7"/>
      <c r="Y1027" s="7"/>
    </row>
    <row r="1028" spans="1:25" x14ac:dyDescent="0.2">
      <c r="A1028" s="7"/>
      <c r="B1028" s="7"/>
      <c r="C1028" s="7"/>
      <c r="D1028" s="7"/>
      <c r="E1028" s="7"/>
      <c r="F1028" s="7"/>
      <c r="G1028" s="7"/>
      <c r="H1028" s="7"/>
      <c r="I1028" s="7"/>
      <c r="J1028" s="7"/>
      <c r="K1028" s="7"/>
      <c r="L1028" s="7"/>
      <c r="M1028" s="7"/>
      <c r="N1028" s="7"/>
      <c r="O1028" s="7"/>
      <c r="P1028" s="7"/>
      <c r="Q1028" s="7"/>
      <c r="R1028" s="7"/>
      <c r="S1028" s="7"/>
      <c r="T1028" s="7"/>
      <c r="U1028" s="7"/>
      <c r="V1028" s="7"/>
      <c r="W1028" s="7"/>
      <c r="X1028" s="7"/>
      <c r="Y1028" s="7"/>
    </row>
    <row r="1029" spans="1:25" x14ac:dyDescent="0.2">
      <c r="A1029" s="7"/>
      <c r="B1029" s="7"/>
      <c r="C1029" s="7"/>
      <c r="D1029" s="7"/>
      <c r="E1029" s="7"/>
      <c r="F1029" s="7"/>
      <c r="G1029" s="7"/>
      <c r="H1029" s="7"/>
      <c r="I1029" s="7"/>
      <c r="J1029" s="7"/>
      <c r="K1029" s="7"/>
      <c r="L1029" s="7"/>
      <c r="M1029" s="7"/>
      <c r="N1029" s="7"/>
      <c r="O1029" s="7"/>
      <c r="P1029" s="7"/>
      <c r="Q1029" s="7"/>
      <c r="R1029" s="7"/>
      <c r="S1029" s="7"/>
      <c r="T1029" s="7"/>
      <c r="U1029" s="7"/>
      <c r="V1029" s="7"/>
      <c r="W1029" s="7"/>
      <c r="X1029" s="7"/>
      <c r="Y1029" s="7"/>
    </row>
    <row r="1030" spans="1:25" x14ac:dyDescent="0.2">
      <c r="A1030" s="7"/>
      <c r="B1030" s="7"/>
      <c r="C1030" s="7"/>
      <c r="D1030" s="7"/>
      <c r="E1030" s="7"/>
      <c r="F1030" s="7"/>
      <c r="G1030" s="7"/>
      <c r="H1030" s="7"/>
      <c r="I1030" s="7"/>
      <c r="J1030" s="7"/>
      <c r="K1030" s="7"/>
      <c r="L1030" s="7"/>
      <c r="M1030" s="7"/>
      <c r="N1030" s="7"/>
      <c r="O1030" s="7"/>
      <c r="P1030" s="7"/>
      <c r="Q1030" s="7"/>
      <c r="R1030" s="7"/>
      <c r="S1030" s="7"/>
      <c r="T1030" s="7"/>
      <c r="U1030" s="7"/>
      <c r="V1030" s="7"/>
      <c r="W1030" s="7"/>
      <c r="X1030" s="7"/>
      <c r="Y1030" s="7"/>
    </row>
    <row r="1031" spans="1:25" x14ac:dyDescent="0.2">
      <c r="A1031" s="7"/>
      <c r="B1031" s="7"/>
      <c r="C1031" s="7"/>
      <c r="D1031" s="7"/>
      <c r="E1031" s="7"/>
      <c r="F1031" s="7"/>
      <c r="G1031" s="7"/>
      <c r="H1031" s="7"/>
      <c r="I1031" s="7"/>
      <c r="J1031" s="7"/>
      <c r="K1031" s="7"/>
      <c r="L1031" s="7"/>
      <c r="M1031" s="7"/>
      <c r="N1031" s="7"/>
      <c r="O1031" s="7"/>
      <c r="P1031" s="7"/>
      <c r="Q1031" s="7"/>
      <c r="R1031" s="7"/>
      <c r="S1031" s="7"/>
      <c r="T1031" s="7"/>
      <c r="U1031" s="7"/>
      <c r="V1031" s="7"/>
      <c r="W1031" s="7"/>
      <c r="X1031" s="7"/>
      <c r="Y1031" s="7"/>
    </row>
    <row r="1032" spans="1:25" x14ac:dyDescent="0.2">
      <c r="A1032" s="7"/>
      <c r="B1032" s="7"/>
      <c r="C1032" s="7"/>
      <c r="D1032" s="7"/>
      <c r="E1032" s="7"/>
      <c r="F1032" s="7"/>
      <c r="G1032" s="7"/>
      <c r="H1032" s="7"/>
      <c r="I1032" s="7"/>
      <c r="J1032" s="7"/>
      <c r="K1032" s="7"/>
      <c r="L1032" s="7"/>
      <c r="M1032" s="7"/>
      <c r="N1032" s="7"/>
      <c r="O1032" s="7"/>
      <c r="P1032" s="7"/>
      <c r="Q1032" s="7"/>
      <c r="R1032" s="7"/>
      <c r="S1032" s="7"/>
      <c r="T1032" s="7"/>
      <c r="U1032" s="7"/>
      <c r="V1032" s="7"/>
      <c r="W1032" s="7"/>
      <c r="X1032" s="7"/>
      <c r="Y1032" s="7"/>
    </row>
    <row r="1033" spans="1:25" x14ac:dyDescent="0.2">
      <c r="A1033" s="7"/>
      <c r="B1033" s="7"/>
      <c r="C1033" s="7"/>
      <c r="D1033" s="7"/>
      <c r="E1033" s="7"/>
      <c r="F1033" s="7"/>
      <c r="G1033" s="7"/>
      <c r="H1033" s="7"/>
      <c r="I1033" s="7"/>
      <c r="J1033" s="7"/>
      <c r="K1033" s="7"/>
      <c r="L1033" s="7"/>
      <c r="M1033" s="7"/>
      <c r="N1033" s="7"/>
      <c r="O1033" s="7"/>
      <c r="P1033" s="7"/>
      <c r="Q1033" s="7"/>
      <c r="R1033" s="7"/>
      <c r="S1033" s="7"/>
      <c r="T1033" s="7"/>
      <c r="U1033" s="7"/>
      <c r="V1033" s="7"/>
      <c r="W1033" s="7"/>
      <c r="X1033" s="7"/>
      <c r="Y1033" s="7"/>
    </row>
    <row r="1034" spans="1:25" x14ac:dyDescent="0.2">
      <c r="A1034" s="7"/>
      <c r="B1034" s="7"/>
      <c r="C1034" s="7"/>
      <c r="D1034" s="7"/>
      <c r="E1034" s="7"/>
      <c r="F1034" s="7"/>
      <c r="G1034" s="7"/>
      <c r="H1034" s="7"/>
      <c r="I1034" s="7"/>
      <c r="J1034" s="7"/>
      <c r="K1034" s="7"/>
      <c r="L1034" s="7"/>
      <c r="M1034" s="7"/>
      <c r="N1034" s="7"/>
      <c r="O1034" s="7"/>
      <c r="P1034" s="7"/>
      <c r="Q1034" s="7"/>
      <c r="R1034" s="7"/>
      <c r="S1034" s="7"/>
      <c r="T1034" s="7"/>
      <c r="U1034" s="7"/>
      <c r="V1034" s="7"/>
      <c r="W1034" s="7"/>
      <c r="X1034" s="7"/>
      <c r="Y1034" s="7"/>
    </row>
    <row r="1035" spans="1:25" x14ac:dyDescent="0.2">
      <c r="A1035" s="7"/>
      <c r="B1035" s="7"/>
      <c r="C1035" s="7"/>
      <c r="D1035" s="7"/>
      <c r="E1035" s="7"/>
      <c r="F1035" s="7"/>
      <c r="G1035" s="7"/>
      <c r="H1035" s="7"/>
      <c r="I1035" s="7"/>
      <c r="J1035" s="7"/>
      <c r="K1035" s="7"/>
      <c r="L1035" s="7"/>
      <c r="M1035" s="7"/>
      <c r="N1035" s="7"/>
      <c r="O1035" s="7"/>
      <c r="P1035" s="7"/>
      <c r="Q1035" s="7"/>
      <c r="R1035" s="7"/>
      <c r="S1035" s="7"/>
      <c r="T1035" s="7"/>
      <c r="U1035" s="7"/>
      <c r="V1035" s="7"/>
      <c r="W1035" s="7"/>
      <c r="X1035" s="7"/>
      <c r="Y1035" s="7"/>
    </row>
    <row r="1036" spans="1:25" x14ac:dyDescent="0.2">
      <c r="A1036" s="7"/>
      <c r="B1036" s="7"/>
      <c r="C1036" s="7"/>
      <c r="D1036" s="7"/>
      <c r="E1036" s="7"/>
      <c r="F1036" s="7"/>
      <c r="G1036" s="7"/>
      <c r="H1036" s="7"/>
      <c r="I1036" s="7"/>
      <c r="J1036" s="7"/>
      <c r="K1036" s="7"/>
      <c r="L1036" s="7"/>
      <c r="M1036" s="7"/>
      <c r="N1036" s="7"/>
      <c r="O1036" s="7"/>
      <c r="P1036" s="7"/>
      <c r="Q1036" s="7"/>
      <c r="R1036" s="7"/>
      <c r="S1036" s="7"/>
      <c r="T1036" s="7"/>
      <c r="U1036" s="7"/>
      <c r="V1036" s="7"/>
      <c r="W1036" s="7"/>
      <c r="X1036" s="7"/>
      <c r="Y1036" s="7"/>
    </row>
    <row r="1037" spans="1:25" x14ac:dyDescent="0.2">
      <c r="A1037" s="7"/>
      <c r="B1037" s="7"/>
      <c r="C1037" s="7"/>
      <c r="D1037" s="7"/>
      <c r="E1037" s="7"/>
      <c r="F1037" s="7"/>
      <c r="G1037" s="7"/>
      <c r="H1037" s="7"/>
      <c r="I1037" s="7"/>
      <c r="J1037" s="7"/>
      <c r="K1037" s="7"/>
      <c r="L1037" s="7"/>
      <c r="M1037" s="7"/>
      <c r="N1037" s="7"/>
      <c r="O1037" s="7"/>
      <c r="P1037" s="7"/>
      <c r="Q1037" s="7"/>
      <c r="R1037" s="7"/>
      <c r="S1037" s="7"/>
      <c r="T1037" s="7"/>
      <c r="U1037" s="7"/>
      <c r="V1037" s="7"/>
      <c r="W1037" s="7"/>
      <c r="X1037" s="7"/>
      <c r="Y1037" s="7"/>
    </row>
    <row r="1038" spans="1:25" x14ac:dyDescent="0.2">
      <c r="A1038" s="7"/>
      <c r="B1038" s="7"/>
      <c r="C1038" s="7"/>
      <c r="D1038" s="7"/>
      <c r="E1038" s="7"/>
      <c r="F1038" s="7"/>
      <c r="G1038" s="7"/>
      <c r="H1038" s="7"/>
      <c r="I1038" s="7"/>
      <c r="J1038" s="7"/>
      <c r="K1038" s="7"/>
      <c r="L1038" s="7"/>
      <c r="M1038" s="7"/>
      <c r="N1038" s="7"/>
      <c r="O1038" s="7"/>
      <c r="P1038" s="7"/>
      <c r="Q1038" s="7"/>
      <c r="R1038" s="7"/>
      <c r="S1038" s="7"/>
      <c r="T1038" s="7"/>
      <c r="U1038" s="7"/>
      <c r="V1038" s="7"/>
      <c r="W1038" s="7"/>
      <c r="X1038" s="7"/>
      <c r="Y1038" s="7"/>
    </row>
    <row r="1039" spans="1:25" x14ac:dyDescent="0.2">
      <c r="A1039" s="7"/>
      <c r="B1039" s="7"/>
      <c r="C1039" s="7"/>
      <c r="D1039" s="7"/>
      <c r="E1039" s="7"/>
      <c r="F1039" s="7"/>
      <c r="G1039" s="7"/>
      <c r="H1039" s="7"/>
      <c r="I1039" s="7"/>
      <c r="J1039" s="7"/>
      <c r="K1039" s="7"/>
      <c r="L1039" s="7"/>
      <c r="M1039" s="7"/>
      <c r="N1039" s="7"/>
      <c r="O1039" s="7"/>
      <c r="P1039" s="7"/>
      <c r="Q1039" s="7"/>
      <c r="R1039" s="7"/>
      <c r="S1039" s="7"/>
      <c r="T1039" s="7"/>
      <c r="U1039" s="7"/>
      <c r="V1039" s="7"/>
      <c r="W1039" s="7"/>
      <c r="X1039" s="7"/>
      <c r="Y1039" s="7"/>
    </row>
    <row r="1040" spans="1:25" x14ac:dyDescent="0.2">
      <c r="A1040" s="7"/>
      <c r="B1040" s="7"/>
      <c r="C1040" s="7"/>
      <c r="D1040" s="7"/>
      <c r="E1040" s="7"/>
      <c r="F1040" s="7"/>
      <c r="G1040" s="7"/>
      <c r="H1040" s="7"/>
      <c r="I1040" s="7"/>
      <c r="J1040" s="7"/>
      <c r="K1040" s="7"/>
      <c r="L1040" s="7"/>
      <c r="M1040" s="7"/>
      <c r="N1040" s="7"/>
      <c r="O1040" s="7"/>
      <c r="P1040" s="7"/>
      <c r="Q1040" s="7"/>
      <c r="R1040" s="7"/>
      <c r="S1040" s="7"/>
      <c r="T1040" s="7"/>
      <c r="U1040" s="7"/>
      <c r="V1040" s="7"/>
      <c r="W1040" s="7"/>
      <c r="X1040" s="7"/>
      <c r="Y1040" s="7"/>
    </row>
    <row r="1041" spans="1:25" x14ac:dyDescent="0.2">
      <c r="A1041" s="7"/>
      <c r="B1041" s="7"/>
      <c r="C1041" s="7"/>
      <c r="D1041" s="7"/>
      <c r="E1041" s="7"/>
      <c r="F1041" s="7"/>
      <c r="G1041" s="7"/>
      <c r="H1041" s="7"/>
      <c r="I1041" s="7"/>
      <c r="J1041" s="7"/>
      <c r="K1041" s="7"/>
      <c r="L1041" s="7"/>
      <c r="M1041" s="7"/>
      <c r="N1041" s="7"/>
      <c r="O1041" s="7"/>
      <c r="P1041" s="7"/>
      <c r="Q1041" s="7"/>
      <c r="R1041" s="7"/>
      <c r="S1041" s="7"/>
      <c r="T1041" s="7"/>
      <c r="U1041" s="7"/>
      <c r="V1041" s="7"/>
      <c r="W1041" s="7"/>
      <c r="X1041" s="7"/>
      <c r="Y1041" s="7"/>
    </row>
    <row r="1042" spans="1:25" x14ac:dyDescent="0.2">
      <c r="A1042" s="7"/>
      <c r="B1042" s="7"/>
      <c r="C1042" s="7"/>
      <c r="D1042" s="7"/>
      <c r="E1042" s="7"/>
      <c r="F1042" s="7"/>
      <c r="G1042" s="7"/>
      <c r="H1042" s="7"/>
      <c r="I1042" s="7"/>
      <c r="J1042" s="7"/>
      <c r="K1042" s="7"/>
      <c r="L1042" s="7"/>
      <c r="M1042" s="7"/>
      <c r="N1042" s="7"/>
      <c r="O1042" s="7"/>
      <c r="P1042" s="7"/>
      <c r="Q1042" s="7"/>
      <c r="R1042" s="7"/>
      <c r="S1042" s="7"/>
      <c r="T1042" s="7"/>
      <c r="U1042" s="7"/>
      <c r="V1042" s="7"/>
      <c r="W1042" s="7"/>
      <c r="X1042" s="7"/>
      <c r="Y1042" s="7"/>
    </row>
    <row r="1043" spans="1:25" x14ac:dyDescent="0.2">
      <c r="A1043" s="7"/>
      <c r="B1043" s="7"/>
      <c r="C1043" s="7"/>
      <c r="D1043" s="7"/>
      <c r="E1043" s="7"/>
      <c r="F1043" s="7"/>
      <c r="G1043" s="7"/>
      <c r="H1043" s="7"/>
      <c r="I1043" s="7"/>
      <c r="J1043" s="7"/>
      <c r="K1043" s="7"/>
      <c r="L1043" s="7"/>
      <c r="M1043" s="7"/>
      <c r="N1043" s="7"/>
      <c r="O1043" s="7"/>
      <c r="P1043" s="7"/>
      <c r="Q1043" s="7"/>
      <c r="R1043" s="7"/>
      <c r="S1043" s="7"/>
      <c r="T1043" s="7"/>
      <c r="U1043" s="7"/>
      <c r="V1043" s="7"/>
      <c r="W1043" s="7"/>
      <c r="X1043" s="7"/>
      <c r="Y1043" s="7"/>
    </row>
    <row r="1044" spans="1:25" x14ac:dyDescent="0.2">
      <c r="A1044" s="7"/>
      <c r="B1044" s="7"/>
      <c r="C1044" s="7"/>
      <c r="D1044" s="7"/>
      <c r="E1044" s="7"/>
      <c r="F1044" s="7"/>
      <c r="G1044" s="7"/>
      <c r="H1044" s="7"/>
      <c r="I1044" s="7"/>
      <c r="J1044" s="7"/>
      <c r="K1044" s="7"/>
      <c r="L1044" s="7"/>
      <c r="M1044" s="7"/>
      <c r="N1044" s="7"/>
      <c r="O1044" s="7"/>
      <c r="P1044" s="7"/>
      <c r="Q1044" s="7"/>
      <c r="R1044" s="7"/>
      <c r="S1044" s="7"/>
      <c r="T1044" s="7"/>
      <c r="U1044" s="7"/>
      <c r="V1044" s="7"/>
      <c r="W1044" s="7"/>
      <c r="X1044" s="7"/>
      <c r="Y1044" s="7"/>
    </row>
    <row r="1045" spans="1:25" x14ac:dyDescent="0.2">
      <c r="A1045" s="7"/>
      <c r="B1045" s="7"/>
      <c r="C1045" s="7"/>
      <c r="D1045" s="7"/>
      <c r="E1045" s="7"/>
      <c r="F1045" s="7"/>
      <c r="G1045" s="7"/>
      <c r="H1045" s="7"/>
      <c r="I1045" s="7"/>
      <c r="J1045" s="7"/>
      <c r="K1045" s="7"/>
      <c r="L1045" s="7"/>
      <c r="M1045" s="7"/>
      <c r="N1045" s="7"/>
      <c r="O1045" s="7"/>
      <c r="P1045" s="7"/>
      <c r="Q1045" s="7"/>
      <c r="R1045" s="7"/>
      <c r="S1045" s="7"/>
      <c r="T1045" s="7"/>
      <c r="U1045" s="7"/>
      <c r="V1045" s="7"/>
      <c r="W1045" s="7"/>
      <c r="X1045" s="7"/>
      <c r="Y1045" s="7"/>
    </row>
    <row r="1046" spans="1:25" x14ac:dyDescent="0.2">
      <c r="A1046" s="7"/>
      <c r="B1046" s="7"/>
      <c r="C1046" s="7"/>
      <c r="D1046" s="7"/>
      <c r="E1046" s="7"/>
      <c r="F1046" s="7"/>
      <c r="G1046" s="7"/>
      <c r="H1046" s="7"/>
      <c r="I1046" s="7"/>
      <c r="J1046" s="7"/>
      <c r="K1046" s="7"/>
      <c r="L1046" s="7"/>
      <c r="M1046" s="7"/>
      <c r="N1046" s="7"/>
      <c r="O1046" s="7"/>
      <c r="P1046" s="7"/>
      <c r="Q1046" s="7"/>
      <c r="R1046" s="7"/>
      <c r="S1046" s="7"/>
      <c r="T1046" s="7"/>
      <c r="U1046" s="7"/>
      <c r="V1046" s="7"/>
      <c r="W1046" s="7"/>
      <c r="X1046" s="7"/>
      <c r="Y1046" s="7"/>
    </row>
    <row r="1047" spans="1:25" x14ac:dyDescent="0.2">
      <c r="A1047" s="7"/>
      <c r="B1047" s="7"/>
      <c r="C1047" s="7"/>
      <c r="D1047" s="7"/>
      <c r="E1047" s="7"/>
      <c r="F1047" s="7"/>
      <c r="G1047" s="7"/>
      <c r="H1047" s="7"/>
      <c r="I1047" s="7"/>
      <c r="J1047" s="7"/>
      <c r="K1047" s="7"/>
      <c r="L1047" s="7"/>
      <c r="M1047" s="7"/>
      <c r="N1047" s="7"/>
      <c r="O1047" s="7"/>
      <c r="P1047" s="7"/>
      <c r="Q1047" s="7"/>
      <c r="R1047" s="7"/>
      <c r="S1047" s="7"/>
      <c r="T1047" s="7"/>
      <c r="U1047" s="7"/>
      <c r="V1047" s="7"/>
      <c r="W1047" s="7"/>
      <c r="X1047" s="7"/>
      <c r="Y1047" s="7"/>
    </row>
    <row r="1048" spans="1:25" x14ac:dyDescent="0.2">
      <c r="A1048" s="7"/>
      <c r="B1048" s="7"/>
      <c r="C1048" s="7"/>
      <c r="D1048" s="7"/>
      <c r="E1048" s="7"/>
      <c r="F1048" s="7"/>
      <c r="G1048" s="7"/>
      <c r="H1048" s="7"/>
      <c r="I1048" s="7"/>
      <c r="J1048" s="7"/>
      <c r="K1048" s="7"/>
      <c r="L1048" s="7"/>
      <c r="M1048" s="7"/>
      <c r="N1048" s="7"/>
      <c r="O1048" s="7"/>
      <c r="P1048" s="7"/>
      <c r="Q1048" s="7"/>
      <c r="R1048" s="7"/>
      <c r="S1048" s="7"/>
      <c r="T1048" s="7"/>
      <c r="U1048" s="7"/>
      <c r="V1048" s="7"/>
      <c r="W1048" s="7"/>
      <c r="X1048" s="7"/>
      <c r="Y1048" s="7"/>
    </row>
    <row r="1049" spans="1:25" x14ac:dyDescent="0.2">
      <c r="A1049" s="7"/>
      <c r="B1049" s="7"/>
      <c r="C1049" s="7"/>
      <c r="D1049" s="7"/>
      <c r="E1049" s="7"/>
      <c r="F1049" s="7"/>
      <c r="G1049" s="7"/>
      <c r="H1049" s="7"/>
      <c r="I1049" s="7"/>
      <c r="J1049" s="7"/>
      <c r="K1049" s="7"/>
      <c r="L1049" s="7"/>
      <c r="M1049" s="7"/>
      <c r="N1049" s="7"/>
      <c r="O1049" s="7"/>
      <c r="P1049" s="7"/>
      <c r="Q1049" s="7"/>
      <c r="R1049" s="7"/>
      <c r="S1049" s="7"/>
      <c r="T1049" s="7"/>
      <c r="U1049" s="7"/>
      <c r="V1049" s="7"/>
      <c r="W1049" s="7"/>
      <c r="X1049" s="7"/>
      <c r="Y1049" s="7"/>
    </row>
    <row r="1050" spans="1:25" x14ac:dyDescent="0.2">
      <c r="A1050" s="7"/>
      <c r="B1050" s="7"/>
      <c r="C1050" s="7"/>
      <c r="D1050" s="7"/>
      <c r="E1050" s="7"/>
      <c r="F1050" s="7"/>
      <c r="G1050" s="7"/>
      <c r="H1050" s="7"/>
      <c r="I1050" s="7"/>
      <c r="J1050" s="7"/>
      <c r="K1050" s="7"/>
      <c r="L1050" s="7"/>
      <c r="M1050" s="7"/>
      <c r="N1050" s="7"/>
      <c r="O1050" s="7"/>
      <c r="P1050" s="7"/>
      <c r="Q1050" s="7"/>
      <c r="R1050" s="7"/>
      <c r="S1050" s="7"/>
      <c r="T1050" s="7"/>
      <c r="U1050" s="7"/>
      <c r="V1050" s="7"/>
      <c r="W1050" s="7"/>
      <c r="X1050" s="7"/>
      <c r="Y1050" s="7"/>
    </row>
    <row r="1051" spans="1:25" x14ac:dyDescent="0.2">
      <c r="A1051" s="7"/>
      <c r="B1051" s="7"/>
      <c r="C1051" s="7"/>
      <c r="D1051" s="7"/>
      <c r="E1051" s="7"/>
      <c r="F1051" s="7"/>
      <c r="G1051" s="7"/>
      <c r="H1051" s="7"/>
      <c r="I1051" s="7"/>
      <c r="J1051" s="7"/>
      <c r="K1051" s="7"/>
      <c r="L1051" s="7"/>
      <c r="M1051" s="7"/>
      <c r="N1051" s="7"/>
      <c r="O1051" s="7"/>
      <c r="P1051" s="7"/>
      <c r="Q1051" s="7"/>
      <c r="R1051" s="7"/>
      <c r="S1051" s="7"/>
      <c r="T1051" s="7"/>
      <c r="U1051" s="7"/>
      <c r="V1051" s="7"/>
      <c r="W1051" s="7"/>
      <c r="X1051" s="7"/>
      <c r="Y1051" s="7"/>
    </row>
    <row r="1052" spans="1:25" x14ac:dyDescent="0.2">
      <c r="A1052" s="7"/>
      <c r="B1052" s="7"/>
      <c r="C1052" s="7"/>
      <c r="D1052" s="7"/>
      <c r="E1052" s="7"/>
      <c r="F1052" s="7"/>
      <c r="G1052" s="7"/>
      <c r="H1052" s="7"/>
      <c r="I1052" s="7"/>
      <c r="J1052" s="7"/>
      <c r="K1052" s="7"/>
      <c r="L1052" s="7"/>
      <c r="M1052" s="7"/>
      <c r="N1052" s="7"/>
      <c r="O1052" s="7"/>
      <c r="P1052" s="7"/>
      <c r="Q1052" s="7"/>
      <c r="R1052" s="7"/>
      <c r="S1052" s="7"/>
      <c r="T1052" s="7"/>
      <c r="U1052" s="7"/>
      <c r="V1052" s="7"/>
      <c r="W1052" s="7"/>
      <c r="X1052" s="7"/>
      <c r="Y1052" s="7"/>
    </row>
    <row r="1053" spans="1:25" x14ac:dyDescent="0.2">
      <c r="A1053" s="7"/>
      <c r="B1053" s="7"/>
      <c r="C1053" s="7"/>
      <c r="D1053" s="7"/>
      <c r="E1053" s="7"/>
      <c r="F1053" s="7"/>
      <c r="G1053" s="7"/>
      <c r="H1053" s="7"/>
      <c r="I1053" s="7"/>
      <c r="J1053" s="7"/>
      <c r="K1053" s="7"/>
      <c r="L1053" s="7"/>
      <c r="M1053" s="7"/>
      <c r="N1053" s="7"/>
      <c r="O1053" s="7"/>
      <c r="P1053" s="7"/>
      <c r="Q1053" s="7"/>
      <c r="R1053" s="7"/>
      <c r="S1053" s="7"/>
      <c r="T1053" s="7"/>
      <c r="U1053" s="7"/>
      <c r="V1053" s="7"/>
      <c r="W1053" s="7"/>
      <c r="X1053" s="7"/>
      <c r="Y1053" s="7"/>
    </row>
    <row r="1054" spans="1:25" x14ac:dyDescent="0.2">
      <c r="A1054" s="7"/>
      <c r="B1054" s="7"/>
      <c r="C1054" s="7"/>
      <c r="D1054" s="7"/>
      <c r="E1054" s="7"/>
      <c r="F1054" s="7"/>
      <c r="G1054" s="7"/>
      <c r="H1054" s="7"/>
      <c r="I1054" s="7"/>
      <c r="J1054" s="7"/>
      <c r="K1054" s="7"/>
      <c r="L1054" s="7"/>
      <c r="M1054" s="7"/>
      <c r="N1054" s="7"/>
      <c r="O1054" s="7"/>
      <c r="P1054" s="7"/>
      <c r="Q1054" s="7"/>
      <c r="R1054" s="7"/>
      <c r="S1054" s="7"/>
      <c r="T1054" s="7"/>
      <c r="U1054" s="7"/>
      <c r="V1054" s="7"/>
      <c r="W1054" s="7"/>
      <c r="X1054" s="7"/>
      <c r="Y1054" s="7"/>
    </row>
    <row r="1055" spans="1:25" x14ac:dyDescent="0.2">
      <c r="A1055" s="7"/>
      <c r="B1055" s="7"/>
      <c r="C1055" s="7"/>
      <c r="D1055" s="7"/>
      <c r="E1055" s="7"/>
      <c r="F1055" s="7"/>
      <c r="G1055" s="7"/>
      <c r="H1055" s="7"/>
      <c r="I1055" s="7"/>
      <c r="J1055" s="7"/>
      <c r="K1055" s="7"/>
      <c r="L1055" s="7"/>
      <c r="M1055" s="7"/>
      <c r="N1055" s="7"/>
      <c r="O1055" s="7"/>
      <c r="P1055" s="7"/>
      <c r="Q1055" s="7"/>
      <c r="R1055" s="7"/>
      <c r="S1055" s="7"/>
      <c r="T1055" s="7"/>
      <c r="U1055" s="7"/>
      <c r="V1055" s="7"/>
      <c r="W1055" s="7"/>
      <c r="X1055" s="7"/>
      <c r="Y1055" s="7"/>
    </row>
    <row r="1056" spans="1:25" x14ac:dyDescent="0.2">
      <c r="A1056" s="7"/>
      <c r="B1056" s="7"/>
      <c r="C1056" s="7"/>
      <c r="D1056" s="7"/>
      <c r="E1056" s="7"/>
      <c r="F1056" s="7"/>
      <c r="G1056" s="7"/>
      <c r="H1056" s="7"/>
      <c r="I1056" s="7"/>
      <c r="J1056" s="7"/>
      <c r="K1056" s="7"/>
      <c r="L1056" s="7"/>
      <c r="M1056" s="7"/>
      <c r="N1056" s="7"/>
      <c r="O1056" s="7"/>
      <c r="P1056" s="7"/>
      <c r="Q1056" s="7"/>
      <c r="R1056" s="7"/>
      <c r="S1056" s="7"/>
      <c r="T1056" s="7"/>
      <c r="U1056" s="7"/>
      <c r="V1056" s="7"/>
      <c r="W1056" s="7"/>
      <c r="X1056" s="7"/>
      <c r="Y1056" s="7"/>
    </row>
    <row r="1057" spans="1:25" x14ac:dyDescent="0.2">
      <c r="A1057" s="7"/>
      <c r="B1057" s="7"/>
      <c r="C1057" s="7"/>
      <c r="D1057" s="7"/>
      <c r="E1057" s="7"/>
      <c r="F1057" s="7"/>
      <c r="G1057" s="7"/>
      <c r="H1057" s="7"/>
      <c r="I1057" s="7"/>
      <c r="J1057" s="7"/>
      <c r="K1057" s="7"/>
      <c r="L1057" s="7"/>
      <c r="M1057" s="7"/>
      <c r="N1057" s="7"/>
      <c r="O1057" s="7"/>
      <c r="P1057" s="7"/>
      <c r="Q1057" s="7"/>
      <c r="R1057" s="7"/>
      <c r="S1057" s="7"/>
      <c r="T1057" s="7"/>
      <c r="U1057" s="7"/>
      <c r="V1057" s="7"/>
      <c r="W1057" s="7"/>
      <c r="X1057" s="7"/>
      <c r="Y1057" s="7"/>
    </row>
    <row r="1058" spans="1:25" x14ac:dyDescent="0.2">
      <c r="A1058" s="7"/>
      <c r="B1058" s="7"/>
      <c r="C1058" s="7"/>
      <c r="D1058" s="7"/>
      <c r="E1058" s="7"/>
      <c r="F1058" s="7"/>
      <c r="G1058" s="7"/>
      <c r="H1058" s="7"/>
      <c r="I1058" s="7"/>
      <c r="J1058" s="7"/>
      <c r="K1058" s="7"/>
      <c r="L1058" s="7"/>
      <c r="M1058" s="7"/>
      <c r="N1058" s="7"/>
      <c r="O1058" s="7"/>
      <c r="P1058" s="7"/>
      <c r="Q1058" s="7"/>
      <c r="R1058" s="7"/>
      <c r="S1058" s="7"/>
      <c r="T1058" s="7"/>
      <c r="U1058" s="7"/>
      <c r="V1058" s="7"/>
      <c r="W1058" s="7"/>
      <c r="X1058" s="7"/>
      <c r="Y1058" s="7"/>
    </row>
    <row r="1059" spans="1:25" x14ac:dyDescent="0.2">
      <c r="A1059" s="7"/>
      <c r="B1059" s="7"/>
      <c r="C1059" s="7"/>
      <c r="D1059" s="7"/>
      <c r="E1059" s="7"/>
      <c r="F1059" s="7"/>
      <c r="G1059" s="7"/>
      <c r="H1059" s="7"/>
      <c r="I1059" s="7"/>
      <c r="J1059" s="7"/>
      <c r="K1059" s="7"/>
      <c r="L1059" s="7"/>
      <c r="M1059" s="7"/>
      <c r="N1059" s="7"/>
      <c r="O1059" s="7"/>
      <c r="P1059" s="7"/>
      <c r="Q1059" s="7"/>
      <c r="R1059" s="7"/>
      <c r="S1059" s="7"/>
      <c r="T1059" s="7"/>
      <c r="U1059" s="7"/>
      <c r="V1059" s="7"/>
      <c r="W1059" s="7"/>
      <c r="X1059" s="7"/>
      <c r="Y1059" s="7"/>
    </row>
    <row r="1060" spans="1:25" x14ac:dyDescent="0.2">
      <c r="A1060" s="7"/>
      <c r="B1060" s="7"/>
      <c r="C1060" s="7"/>
      <c r="D1060" s="7"/>
      <c r="E1060" s="7"/>
      <c r="F1060" s="7"/>
      <c r="G1060" s="7"/>
      <c r="H1060" s="7"/>
      <c r="I1060" s="7"/>
      <c r="J1060" s="7"/>
      <c r="K1060" s="7"/>
      <c r="L1060" s="7"/>
      <c r="M1060" s="7"/>
      <c r="N1060" s="7"/>
      <c r="O1060" s="7"/>
      <c r="P1060" s="7"/>
      <c r="Q1060" s="7"/>
      <c r="R1060" s="7"/>
      <c r="S1060" s="7"/>
      <c r="T1060" s="7"/>
      <c r="U1060" s="7"/>
      <c r="V1060" s="7"/>
      <c r="W1060" s="7"/>
      <c r="X1060" s="7"/>
      <c r="Y1060" s="7"/>
    </row>
    <row r="1061" spans="1:25" x14ac:dyDescent="0.2">
      <c r="A1061" s="7"/>
      <c r="B1061" s="7"/>
      <c r="C1061" s="7"/>
      <c r="D1061" s="7"/>
      <c r="E1061" s="7"/>
      <c r="F1061" s="7"/>
      <c r="G1061" s="7"/>
      <c r="H1061" s="7"/>
      <c r="I1061" s="7"/>
      <c r="J1061" s="7"/>
      <c r="K1061" s="7"/>
      <c r="L1061" s="7"/>
      <c r="M1061" s="7"/>
      <c r="N1061" s="7"/>
      <c r="O1061" s="7"/>
      <c r="P1061" s="7"/>
      <c r="Q1061" s="7"/>
      <c r="R1061" s="7"/>
      <c r="S1061" s="7"/>
      <c r="T1061" s="7"/>
      <c r="U1061" s="7"/>
      <c r="V1061" s="7"/>
      <c r="W1061" s="7"/>
      <c r="X1061" s="7"/>
      <c r="Y1061" s="7"/>
    </row>
    <row r="1062" spans="1:25" x14ac:dyDescent="0.2">
      <c r="A1062" s="7"/>
      <c r="B1062" s="7"/>
      <c r="C1062" s="7"/>
      <c r="D1062" s="7"/>
      <c r="E1062" s="7"/>
      <c r="F1062" s="7"/>
      <c r="G1062" s="7"/>
      <c r="H1062" s="7"/>
      <c r="I1062" s="7"/>
      <c r="J1062" s="7"/>
      <c r="K1062" s="7"/>
      <c r="L1062" s="7"/>
      <c r="M1062" s="7"/>
      <c r="N1062" s="7"/>
      <c r="O1062" s="7"/>
      <c r="P1062" s="7"/>
      <c r="Q1062" s="7"/>
      <c r="R1062" s="7"/>
      <c r="S1062" s="7"/>
      <c r="T1062" s="7"/>
      <c r="U1062" s="7"/>
      <c r="V1062" s="7"/>
      <c r="W1062" s="7"/>
      <c r="X1062" s="7"/>
      <c r="Y1062" s="7"/>
    </row>
    <row r="1063" spans="1:25" x14ac:dyDescent="0.2">
      <c r="A1063" s="7"/>
      <c r="B1063" s="7"/>
      <c r="C1063" s="7"/>
      <c r="D1063" s="7"/>
      <c r="E1063" s="7"/>
      <c r="F1063" s="7"/>
      <c r="G1063" s="7"/>
      <c r="H1063" s="7"/>
      <c r="I1063" s="7"/>
      <c r="J1063" s="7"/>
      <c r="K1063" s="7"/>
      <c r="L1063" s="7"/>
      <c r="M1063" s="7"/>
      <c r="N1063" s="7"/>
      <c r="O1063" s="7"/>
      <c r="P1063" s="7"/>
      <c r="Q1063" s="7"/>
      <c r="R1063" s="7"/>
      <c r="S1063" s="7"/>
      <c r="T1063" s="7"/>
      <c r="U1063" s="7"/>
      <c r="V1063" s="7"/>
      <c r="W1063" s="7"/>
      <c r="X1063" s="7"/>
      <c r="Y1063" s="7"/>
    </row>
    <row r="1064" spans="1:25" x14ac:dyDescent="0.2">
      <c r="A1064" s="7"/>
      <c r="B1064" s="7"/>
      <c r="C1064" s="7"/>
      <c r="D1064" s="7"/>
      <c r="E1064" s="7"/>
      <c r="F1064" s="7"/>
      <c r="G1064" s="7"/>
      <c r="H1064" s="7"/>
      <c r="I1064" s="7"/>
      <c r="J1064" s="7"/>
      <c r="K1064" s="7"/>
      <c r="L1064" s="7"/>
      <c r="M1064" s="7"/>
      <c r="N1064" s="7"/>
      <c r="O1064" s="7"/>
      <c r="P1064" s="7"/>
      <c r="Q1064" s="7"/>
      <c r="R1064" s="7"/>
      <c r="S1064" s="7"/>
      <c r="T1064" s="7"/>
      <c r="U1064" s="7"/>
      <c r="V1064" s="7"/>
      <c r="W1064" s="7"/>
      <c r="X1064" s="7"/>
      <c r="Y1064" s="7"/>
    </row>
    <row r="1065" spans="1:25" x14ac:dyDescent="0.2">
      <c r="A1065" s="7"/>
      <c r="B1065" s="7"/>
      <c r="C1065" s="7"/>
      <c r="D1065" s="7"/>
      <c r="E1065" s="7"/>
      <c r="F1065" s="7"/>
      <c r="G1065" s="7"/>
      <c r="H1065" s="7"/>
      <c r="I1065" s="7"/>
      <c r="J1065" s="7"/>
      <c r="K1065" s="7"/>
      <c r="L1065" s="7"/>
      <c r="M1065" s="7"/>
      <c r="N1065" s="7"/>
      <c r="O1065" s="7"/>
      <c r="P1065" s="7"/>
      <c r="Q1065" s="7"/>
      <c r="R1065" s="7"/>
      <c r="S1065" s="7"/>
      <c r="T1065" s="7"/>
      <c r="U1065" s="7"/>
      <c r="V1065" s="7"/>
      <c r="W1065" s="7"/>
      <c r="X1065" s="7"/>
      <c r="Y1065" s="7"/>
    </row>
    <row r="1066" spans="1:25" x14ac:dyDescent="0.2">
      <c r="A1066" s="7"/>
      <c r="B1066" s="7"/>
      <c r="C1066" s="7"/>
      <c r="D1066" s="7"/>
      <c r="E1066" s="7"/>
      <c r="F1066" s="7"/>
      <c r="G1066" s="7"/>
      <c r="H1066" s="7"/>
      <c r="I1066" s="7"/>
      <c r="J1066" s="7"/>
      <c r="K1066" s="7"/>
      <c r="L1066" s="7"/>
      <c r="M1066" s="7"/>
      <c r="N1066" s="7"/>
      <c r="O1066" s="7"/>
      <c r="P1066" s="7"/>
      <c r="Q1066" s="7"/>
      <c r="R1066" s="7"/>
      <c r="S1066" s="7"/>
      <c r="T1066" s="7"/>
      <c r="U1066" s="7"/>
      <c r="V1066" s="7"/>
      <c r="W1066" s="7"/>
      <c r="X1066" s="7"/>
      <c r="Y1066" s="7"/>
    </row>
    <row r="1067" spans="1:25" x14ac:dyDescent="0.2">
      <c r="A1067" s="7"/>
      <c r="B1067" s="7"/>
      <c r="C1067" s="7"/>
      <c r="D1067" s="7"/>
      <c r="E1067" s="7"/>
      <c r="F1067" s="7"/>
      <c r="G1067" s="7"/>
      <c r="H1067" s="7"/>
      <c r="I1067" s="7"/>
      <c r="J1067" s="7"/>
      <c r="K1067" s="7"/>
      <c r="L1067" s="7"/>
      <c r="M1067" s="7"/>
      <c r="N1067" s="7"/>
      <c r="O1067" s="7"/>
      <c r="P1067" s="7"/>
      <c r="Q1067" s="7"/>
      <c r="R1067" s="7"/>
      <c r="S1067" s="7"/>
      <c r="T1067" s="7"/>
      <c r="U1067" s="7"/>
      <c r="V1067" s="7"/>
      <c r="W1067" s="7"/>
      <c r="X1067" s="7"/>
      <c r="Y1067" s="7"/>
    </row>
    <row r="1068" spans="1:25" x14ac:dyDescent="0.2">
      <c r="A1068" s="7"/>
      <c r="B1068" s="7"/>
      <c r="C1068" s="7"/>
      <c r="D1068" s="7"/>
      <c r="E1068" s="7"/>
      <c r="F1068" s="7"/>
      <c r="G1068" s="7"/>
      <c r="H1068" s="7"/>
      <c r="I1068" s="7"/>
      <c r="J1068" s="7"/>
      <c r="K1068" s="7"/>
      <c r="L1068" s="7"/>
      <c r="M1068" s="7"/>
      <c r="N1068" s="7"/>
      <c r="O1068" s="7"/>
      <c r="P1068" s="7"/>
      <c r="Q1068" s="7"/>
      <c r="R1068" s="7"/>
      <c r="S1068" s="7"/>
      <c r="T1068" s="7"/>
      <c r="U1068" s="7"/>
      <c r="V1068" s="7"/>
      <c r="W1068" s="7"/>
      <c r="X1068" s="7"/>
      <c r="Y1068" s="7"/>
    </row>
    <row r="1069" spans="1:25" x14ac:dyDescent="0.2">
      <c r="A1069" s="7"/>
      <c r="B1069" s="7"/>
      <c r="C1069" s="7"/>
      <c r="D1069" s="7"/>
      <c r="E1069" s="7"/>
      <c r="F1069" s="7"/>
      <c r="G1069" s="7"/>
      <c r="H1069" s="7"/>
      <c r="I1069" s="7"/>
      <c r="J1069" s="7"/>
      <c r="K1069" s="7"/>
      <c r="L1069" s="7"/>
      <c r="M1069" s="7"/>
      <c r="N1069" s="7"/>
      <c r="O1069" s="7"/>
      <c r="P1069" s="7"/>
      <c r="Q1069" s="7"/>
      <c r="R1069" s="7"/>
      <c r="S1069" s="7"/>
      <c r="T1069" s="7"/>
      <c r="U1069" s="7"/>
      <c r="V1069" s="7"/>
      <c r="W1069" s="7"/>
      <c r="X1069" s="7"/>
      <c r="Y1069" s="7"/>
    </row>
    <row r="1070" spans="1:25" x14ac:dyDescent="0.2">
      <c r="A1070" s="7"/>
      <c r="B1070" s="7"/>
      <c r="C1070" s="7"/>
      <c r="D1070" s="7"/>
      <c r="E1070" s="7"/>
      <c r="F1070" s="7"/>
      <c r="G1070" s="7"/>
      <c r="H1070" s="7"/>
      <c r="I1070" s="7"/>
      <c r="J1070" s="7"/>
      <c r="K1070" s="7"/>
      <c r="L1070" s="7"/>
      <c r="M1070" s="7"/>
      <c r="N1070" s="7"/>
      <c r="O1070" s="7"/>
      <c r="P1070" s="7"/>
      <c r="Q1070" s="7"/>
      <c r="R1070" s="7"/>
      <c r="S1070" s="7"/>
      <c r="T1070" s="7"/>
      <c r="U1070" s="7"/>
      <c r="V1070" s="7"/>
      <c r="W1070" s="7"/>
      <c r="X1070" s="7"/>
      <c r="Y1070" s="7"/>
    </row>
    <row r="1071" spans="1:25" x14ac:dyDescent="0.2">
      <c r="A1071" s="7"/>
      <c r="B1071" s="7"/>
      <c r="C1071" s="7"/>
      <c r="D1071" s="7"/>
      <c r="E1071" s="7"/>
      <c r="F1071" s="7"/>
      <c r="G1071" s="7"/>
      <c r="H1071" s="7"/>
      <c r="I1071" s="7"/>
      <c r="J1071" s="7"/>
      <c r="K1071" s="7"/>
      <c r="L1071" s="7"/>
      <c r="M1071" s="7"/>
      <c r="N1071" s="7"/>
      <c r="O1071" s="7"/>
      <c r="P1071" s="7"/>
      <c r="Q1071" s="7"/>
      <c r="R1071" s="7"/>
      <c r="S1071" s="7"/>
      <c r="T1071" s="7"/>
      <c r="U1071" s="7"/>
      <c r="V1071" s="7"/>
      <c r="W1071" s="7"/>
      <c r="X1071" s="7"/>
      <c r="Y1071" s="7"/>
    </row>
    <row r="1072" spans="1:25" x14ac:dyDescent="0.2">
      <c r="A1072" s="7"/>
      <c r="B1072" s="7"/>
      <c r="C1072" s="7"/>
      <c r="D1072" s="7"/>
      <c r="E1072" s="7"/>
      <c r="F1072" s="7"/>
      <c r="G1072" s="7"/>
      <c r="H1072" s="7"/>
      <c r="I1072" s="7"/>
      <c r="J1072" s="7"/>
      <c r="K1072" s="7"/>
      <c r="L1072" s="7"/>
      <c r="M1072" s="7"/>
      <c r="N1072" s="7"/>
      <c r="O1072" s="7"/>
      <c r="P1072" s="7"/>
      <c r="Q1072" s="7"/>
      <c r="R1072" s="7"/>
      <c r="S1072" s="7"/>
      <c r="T1072" s="7"/>
      <c r="U1072" s="7"/>
      <c r="V1072" s="7"/>
      <c r="W1072" s="7"/>
      <c r="X1072" s="7"/>
      <c r="Y1072" s="7"/>
    </row>
    <row r="1073" spans="1:25" x14ac:dyDescent="0.2">
      <c r="A1073" s="7"/>
      <c r="B1073" s="7"/>
      <c r="C1073" s="7"/>
      <c r="D1073" s="7"/>
      <c r="E1073" s="7"/>
      <c r="F1073" s="7"/>
      <c r="G1073" s="7"/>
      <c r="H1073" s="7"/>
      <c r="I1073" s="7"/>
      <c r="J1073" s="7"/>
      <c r="K1073" s="7"/>
      <c r="L1073" s="7"/>
      <c r="M1073" s="7"/>
      <c r="N1073" s="7"/>
      <c r="O1073" s="7"/>
      <c r="P1073" s="7"/>
      <c r="Q1073" s="7"/>
      <c r="R1073" s="7"/>
      <c r="S1073" s="7"/>
      <c r="T1073" s="7"/>
      <c r="U1073" s="7"/>
      <c r="V1073" s="7"/>
      <c r="W1073" s="7"/>
      <c r="X1073" s="7"/>
      <c r="Y1073" s="7"/>
    </row>
    <row r="1074" spans="1:25" x14ac:dyDescent="0.2">
      <c r="A1074" s="7"/>
      <c r="B1074" s="7"/>
      <c r="C1074" s="7"/>
      <c r="D1074" s="7"/>
      <c r="E1074" s="7"/>
      <c r="F1074" s="7"/>
      <c r="G1074" s="7"/>
      <c r="H1074" s="7"/>
      <c r="I1074" s="7"/>
      <c r="J1074" s="7"/>
      <c r="K1074" s="7"/>
      <c r="L1074" s="7"/>
      <c r="M1074" s="7"/>
      <c r="N1074" s="7"/>
      <c r="O1074" s="7"/>
      <c r="P1074" s="7"/>
      <c r="Q1074" s="7"/>
      <c r="R1074" s="7"/>
      <c r="S1074" s="7"/>
      <c r="T1074" s="7"/>
      <c r="U1074" s="7"/>
      <c r="V1074" s="7"/>
      <c r="W1074" s="7"/>
      <c r="X1074" s="7"/>
      <c r="Y1074" s="7"/>
    </row>
    <row r="1075" spans="1:25" x14ac:dyDescent="0.2">
      <c r="A1075" s="7"/>
      <c r="B1075" s="7"/>
      <c r="C1075" s="7"/>
      <c r="D1075" s="7"/>
      <c r="E1075" s="7"/>
      <c r="F1075" s="7"/>
      <c r="G1075" s="7"/>
      <c r="H1075" s="7"/>
      <c r="I1075" s="7"/>
      <c r="J1075" s="7"/>
      <c r="K1075" s="7"/>
      <c r="L1075" s="7"/>
      <c r="M1075" s="7"/>
      <c r="N1075" s="7"/>
      <c r="O1075" s="7"/>
      <c r="P1075" s="7"/>
      <c r="Q1075" s="7"/>
      <c r="R1075" s="7"/>
      <c r="S1075" s="7"/>
      <c r="T1075" s="7"/>
      <c r="U1075" s="7"/>
      <c r="V1075" s="7"/>
      <c r="W1075" s="7"/>
      <c r="X1075" s="7"/>
      <c r="Y1075" s="7"/>
    </row>
    <row r="1076" spans="1:25" x14ac:dyDescent="0.2">
      <c r="A1076" s="7"/>
      <c r="B1076" s="7"/>
      <c r="C1076" s="7"/>
      <c r="D1076" s="7"/>
      <c r="E1076" s="7"/>
      <c r="F1076" s="7"/>
      <c r="G1076" s="7"/>
      <c r="H1076" s="7"/>
      <c r="I1076" s="7"/>
      <c r="J1076" s="7"/>
      <c r="K1076" s="7"/>
      <c r="L1076" s="7"/>
      <c r="M1076" s="7"/>
      <c r="N1076" s="7"/>
      <c r="O1076" s="7"/>
      <c r="P1076" s="7"/>
      <c r="Q1076" s="7"/>
      <c r="R1076" s="7"/>
      <c r="S1076" s="7"/>
      <c r="T1076" s="7"/>
      <c r="U1076" s="7"/>
      <c r="V1076" s="7"/>
      <c r="W1076" s="7"/>
      <c r="X1076" s="7"/>
      <c r="Y1076" s="7"/>
    </row>
    <row r="1077" spans="1:25" x14ac:dyDescent="0.2">
      <c r="A1077" s="7"/>
      <c r="B1077" s="7"/>
      <c r="C1077" s="7"/>
      <c r="D1077" s="7"/>
      <c r="E1077" s="7"/>
      <c r="F1077" s="7"/>
      <c r="G1077" s="7"/>
      <c r="H1077" s="7"/>
      <c r="I1077" s="7"/>
      <c r="J1077" s="7"/>
      <c r="K1077" s="7"/>
      <c r="L1077" s="7"/>
      <c r="M1077" s="7"/>
      <c r="N1077" s="7"/>
      <c r="O1077" s="7"/>
      <c r="P1077" s="7"/>
      <c r="Q1077" s="7"/>
      <c r="R1077" s="7"/>
      <c r="S1077" s="7"/>
      <c r="T1077" s="7"/>
      <c r="U1077" s="7"/>
      <c r="V1077" s="7"/>
      <c r="W1077" s="7"/>
      <c r="X1077" s="7"/>
      <c r="Y1077" s="7"/>
    </row>
    <row r="1078" spans="1:25" x14ac:dyDescent="0.2">
      <c r="A1078" s="7"/>
      <c r="B1078" s="7"/>
      <c r="C1078" s="7"/>
      <c r="D1078" s="7"/>
      <c r="E1078" s="7"/>
      <c r="F1078" s="7"/>
      <c r="G1078" s="7"/>
      <c r="H1078" s="7"/>
      <c r="I1078" s="7"/>
      <c r="J1078" s="7"/>
      <c r="K1078" s="7"/>
      <c r="L1078" s="7"/>
      <c r="M1078" s="7"/>
      <c r="N1078" s="7"/>
      <c r="O1078" s="7"/>
      <c r="P1078" s="7"/>
      <c r="Q1078" s="7"/>
      <c r="R1078" s="7"/>
      <c r="S1078" s="7"/>
      <c r="T1078" s="7"/>
      <c r="U1078" s="7"/>
      <c r="V1078" s="7"/>
      <c r="W1078" s="7"/>
      <c r="X1078" s="7"/>
      <c r="Y1078" s="7"/>
    </row>
    <row r="1079" spans="1:25" x14ac:dyDescent="0.2">
      <c r="A1079" s="7"/>
      <c r="B1079" s="7"/>
      <c r="C1079" s="7"/>
      <c r="D1079" s="7"/>
      <c r="E1079" s="7"/>
      <c r="F1079" s="7"/>
      <c r="G1079" s="7"/>
      <c r="H1079" s="7"/>
      <c r="I1079" s="7"/>
      <c r="J1079" s="7"/>
      <c r="K1079" s="7"/>
      <c r="L1079" s="7"/>
      <c r="M1079" s="7"/>
      <c r="N1079" s="7"/>
      <c r="O1079" s="7"/>
      <c r="P1079" s="7"/>
      <c r="Q1079" s="7"/>
      <c r="R1079" s="7"/>
      <c r="S1079" s="7"/>
      <c r="T1079" s="7"/>
      <c r="U1079" s="7"/>
      <c r="V1079" s="7"/>
      <c r="W1079" s="7"/>
      <c r="X1079" s="7"/>
      <c r="Y1079" s="7"/>
    </row>
    <row r="1080" spans="1:25" x14ac:dyDescent="0.2">
      <c r="A1080" s="7"/>
      <c r="B1080" s="7"/>
      <c r="C1080" s="7"/>
      <c r="D1080" s="7"/>
      <c r="E1080" s="7"/>
      <c r="F1080" s="7"/>
      <c r="G1080" s="7"/>
      <c r="H1080" s="7"/>
      <c r="I1080" s="7"/>
      <c r="J1080" s="7"/>
      <c r="K1080" s="7"/>
      <c r="L1080" s="7"/>
      <c r="M1080" s="7"/>
      <c r="N1080" s="7"/>
      <c r="O1080" s="7"/>
      <c r="P1080" s="7"/>
      <c r="Q1080" s="7"/>
      <c r="R1080" s="7"/>
      <c r="S1080" s="7"/>
      <c r="T1080" s="7"/>
      <c r="U1080" s="7"/>
      <c r="V1080" s="7"/>
      <c r="W1080" s="7"/>
      <c r="X1080" s="7"/>
      <c r="Y1080" s="7"/>
    </row>
    <row r="1081" spans="1:25" x14ac:dyDescent="0.2">
      <c r="A1081" s="7"/>
      <c r="B1081" s="7"/>
      <c r="C1081" s="7"/>
      <c r="D1081" s="7"/>
      <c r="E1081" s="7"/>
      <c r="F1081" s="7"/>
      <c r="G1081" s="7"/>
      <c r="H1081" s="7"/>
      <c r="I1081" s="7"/>
      <c r="J1081" s="7"/>
      <c r="K1081" s="7"/>
      <c r="L1081" s="7"/>
      <c r="M1081" s="7"/>
      <c r="N1081" s="7"/>
      <c r="O1081" s="7"/>
      <c r="P1081" s="7"/>
      <c r="Q1081" s="7"/>
      <c r="R1081" s="7"/>
      <c r="S1081" s="7"/>
      <c r="T1081" s="7"/>
      <c r="U1081" s="7"/>
      <c r="V1081" s="7"/>
      <c r="W1081" s="7"/>
      <c r="X1081" s="7"/>
      <c r="Y1081" s="7"/>
    </row>
    <row r="1082" spans="1:25" x14ac:dyDescent="0.2">
      <c r="A1082" s="7"/>
      <c r="B1082" s="7"/>
      <c r="C1082" s="7"/>
      <c r="D1082" s="7"/>
      <c r="E1082" s="7"/>
      <c r="F1082" s="7"/>
      <c r="G1082" s="7"/>
      <c r="H1082" s="7"/>
      <c r="I1082" s="7"/>
      <c r="J1082" s="7"/>
      <c r="K1082" s="7"/>
      <c r="L1082" s="7"/>
      <c r="M1082" s="7"/>
      <c r="N1082" s="7"/>
      <c r="O1082" s="7"/>
      <c r="P1082" s="7"/>
      <c r="Q1082" s="7"/>
      <c r="R1082" s="7"/>
      <c r="S1082" s="7"/>
      <c r="T1082" s="7"/>
      <c r="U1082" s="7"/>
      <c r="V1082" s="7"/>
      <c r="W1082" s="7"/>
      <c r="X1082" s="7"/>
      <c r="Y1082" s="7"/>
    </row>
    <row r="1083" spans="1:25" x14ac:dyDescent="0.2">
      <c r="A1083" s="7"/>
      <c r="B1083" s="7"/>
      <c r="C1083" s="7"/>
      <c r="D1083" s="7"/>
      <c r="E1083" s="7"/>
      <c r="F1083" s="7"/>
      <c r="G1083" s="7"/>
      <c r="H1083" s="7"/>
      <c r="I1083" s="7"/>
      <c r="J1083" s="7"/>
      <c r="K1083" s="7"/>
      <c r="L1083" s="7"/>
      <c r="M1083" s="7"/>
      <c r="N1083" s="7"/>
      <c r="O1083" s="7"/>
      <c r="P1083" s="7"/>
      <c r="Q1083" s="7"/>
      <c r="R1083" s="7"/>
      <c r="S1083" s="7"/>
      <c r="T1083" s="7"/>
      <c r="U1083" s="7"/>
      <c r="V1083" s="7"/>
      <c r="W1083" s="7"/>
      <c r="X1083" s="7"/>
      <c r="Y1083" s="7"/>
    </row>
    <row r="1084" spans="1:25" x14ac:dyDescent="0.2">
      <c r="A1084" s="7"/>
      <c r="B1084" s="7"/>
      <c r="C1084" s="7"/>
      <c r="D1084" s="7"/>
      <c r="E1084" s="7"/>
      <c r="F1084" s="7"/>
      <c r="G1084" s="7"/>
      <c r="H1084" s="7"/>
      <c r="I1084" s="7"/>
      <c r="J1084" s="7"/>
      <c r="K1084" s="7"/>
      <c r="L1084" s="7"/>
      <c r="M1084" s="7"/>
      <c r="N1084" s="7"/>
      <c r="O1084" s="7"/>
      <c r="P1084" s="7"/>
      <c r="Q1084" s="7"/>
      <c r="R1084" s="7"/>
      <c r="S1084" s="7"/>
      <c r="T1084" s="7"/>
      <c r="U1084" s="7"/>
      <c r="V1084" s="7"/>
      <c r="W1084" s="7"/>
      <c r="X1084" s="7"/>
      <c r="Y1084" s="7"/>
    </row>
    <row r="1085" spans="1:25" x14ac:dyDescent="0.2">
      <c r="A1085" s="7"/>
      <c r="B1085" s="7"/>
      <c r="C1085" s="7"/>
      <c r="D1085" s="7"/>
      <c r="E1085" s="7"/>
      <c r="F1085" s="7"/>
      <c r="G1085" s="7"/>
      <c r="H1085" s="7"/>
      <c r="I1085" s="7"/>
      <c r="J1085" s="7"/>
      <c r="K1085" s="7"/>
      <c r="L1085" s="7"/>
      <c r="M1085" s="7"/>
      <c r="N1085" s="7"/>
      <c r="O1085" s="7"/>
      <c r="P1085" s="7"/>
      <c r="Q1085" s="7"/>
      <c r="R1085" s="7"/>
      <c r="S1085" s="7"/>
      <c r="T1085" s="7"/>
      <c r="U1085" s="7"/>
      <c r="V1085" s="7"/>
      <c r="W1085" s="7"/>
      <c r="X1085" s="7"/>
      <c r="Y1085" s="7"/>
    </row>
    <row r="1086" spans="1:25" x14ac:dyDescent="0.2">
      <c r="A1086" s="7"/>
      <c r="B1086" s="7"/>
      <c r="C1086" s="7"/>
      <c r="D1086" s="7"/>
      <c r="E1086" s="7"/>
      <c r="F1086" s="7"/>
      <c r="G1086" s="7"/>
      <c r="H1086" s="7"/>
      <c r="I1086" s="7"/>
      <c r="J1086" s="7"/>
      <c r="K1086" s="7"/>
      <c r="L1086" s="7"/>
      <c r="M1086" s="7"/>
      <c r="N1086" s="7"/>
      <c r="O1086" s="7"/>
      <c r="P1086" s="7"/>
      <c r="Q1086" s="7"/>
      <c r="R1086" s="7"/>
      <c r="S1086" s="7"/>
      <c r="T1086" s="7"/>
      <c r="U1086" s="7"/>
      <c r="V1086" s="7"/>
      <c r="W1086" s="7"/>
      <c r="X1086" s="7"/>
      <c r="Y1086" s="7"/>
    </row>
    <row r="1087" spans="1:25" x14ac:dyDescent="0.2">
      <c r="A1087" s="7"/>
      <c r="B1087" s="7"/>
      <c r="C1087" s="7"/>
      <c r="D1087" s="7"/>
      <c r="E1087" s="7"/>
      <c r="F1087" s="7"/>
      <c r="G1087" s="7"/>
      <c r="H1087" s="7"/>
      <c r="I1087" s="7"/>
      <c r="J1087" s="7"/>
      <c r="K1087" s="7"/>
      <c r="L1087" s="7"/>
      <c r="M1087" s="7"/>
      <c r="N1087" s="7"/>
      <c r="O1087" s="7"/>
      <c r="P1087" s="7"/>
      <c r="Q1087" s="7"/>
      <c r="R1087" s="7"/>
      <c r="S1087" s="7"/>
      <c r="T1087" s="7"/>
      <c r="U1087" s="7"/>
      <c r="V1087" s="7"/>
      <c r="W1087" s="7"/>
      <c r="X1087" s="7"/>
      <c r="Y1087" s="7"/>
    </row>
    <row r="1088" spans="1:25" x14ac:dyDescent="0.2">
      <c r="A1088" s="7"/>
      <c r="B1088" s="7"/>
      <c r="C1088" s="7"/>
      <c r="D1088" s="7"/>
      <c r="E1088" s="7"/>
      <c r="F1088" s="7"/>
      <c r="G1088" s="7"/>
      <c r="H1088" s="7"/>
      <c r="I1088" s="7"/>
      <c r="J1088" s="7"/>
      <c r="K1088" s="7"/>
      <c r="L1088" s="7"/>
      <c r="M1088" s="7"/>
      <c r="N1088" s="7"/>
      <c r="O1088" s="7"/>
      <c r="P1088" s="7"/>
      <c r="Q1088" s="7"/>
      <c r="R1088" s="7"/>
      <c r="S1088" s="7"/>
      <c r="T1088" s="7"/>
      <c r="U1088" s="7"/>
      <c r="V1088" s="7"/>
      <c r="W1088" s="7"/>
      <c r="X1088" s="7"/>
      <c r="Y1088" s="7"/>
    </row>
    <row r="1089" spans="1:25" x14ac:dyDescent="0.2">
      <c r="A1089" s="7"/>
      <c r="B1089" s="7"/>
      <c r="C1089" s="7"/>
      <c r="D1089" s="7"/>
      <c r="E1089" s="7"/>
      <c r="F1089" s="7"/>
      <c r="G1089" s="7"/>
      <c r="H1089" s="7"/>
      <c r="I1089" s="7"/>
      <c r="J1089" s="7"/>
      <c r="K1089" s="7"/>
      <c r="L1089" s="7"/>
      <c r="M1089" s="7"/>
      <c r="N1089" s="7"/>
      <c r="O1089" s="7"/>
      <c r="P1089" s="7"/>
      <c r="Q1089" s="7"/>
      <c r="R1089" s="7"/>
      <c r="S1089" s="7"/>
      <c r="T1089" s="7"/>
      <c r="U1089" s="7"/>
      <c r="V1089" s="7"/>
      <c r="W1089" s="7"/>
      <c r="X1089" s="7"/>
      <c r="Y1089" s="7"/>
    </row>
    <row r="1090" spans="1:25" x14ac:dyDescent="0.2">
      <c r="A1090" s="7"/>
      <c r="B1090" s="7"/>
      <c r="C1090" s="7"/>
      <c r="D1090" s="7"/>
      <c r="E1090" s="7"/>
      <c r="F1090" s="7"/>
      <c r="G1090" s="7"/>
      <c r="H1090" s="7"/>
      <c r="I1090" s="7"/>
      <c r="J1090" s="7"/>
      <c r="K1090" s="7"/>
      <c r="L1090" s="7"/>
      <c r="M1090" s="7"/>
      <c r="N1090" s="7"/>
      <c r="O1090" s="7"/>
      <c r="P1090" s="7"/>
      <c r="Q1090" s="7"/>
      <c r="R1090" s="7"/>
      <c r="S1090" s="7"/>
      <c r="T1090" s="7"/>
      <c r="U1090" s="7"/>
      <c r="V1090" s="7"/>
      <c r="W1090" s="7"/>
      <c r="X1090" s="7"/>
      <c r="Y1090" s="7"/>
    </row>
    <row r="1091" spans="1:25" x14ac:dyDescent="0.2">
      <c r="A1091" s="7"/>
      <c r="B1091" s="7"/>
      <c r="C1091" s="7"/>
      <c r="D1091" s="7"/>
      <c r="E1091" s="7"/>
      <c r="F1091" s="7"/>
      <c r="G1091" s="7"/>
      <c r="H1091" s="7"/>
      <c r="I1091" s="7"/>
      <c r="J1091" s="7"/>
      <c r="K1091" s="7"/>
      <c r="L1091" s="7"/>
      <c r="M1091" s="7"/>
      <c r="N1091" s="7"/>
      <c r="O1091" s="7"/>
      <c r="P1091" s="7"/>
      <c r="Q1091" s="7"/>
      <c r="R1091" s="7"/>
      <c r="S1091" s="7"/>
      <c r="T1091" s="7"/>
      <c r="U1091" s="7"/>
      <c r="V1091" s="7"/>
      <c r="W1091" s="7"/>
      <c r="X1091" s="7"/>
      <c r="Y1091" s="7"/>
    </row>
    <row r="1092" spans="1:25" x14ac:dyDescent="0.2">
      <c r="A1092" s="7"/>
      <c r="B1092" s="7"/>
      <c r="C1092" s="7"/>
      <c r="D1092" s="7"/>
      <c r="E1092" s="7"/>
      <c r="F1092" s="7"/>
      <c r="G1092" s="7"/>
      <c r="H1092" s="7"/>
      <c r="I1092" s="7"/>
      <c r="J1092" s="7"/>
      <c r="K1092" s="7"/>
      <c r="L1092" s="7"/>
      <c r="M1092" s="7"/>
      <c r="N1092" s="7"/>
      <c r="O1092" s="7"/>
      <c r="P1092" s="7"/>
      <c r="Q1092" s="7"/>
      <c r="R1092" s="7"/>
      <c r="S1092" s="7"/>
      <c r="T1092" s="7"/>
      <c r="U1092" s="7"/>
      <c r="V1092" s="7"/>
      <c r="W1092" s="7"/>
      <c r="X1092" s="7"/>
      <c r="Y1092" s="7"/>
    </row>
    <row r="1093" spans="1:25" x14ac:dyDescent="0.2">
      <c r="A1093" s="7"/>
      <c r="B1093" s="7"/>
      <c r="C1093" s="7"/>
      <c r="D1093" s="7"/>
      <c r="E1093" s="7"/>
      <c r="F1093" s="7"/>
      <c r="G1093" s="7"/>
      <c r="H1093" s="7"/>
      <c r="I1093" s="7"/>
      <c r="J1093" s="7"/>
      <c r="K1093" s="7"/>
      <c r="L1093" s="7"/>
      <c r="M1093" s="7"/>
      <c r="N1093" s="7"/>
      <c r="O1093" s="7"/>
      <c r="P1093" s="7"/>
      <c r="Q1093" s="7"/>
      <c r="R1093" s="7"/>
      <c r="S1093" s="7"/>
      <c r="T1093" s="7"/>
      <c r="U1093" s="7"/>
      <c r="V1093" s="7"/>
      <c r="W1093" s="7"/>
      <c r="X1093" s="7"/>
      <c r="Y1093" s="7"/>
    </row>
    <row r="1094" spans="1:25" x14ac:dyDescent="0.2">
      <c r="A1094" s="7"/>
      <c r="B1094" s="7"/>
      <c r="C1094" s="7"/>
      <c r="D1094" s="7"/>
      <c r="E1094" s="7"/>
      <c r="F1094" s="7"/>
      <c r="G1094" s="7"/>
      <c r="H1094" s="7"/>
      <c r="I1094" s="7"/>
      <c r="J1094" s="7"/>
      <c r="K1094" s="7"/>
      <c r="L1094" s="7"/>
      <c r="M1094" s="7"/>
      <c r="N1094" s="7"/>
      <c r="O1094" s="7"/>
      <c r="P1094" s="7"/>
      <c r="Q1094" s="7"/>
      <c r="R1094" s="7"/>
      <c r="S1094" s="7"/>
      <c r="T1094" s="7"/>
      <c r="U1094" s="7"/>
      <c r="V1094" s="7"/>
      <c r="W1094" s="7"/>
      <c r="X1094" s="7"/>
      <c r="Y1094" s="7"/>
    </row>
    <row r="1095" spans="1:25" x14ac:dyDescent="0.2">
      <c r="A1095" s="7"/>
      <c r="B1095" s="7"/>
      <c r="C1095" s="7"/>
      <c r="D1095" s="7"/>
      <c r="E1095" s="7"/>
      <c r="F1095" s="7"/>
      <c r="G1095" s="7"/>
      <c r="H1095" s="7"/>
      <c r="I1095" s="7"/>
      <c r="J1095" s="7"/>
      <c r="K1095" s="7"/>
      <c r="L1095" s="7"/>
      <c r="M1095" s="7"/>
      <c r="N1095" s="7"/>
      <c r="O1095" s="7"/>
      <c r="P1095" s="7"/>
      <c r="Q1095" s="7"/>
      <c r="R1095" s="7"/>
      <c r="S1095" s="7"/>
      <c r="T1095" s="7"/>
      <c r="U1095" s="7"/>
      <c r="V1095" s="7"/>
      <c r="W1095" s="7"/>
      <c r="X1095" s="7"/>
      <c r="Y1095" s="7"/>
    </row>
    <row r="1096" spans="1:25" x14ac:dyDescent="0.2">
      <c r="A1096" s="7"/>
      <c r="B1096" s="7"/>
      <c r="C1096" s="7"/>
      <c r="D1096" s="7"/>
      <c r="E1096" s="7"/>
      <c r="F1096" s="7"/>
      <c r="G1096" s="7"/>
      <c r="H1096" s="7"/>
      <c r="I1096" s="7"/>
      <c r="J1096" s="7"/>
      <c r="K1096" s="7"/>
      <c r="L1096" s="7"/>
      <c r="M1096" s="7"/>
      <c r="N1096" s="7"/>
      <c r="O1096" s="7"/>
      <c r="P1096" s="7"/>
      <c r="Q1096" s="7"/>
      <c r="R1096" s="7"/>
      <c r="S1096" s="7"/>
      <c r="T1096" s="7"/>
      <c r="U1096" s="7"/>
      <c r="V1096" s="7"/>
      <c r="W1096" s="7"/>
      <c r="X1096" s="7"/>
      <c r="Y1096" s="7"/>
    </row>
    <row r="1097" spans="1:25" x14ac:dyDescent="0.2">
      <c r="A1097" s="7"/>
      <c r="B1097" s="7"/>
      <c r="C1097" s="7"/>
      <c r="D1097" s="7"/>
      <c r="E1097" s="7"/>
      <c r="F1097" s="7"/>
      <c r="G1097" s="7"/>
      <c r="H1097" s="7"/>
      <c r="I1097" s="7"/>
      <c r="J1097" s="7"/>
      <c r="K1097" s="7"/>
      <c r="L1097" s="7"/>
      <c r="M1097" s="7"/>
      <c r="N1097" s="7"/>
      <c r="O1097" s="7"/>
      <c r="P1097" s="7"/>
      <c r="Q1097" s="7"/>
      <c r="R1097" s="7"/>
      <c r="S1097" s="7"/>
      <c r="T1097" s="7"/>
      <c r="U1097" s="7"/>
      <c r="V1097" s="7"/>
      <c r="W1097" s="7"/>
      <c r="X1097" s="7"/>
      <c r="Y1097" s="7"/>
    </row>
    <row r="1098" spans="1:25" x14ac:dyDescent="0.2">
      <c r="A1098" s="7"/>
      <c r="B1098" s="7"/>
      <c r="C1098" s="7"/>
      <c r="D1098" s="7"/>
      <c r="E1098" s="7"/>
      <c r="F1098" s="7"/>
      <c r="G1098" s="7"/>
      <c r="H1098" s="7"/>
      <c r="I1098" s="7"/>
      <c r="J1098" s="7"/>
      <c r="K1098" s="7"/>
      <c r="L1098" s="7"/>
      <c r="M1098" s="7"/>
      <c r="N1098" s="7"/>
      <c r="O1098" s="7"/>
      <c r="P1098" s="7"/>
      <c r="Q1098" s="7"/>
      <c r="R1098" s="7"/>
      <c r="S1098" s="7"/>
      <c r="T1098" s="7"/>
      <c r="U1098" s="7"/>
      <c r="V1098" s="7"/>
      <c r="W1098" s="7"/>
      <c r="X1098" s="7"/>
      <c r="Y1098" s="7"/>
    </row>
    <row r="1099" spans="1:25" x14ac:dyDescent="0.2">
      <c r="A1099" s="7"/>
      <c r="B1099" s="7"/>
      <c r="C1099" s="7"/>
      <c r="D1099" s="7"/>
      <c r="E1099" s="7"/>
      <c r="F1099" s="7"/>
      <c r="G1099" s="7"/>
      <c r="H1099" s="7"/>
      <c r="I1099" s="7"/>
      <c r="J1099" s="7"/>
      <c r="K1099" s="7"/>
      <c r="L1099" s="7"/>
      <c r="M1099" s="7"/>
      <c r="N1099" s="7"/>
      <c r="O1099" s="7"/>
      <c r="P1099" s="7"/>
      <c r="Q1099" s="7"/>
      <c r="R1099" s="7"/>
      <c r="S1099" s="7"/>
      <c r="T1099" s="7"/>
      <c r="U1099" s="7"/>
      <c r="V1099" s="7"/>
      <c r="W1099" s="7"/>
      <c r="X1099" s="7"/>
      <c r="Y1099" s="7"/>
    </row>
    <row r="1100" spans="1:25" x14ac:dyDescent="0.2">
      <c r="A1100" s="7"/>
      <c r="B1100" s="7"/>
      <c r="C1100" s="7"/>
      <c r="D1100" s="7"/>
      <c r="E1100" s="7"/>
      <c r="F1100" s="7"/>
      <c r="G1100" s="7"/>
      <c r="H1100" s="7"/>
      <c r="I1100" s="7"/>
      <c r="J1100" s="7"/>
      <c r="K1100" s="7"/>
      <c r="L1100" s="7"/>
      <c r="M1100" s="7"/>
      <c r="N1100" s="7"/>
      <c r="O1100" s="7"/>
      <c r="P1100" s="7"/>
      <c r="Q1100" s="7"/>
      <c r="R1100" s="7"/>
      <c r="S1100" s="7"/>
      <c r="T1100" s="7"/>
      <c r="U1100" s="7"/>
      <c r="V1100" s="7"/>
      <c r="W1100" s="7"/>
      <c r="X1100" s="7"/>
      <c r="Y1100" s="7"/>
    </row>
    <row r="1101" spans="1:25" x14ac:dyDescent="0.2">
      <c r="A1101" s="7"/>
      <c r="B1101" s="7"/>
      <c r="C1101" s="7"/>
      <c r="D1101" s="7"/>
      <c r="E1101" s="7"/>
      <c r="F1101" s="7"/>
      <c r="G1101" s="7"/>
      <c r="H1101" s="7"/>
      <c r="I1101" s="7"/>
      <c r="J1101" s="7"/>
      <c r="K1101" s="7"/>
      <c r="L1101" s="7"/>
      <c r="M1101" s="7"/>
      <c r="N1101" s="7"/>
      <c r="O1101" s="7"/>
      <c r="P1101" s="7"/>
      <c r="Q1101" s="7"/>
      <c r="R1101" s="7"/>
      <c r="S1101" s="7"/>
      <c r="T1101" s="7"/>
      <c r="U1101" s="7"/>
      <c r="V1101" s="7"/>
      <c r="W1101" s="7"/>
      <c r="X1101" s="7"/>
      <c r="Y1101" s="7"/>
    </row>
  </sheetData>
  <sheetProtection algorithmName="SHA-512" hashValue="mN/EMBKucyMcIZKtjYbFn+2Bg6jOoDZ23HUb6ZzheHvqvSm2SZCrEVGy3vnEwX0dB2weX9RoHND+ILNx5q8Qjw==" saltValue="C+H9+FliShGXYf/uWLBHHA==" spinCount="100000" sheet="1" objects="1" scenarios="1"/>
  <mergeCells count="737">
    <mergeCell ref="A122:C122"/>
    <mergeCell ref="A128:D128"/>
    <mergeCell ref="A129:C129"/>
    <mergeCell ref="A130:D130"/>
    <mergeCell ref="A131:C131"/>
    <mergeCell ref="A95:B95"/>
    <mergeCell ref="A96:D96"/>
    <mergeCell ref="A97:C97"/>
    <mergeCell ref="A101:C101"/>
    <mergeCell ref="A102:D102"/>
    <mergeCell ref="A103:C103"/>
    <mergeCell ref="A112:B112"/>
    <mergeCell ref="A113:D113"/>
    <mergeCell ref="A99:C99"/>
    <mergeCell ref="A114:C114"/>
    <mergeCell ref="A115:D115"/>
    <mergeCell ref="A104:B104"/>
    <mergeCell ref="A105:B105"/>
    <mergeCell ref="A1:E1"/>
    <mergeCell ref="A2:E2"/>
    <mergeCell ref="A3:D3"/>
    <mergeCell ref="E3:E4"/>
    <mergeCell ref="A4:D4"/>
    <mergeCell ref="A5:E5"/>
    <mergeCell ref="A11:E11"/>
    <mergeCell ref="E12:E22"/>
    <mergeCell ref="A17:D18"/>
    <mergeCell ref="A19:C19"/>
    <mergeCell ref="A20:B20"/>
    <mergeCell ref="A21:D21"/>
    <mergeCell ref="A22:C22"/>
    <mergeCell ref="A6:D6"/>
    <mergeCell ref="E6:E10"/>
    <mergeCell ref="A7:C7"/>
    <mergeCell ref="A8:C8"/>
    <mergeCell ref="A9:C9"/>
    <mergeCell ref="A10:C10"/>
    <mergeCell ref="A23:E23"/>
    <mergeCell ref="A24:C24"/>
    <mergeCell ref="E24:E44"/>
    <mergeCell ref="A25:C25"/>
    <mergeCell ref="A26:D26"/>
    <mergeCell ref="A27:C27"/>
    <mergeCell ref="A28:C28"/>
    <mergeCell ref="D28:D31"/>
    <mergeCell ref="A29:B29"/>
    <mergeCell ref="A30:B30"/>
    <mergeCell ref="A38:D38"/>
    <mergeCell ref="B39:C39"/>
    <mergeCell ref="A40:B40"/>
    <mergeCell ref="D40:D42"/>
    <mergeCell ref="A41:B41"/>
    <mergeCell ref="A42:B42"/>
    <mergeCell ref="A31:B31"/>
    <mergeCell ref="A32:D32"/>
    <mergeCell ref="A33:C33"/>
    <mergeCell ref="A34:C34"/>
    <mergeCell ref="A35:D35"/>
    <mergeCell ref="A36:B36"/>
    <mergeCell ref="D36:D37"/>
    <mergeCell ref="A37:B37"/>
    <mergeCell ref="A43:D43"/>
    <mergeCell ref="A44:C44"/>
    <mergeCell ref="A45:E45"/>
    <mergeCell ref="A46:C46"/>
    <mergeCell ref="E46:E84"/>
    <mergeCell ref="A47:C47"/>
    <mergeCell ref="A48:C48"/>
    <mergeCell ref="A49:C49"/>
    <mergeCell ref="A50:B50"/>
    <mergeCell ref="A51:C51"/>
    <mergeCell ref="A56:D56"/>
    <mergeCell ref="A57:C57"/>
    <mergeCell ref="A58:C58"/>
    <mergeCell ref="A59:C59"/>
    <mergeCell ref="A60:C60"/>
    <mergeCell ref="A61:C61"/>
    <mergeCell ref="A52:D52"/>
    <mergeCell ref="A53:B53"/>
    <mergeCell ref="A54:A55"/>
    <mergeCell ref="B54:C54"/>
    <mergeCell ref="D54:D55"/>
    <mergeCell ref="B55:C55"/>
    <mergeCell ref="A68:D68"/>
    <mergeCell ref="A69:C69"/>
    <mergeCell ref="A70:C70"/>
    <mergeCell ref="A71:D71"/>
    <mergeCell ref="A72:C72"/>
    <mergeCell ref="A73:D73"/>
    <mergeCell ref="A62:C62"/>
    <mergeCell ref="A63:D63"/>
    <mergeCell ref="A64:C64"/>
    <mergeCell ref="A65:C65"/>
    <mergeCell ref="A66:B66"/>
    <mergeCell ref="A67:C67"/>
    <mergeCell ref="A80:C80"/>
    <mergeCell ref="A81:D81"/>
    <mergeCell ref="A82:C82"/>
    <mergeCell ref="A83:D83"/>
    <mergeCell ref="A84:C84"/>
    <mergeCell ref="A85:D85"/>
    <mergeCell ref="A98:D98"/>
    <mergeCell ref="D117:D119"/>
    <mergeCell ref="A74:C74"/>
    <mergeCell ref="A75:D75"/>
    <mergeCell ref="A76:C76"/>
    <mergeCell ref="A77:D77"/>
    <mergeCell ref="A78:C78"/>
    <mergeCell ref="A79:D79"/>
    <mergeCell ref="A86:C86"/>
    <mergeCell ref="A88:D88"/>
    <mergeCell ref="A89:C89"/>
    <mergeCell ref="A90:B90"/>
    <mergeCell ref="D90:D91"/>
    <mergeCell ref="A91:B91"/>
    <mergeCell ref="A92:D92"/>
    <mergeCell ref="A93:C93"/>
    <mergeCell ref="A94:B94"/>
    <mergeCell ref="A111:C111"/>
    <mergeCell ref="B144:C144"/>
    <mergeCell ref="D144:E144"/>
    <mergeCell ref="A106:B106"/>
    <mergeCell ref="A107:B107"/>
    <mergeCell ref="A108:B108"/>
    <mergeCell ref="A109:D109"/>
    <mergeCell ref="A123:C123"/>
    <mergeCell ref="A124:D124"/>
    <mergeCell ref="A125:C125"/>
    <mergeCell ref="A126:D126"/>
    <mergeCell ref="A139:C139"/>
    <mergeCell ref="B140:C140"/>
    <mergeCell ref="B141:C141"/>
    <mergeCell ref="B142:C142"/>
    <mergeCell ref="A143:E143"/>
    <mergeCell ref="A127:C127"/>
    <mergeCell ref="A117:C117"/>
    <mergeCell ref="A118:B118"/>
    <mergeCell ref="A119:B119"/>
    <mergeCell ref="A120:D120"/>
    <mergeCell ref="A121:C121"/>
    <mergeCell ref="A132:D132"/>
    <mergeCell ref="A133:C133"/>
    <mergeCell ref="A134:D134"/>
    <mergeCell ref="A146:C146"/>
    <mergeCell ref="A147:E147"/>
    <mergeCell ref="B148:C148"/>
    <mergeCell ref="D148:E148"/>
    <mergeCell ref="A151:E151"/>
    <mergeCell ref="A152:C152"/>
    <mergeCell ref="A162:C162"/>
    <mergeCell ref="A163:E163"/>
    <mergeCell ref="C164:D164"/>
    <mergeCell ref="E164:E166"/>
    <mergeCell ref="C165:D165"/>
    <mergeCell ref="C166:D166"/>
    <mergeCell ref="A156:C156"/>
    <mergeCell ref="A157:E157"/>
    <mergeCell ref="A158:C158"/>
    <mergeCell ref="A159:E159"/>
    <mergeCell ref="A160:D160"/>
    <mergeCell ref="A161:C161"/>
    <mergeCell ref="A135:C135"/>
    <mergeCell ref="A136:D136"/>
    <mergeCell ref="A137:C137"/>
    <mergeCell ref="A138:D138"/>
    <mergeCell ref="E85:E137"/>
    <mergeCell ref="A116:C116"/>
    <mergeCell ref="A173:D173"/>
    <mergeCell ref="A178:B178"/>
    <mergeCell ref="A182:A183"/>
    <mergeCell ref="B182:B183"/>
    <mergeCell ref="C182:C183"/>
    <mergeCell ref="D182:D183"/>
    <mergeCell ref="A167:E167"/>
    <mergeCell ref="A168:C168"/>
    <mergeCell ref="A169:E169"/>
    <mergeCell ref="A170:D170"/>
    <mergeCell ref="A171:D171"/>
    <mergeCell ref="A149:E149"/>
    <mergeCell ref="A150:C150"/>
    <mergeCell ref="A153:E153"/>
    <mergeCell ref="B154:C154"/>
    <mergeCell ref="D154:E154"/>
    <mergeCell ref="A155:E155"/>
    <mergeCell ref="A145:E145"/>
    <mergeCell ref="A199:C199"/>
    <mergeCell ref="A200:D200"/>
    <mergeCell ref="A201:C201"/>
    <mergeCell ref="A204:B204"/>
    <mergeCell ref="C204:D204"/>
    <mergeCell ref="A206:B206"/>
    <mergeCell ref="C206:D206"/>
    <mergeCell ref="A191:C191"/>
    <mergeCell ref="A192:D192"/>
    <mergeCell ref="A197:A198"/>
    <mergeCell ref="B197:B198"/>
    <mergeCell ref="C197:C198"/>
    <mergeCell ref="D197:D198"/>
    <mergeCell ref="A211:B211"/>
    <mergeCell ref="C211:D211"/>
    <mergeCell ref="A212:B212"/>
    <mergeCell ref="C212:D212"/>
    <mergeCell ref="A213:B213"/>
    <mergeCell ref="C213:D213"/>
    <mergeCell ref="A207:B207"/>
    <mergeCell ref="C207:D207"/>
    <mergeCell ref="C208:D208"/>
    <mergeCell ref="C209:D209"/>
    <mergeCell ref="A210:B210"/>
    <mergeCell ref="C210:D210"/>
    <mergeCell ref="A217:B217"/>
    <mergeCell ref="C217:D217"/>
    <mergeCell ref="A218:B218"/>
    <mergeCell ref="C218:D218"/>
    <mergeCell ref="A219:B219"/>
    <mergeCell ref="C219:D219"/>
    <mergeCell ref="A214:B214"/>
    <mergeCell ref="C214:D214"/>
    <mergeCell ref="A215:B215"/>
    <mergeCell ref="C215:D215"/>
    <mergeCell ref="A216:B216"/>
    <mergeCell ref="C216:D216"/>
    <mergeCell ref="A227:B227"/>
    <mergeCell ref="C227:D227"/>
    <mergeCell ref="A229:B229"/>
    <mergeCell ref="C229:D229"/>
    <mergeCell ref="A231:B231"/>
    <mergeCell ref="C231:D231"/>
    <mergeCell ref="C220:D220"/>
    <mergeCell ref="A221:B221"/>
    <mergeCell ref="C221:D221"/>
    <mergeCell ref="A223:B223"/>
    <mergeCell ref="C223:D223"/>
    <mergeCell ref="A225:B225"/>
    <mergeCell ref="C225:D225"/>
    <mergeCell ref="B240:C240"/>
    <mergeCell ref="B241:C241"/>
    <mergeCell ref="B242:C242"/>
    <mergeCell ref="B243:C243"/>
    <mergeCell ref="A245:C245"/>
    <mergeCell ref="B247:C247"/>
    <mergeCell ref="A232:B232"/>
    <mergeCell ref="C232:D232"/>
    <mergeCell ref="C234:D234"/>
    <mergeCell ref="C236:D236"/>
    <mergeCell ref="B238:C238"/>
    <mergeCell ref="B239:C239"/>
    <mergeCell ref="A281:C281"/>
    <mergeCell ref="A282:D282"/>
    <mergeCell ref="A287:A288"/>
    <mergeCell ref="B287:B288"/>
    <mergeCell ref="C287:C288"/>
    <mergeCell ref="D287:D288"/>
    <mergeCell ref="A249:C249"/>
    <mergeCell ref="A251:C251"/>
    <mergeCell ref="A263:D263"/>
    <mergeCell ref="A268:B268"/>
    <mergeCell ref="A272:A273"/>
    <mergeCell ref="B272:B273"/>
    <mergeCell ref="C272:C273"/>
    <mergeCell ref="D272:D273"/>
    <mergeCell ref="A297:B297"/>
    <mergeCell ref="C297:D297"/>
    <mergeCell ref="C298:D298"/>
    <mergeCell ref="C299:D299"/>
    <mergeCell ref="A300:B300"/>
    <mergeCell ref="C300:D300"/>
    <mergeCell ref="A289:C289"/>
    <mergeCell ref="A290:D290"/>
    <mergeCell ref="A291:C291"/>
    <mergeCell ref="A294:B294"/>
    <mergeCell ref="C294:D294"/>
    <mergeCell ref="A296:B296"/>
    <mergeCell ref="C296:D296"/>
    <mergeCell ref="A304:B304"/>
    <mergeCell ref="C304:D304"/>
    <mergeCell ref="A305:B305"/>
    <mergeCell ref="C305:D305"/>
    <mergeCell ref="A306:B306"/>
    <mergeCell ref="C306:D306"/>
    <mergeCell ref="A301:B301"/>
    <mergeCell ref="C301:D301"/>
    <mergeCell ref="A302:B302"/>
    <mergeCell ref="C302:D302"/>
    <mergeCell ref="A303:B303"/>
    <mergeCell ref="C303:D303"/>
    <mergeCell ref="C310:D310"/>
    <mergeCell ref="A311:B311"/>
    <mergeCell ref="C311:D311"/>
    <mergeCell ref="A313:B313"/>
    <mergeCell ref="C313:D313"/>
    <mergeCell ref="A315:B315"/>
    <mergeCell ref="C315:D315"/>
    <mergeCell ref="A307:B307"/>
    <mergeCell ref="C307:D307"/>
    <mergeCell ref="A308:B308"/>
    <mergeCell ref="C308:D308"/>
    <mergeCell ref="A309:B309"/>
    <mergeCell ref="C309:D309"/>
    <mergeCell ref="A322:B322"/>
    <mergeCell ref="C322:D322"/>
    <mergeCell ref="C324:D324"/>
    <mergeCell ref="C326:D326"/>
    <mergeCell ref="B328:C328"/>
    <mergeCell ref="B329:C329"/>
    <mergeCell ref="A317:B317"/>
    <mergeCell ref="C317:D317"/>
    <mergeCell ref="A319:B319"/>
    <mergeCell ref="C319:D319"/>
    <mergeCell ref="A321:B321"/>
    <mergeCell ref="C321:D321"/>
    <mergeCell ref="A339:C339"/>
    <mergeCell ref="A341:C341"/>
    <mergeCell ref="A352:D352"/>
    <mergeCell ref="A357:B357"/>
    <mergeCell ref="A361:A362"/>
    <mergeCell ref="B361:B362"/>
    <mergeCell ref="C361:C362"/>
    <mergeCell ref="D361:D362"/>
    <mergeCell ref="B330:C330"/>
    <mergeCell ref="B331:C331"/>
    <mergeCell ref="B332:C332"/>
    <mergeCell ref="B333:C333"/>
    <mergeCell ref="A335:C335"/>
    <mergeCell ref="B337:C337"/>
    <mergeCell ref="A378:C378"/>
    <mergeCell ref="A379:D379"/>
    <mergeCell ref="A380:C380"/>
    <mergeCell ref="A383:B383"/>
    <mergeCell ref="C383:D383"/>
    <mergeCell ref="A385:B385"/>
    <mergeCell ref="C385:D385"/>
    <mergeCell ref="A370:C370"/>
    <mergeCell ref="A371:D371"/>
    <mergeCell ref="A376:A377"/>
    <mergeCell ref="B376:B377"/>
    <mergeCell ref="C376:C377"/>
    <mergeCell ref="D376:D377"/>
    <mergeCell ref="A390:B390"/>
    <mergeCell ref="C390:D390"/>
    <mergeCell ref="A391:B391"/>
    <mergeCell ref="C391:D391"/>
    <mergeCell ref="A392:B392"/>
    <mergeCell ref="C392:D392"/>
    <mergeCell ref="A386:B386"/>
    <mergeCell ref="C386:D386"/>
    <mergeCell ref="C387:D387"/>
    <mergeCell ref="C388:D388"/>
    <mergeCell ref="A389:B389"/>
    <mergeCell ref="C389:D389"/>
    <mergeCell ref="A396:B396"/>
    <mergeCell ref="C396:D396"/>
    <mergeCell ref="A397:B397"/>
    <mergeCell ref="C397:D397"/>
    <mergeCell ref="A398:B398"/>
    <mergeCell ref="C398:D398"/>
    <mergeCell ref="A393:B393"/>
    <mergeCell ref="C393:D393"/>
    <mergeCell ref="A394:B394"/>
    <mergeCell ref="C394:D394"/>
    <mergeCell ref="A395:B395"/>
    <mergeCell ref="C395:D395"/>
    <mergeCell ref="A406:B406"/>
    <mergeCell ref="C406:D406"/>
    <mergeCell ref="A408:B408"/>
    <mergeCell ref="C408:D408"/>
    <mergeCell ref="A410:B410"/>
    <mergeCell ref="C410:D410"/>
    <mergeCell ref="C399:D399"/>
    <mergeCell ref="A400:B400"/>
    <mergeCell ref="C400:D400"/>
    <mergeCell ref="A402:B402"/>
    <mergeCell ref="C402:D402"/>
    <mergeCell ref="A404:B404"/>
    <mergeCell ref="C404:D404"/>
    <mergeCell ref="B419:C419"/>
    <mergeCell ref="B420:C420"/>
    <mergeCell ref="B421:C421"/>
    <mergeCell ref="B422:C422"/>
    <mergeCell ref="A424:C424"/>
    <mergeCell ref="B426:C426"/>
    <mergeCell ref="A411:B411"/>
    <mergeCell ref="C411:D411"/>
    <mergeCell ref="C413:D413"/>
    <mergeCell ref="C415:D415"/>
    <mergeCell ref="B417:C417"/>
    <mergeCell ref="B418:C418"/>
    <mergeCell ref="A459:C459"/>
    <mergeCell ref="A460:D460"/>
    <mergeCell ref="A465:A466"/>
    <mergeCell ref="B465:B466"/>
    <mergeCell ref="C465:C466"/>
    <mergeCell ref="D465:D466"/>
    <mergeCell ref="A428:C428"/>
    <mergeCell ref="A430:C430"/>
    <mergeCell ref="A441:D441"/>
    <mergeCell ref="A446:B446"/>
    <mergeCell ref="A450:A451"/>
    <mergeCell ref="B450:B451"/>
    <mergeCell ref="C450:C451"/>
    <mergeCell ref="D450:D451"/>
    <mergeCell ref="A475:B475"/>
    <mergeCell ref="C475:D475"/>
    <mergeCell ref="C476:D476"/>
    <mergeCell ref="C477:D477"/>
    <mergeCell ref="A478:B478"/>
    <mergeCell ref="C478:D478"/>
    <mergeCell ref="A467:C467"/>
    <mergeCell ref="A468:D468"/>
    <mergeCell ref="A469:C469"/>
    <mergeCell ref="A472:B472"/>
    <mergeCell ref="C472:D472"/>
    <mergeCell ref="A474:B474"/>
    <mergeCell ref="C474:D474"/>
    <mergeCell ref="A482:B482"/>
    <mergeCell ref="C482:D482"/>
    <mergeCell ref="A483:B483"/>
    <mergeCell ref="C483:D483"/>
    <mergeCell ref="A484:B484"/>
    <mergeCell ref="C484:D484"/>
    <mergeCell ref="A479:B479"/>
    <mergeCell ref="C479:D479"/>
    <mergeCell ref="A480:B480"/>
    <mergeCell ref="C480:D480"/>
    <mergeCell ref="A481:B481"/>
    <mergeCell ref="C481:D481"/>
    <mergeCell ref="C488:D488"/>
    <mergeCell ref="A489:B489"/>
    <mergeCell ref="C489:D489"/>
    <mergeCell ref="A491:B491"/>
    <mergeCell ref="C491:D491"/>
    <mergeCell ref="A493:B493"/>
    <mergeCell ref="C493:D493"/>
    <mergeCell ref="A485:B485"/>
    <mergeCell ref="C485:D485"/>
    <mergeCell ref="A486:B486"/>
    <mergeCell ref="C486:D486"/>
    <mergeCell ref="A487:B487"/>
    <mergeCell ref="C487:D487"/>
    <mergeCell ref="A500:B500"/>
    <mergeCell ref="C500:D500"/>
    <mergeCell ref="C502:D502"/>
    <mergeCell ref="C504:D504"/>
    <mergeCell ref="B506:C506"/>
    <mergeCell ref="B507:C507"/>
    <mergeCell ref="A495:B495"/>
    <mergeCell ref="C495:D495"/>
    <mergeCell ref="A497:B497"/>
    <mergeCell ref="C497:D497"/>
    <mergeCell ref="A499:B499"/>
    <mergeCell ref="C499:D499"/>
    <mergeCell ref="A517:C517"/>
    <mergeCell ref="A519:C519"/>
    <mergeCell ref="A531:D531"/>
    <mergeCell ref="A536:B536"/>
    <mergeCell ref="A540:A541"/>
    <mergeCell ref="B540:B541"/>
    <mergeCell ref="C540:C541"/>
    <mergeCell ref="D540:D541"/>
    <mergeCell ref="B508:C508"/>
    <mergeCell ref="B509:C509"/>
    <mergeCell ref="B510:C510"/>
    <mergeCell ref="B511:C511"/>
    <mergeCell ref="A513:C513"/>
    <mergeCell ref="B515:C515"/>
    <mergeCell ref="A557:C557"/>
    <mergeCell ref="A558:D558"/>
    <mergeCell ref="A559:C559"/>
    <mergeCell ref="A562:B562"/>
    <mergeCell ref="C562:D562"/>
    <mergeCell ref="A564:B564"/>
    <mergeCell ref="C564:D564"/>
    <mergeCell ref="A549:C549"/>
    <mergeCell ref="A550:D550"/>
    <mergeCell ref="A555:A556"/>
    <mergeCell ref="B555:B556"/>
    <mergeCell ref="C555:C556"/>
    <mergeCell ref="D555:D556"/>
    <mergeCell ref="A569:B569"/>
    <mergeCell ref="C569:D569"/>
    <mergeCell ref="A570:B570"/>
    <mergeCell ref="C570:D570"/>
    <mergeCell ref="A571:B571"/>
    <mergeCell ref="C571:D571"/>
    <mergeCell ref="A565:B565"/>
    <mergeCell ref="C565:D565"/>
    <mergeCell ref="C566:D566"/>
    <mergeCell ref="C567:D567"/>
    <mergeCell ref="A568:B568"/>
    <mergeCell ref="C568:D568"/>
    <mergeCell ref="A575:B575"/>
    <mergeCell ref="C575:D575"/>
    <mergeCell ref="A576:B576"/>
    <mergeCell ref="C576:D576"/>
    <mergeCell ref="A577:B577"/>
    <mergeCell ref="C577:D577"/>
    <mergeCell ref="A572:B572"/>
    <mergeCell ref="C572:D572"/>
    <mergeCell ref="A573:B573"/>
    <mergeCell ref="C573:D573"/>
    <mergeCell ref="A574:B574"/>
    <mergeCell ref="C574:D574"/>
    <mergeCell ref="A585:B585"/>
    <mergeCell ref="C585:D585"/>
    <mergeCell ref="A587:B587"/>
    <mergeCell ref="C587:D587"/>
    <mergeCell ref="A589:B589"/>
    <mergeCell ref="C589:D589"/>
    <mergeCell ref="C578:D578"/>
    <mergeCell ref="A579:B579"/>
    <mergeCell ref="C579:D579"/>
    <mergeCell ref="A581:B581"/>
    <mergeCell ref="C581:D581"/>
    <mergeCell ref="A583:B583"/>
    <mergeCell ref="C583:D583"/>
    <mergeCell ref="B598:C598"/>
    <mergeCell ref="B599:C599"/>
    <mergeCell ref="B600:C600"/>
    <mergeCell ref="B601:C601"/>
    <mergeCell ref="A603:C603"/>
    <mergeCell ref="B605:C605"/>
    <mergeCell ref="A590:B590"/>
    <mergeCell ref="C590:D590"/>
    <mergeCell ref="C592:D592"/>
    <mergeCell ref="C594:D594"/>
    <mergeCell ref="B596:C596"/>
    <mergeCell ref="B597:C597"/>
    <mergeCell ref="A639:C639"/>
    <mergeCell ref="A640:D640"/>
    <mergeCell ref="A645:A646"/>
    <mergeCell ref="B645:B646"/>
    <mergeCell ref="C645:C646"/>
    <mergeCell ref="D645:D646"/>
    <mergeCell ref="A607:C607"/>
    <mergeCell ref="A609:C609"/>
    <mergeCell ref="A621:D621"/>
    <mergeCell ref="A626:B626"/>
    <mergeCell ref="A630:A631"/>
    <mergeCell ref="B630:B631"/>
    <mergeCell ref="C630:C631"/>
    <mergeCell ref="D630:D631"/>
    <mergeCell ref="A655:B655"/>
    <mergeCell ref="C655:D655"/>
    <mergeCell ref="C656:D656"/>
    <mergeCell ref="C657:D657"/>
    <mergeCell ref="A658:B658"/>
    <mergeCell ref="C658:D658"/>
    <mergeCell ref="A647:C647"/>
    <mergeCell ref="A648:D648"/>
    <mergeCell ref="A649:C649"/>
    <mergeCell ref="A652:B652"/>
    <mergeCell ref="C652:D652"/>
    <mergeCell ref="A654:B654"/>
    <mergeCell ref="C654:D654"/>
    <mergeCell ref="A662:B662"/>
    <mergeCell ref="C662:D662"/>
    <mergeCell ref="A663:B663"/>
    <mergeCell ref="C663:D663"/>
    <mergeCell ref="A664:B664"/>
    <mergeCell ref="C664:D664"/>
    <mergeCell ref="A659:B659"/>
    <mergeCell ref="C659:D659"/>
    <mergeCell ref="A660:B660"/>
    <mergeCell ref="C660:D660"/>
    <mergeCell ref="A661:B661"/>
    <mergeCell ref="C661:D661"/>
    <mergeCell ref="C668:D668"/>
    <mergeCell ref="A669:B669"/>
    <mergeCell ref="C669:D669"/>
    <mergeCell ref="A671:B671"/>
    <mergeCell ref="C671:D671"/>
    <mergeCell ref="A673:B673"/>
    <mergeCell ref="C673:D673"/>
    <mergeCell ref="A665:B665"/>
    <mergeCell ref="C665:D665"/>
    <mergeCell ref="A666:B666"/>
    <mergeCell ref="C666:D666"/>
    <mergeCell ref="A667:B667"/>
    <mergeCell ref="C667:D667"/>
    <mergeCell ref="A680:B680"/>
    <mergeCell ref="C680:D680"/>
    <mergeCell ref="C682:D682"/>
    <mergeCell ref="C684:D684"/>
    <mergeCell ref="B686:C686"/>
    <mergeCell ref="B687:C687"/>
    <mergeCell ref="A675:B675"/>
    <mergeCell ref="C675:D675"/>
    <mergeCell ref="A677:B677"/>
    <mergeCell ref="C677:D677"/>
    <mergeCell ref="A679:B679"/>
    <mergeCell ref="C679:D679"/>
    <mergeCell ref="A697:C697"/>
    <mergeCell ref="A699:C699"/>
    <mergeCell ref="A710:D710"/>
    <mergeCell ref="A715:B715"/>
    <mergeCell ref="A719:A720"/>
    <mergeCell ref="B719:B720"/>
    <mergeCell ref="C719:C720"/>
    <mergeCell ref="D719:D720"/>
    <mergeCell ref="B688:C688"/>
    <mergeCell ref="B689:C689"/>
    <mergeCell ref="B690:C690"/>
    <mergeCell ref="B691:C691"/>
    <mergeCell ref="A693:C693"/>
    <mergeCell ref="B695:C695"/>
    <mergeCell ref="A736:C736"/>
    <mergeCell ref="A737:D737"/>
    <mergeCell ref="A738:C738"/>
    <mergeCell ref="A741:B741"/>
    <mergeCell ref="C741:D741"/>
    <mergeCell ref="A743:B743"/>
    <mergeCell ref="C743:D743"/>
    <mergeCell ref="A728:C728"/>
    <mergeCell ref="A729:D729"/>
    <mergeCell ref="A734:A735"/>
    <mergeCell ref="B734:B735"/>
    <mergeCell ref="C734:C735"/>
    <mergeCell ref="D734:D735"/>
    <mergeCell ref="A748:B748"/>
    <mergeCell ref="C748:D748"/>
    <mergeCell ref="A749:B749"/>
    <mergeCell ref="C749:D749"/>
    <mergeCell ref="A750:B750"/>
    <mergeCell ref="C750:D750"/>
    <mergeCell ref="A744:B744"/>
    <mergeCell ref="C744:D744"/>
    <mergeCell ref="C745:D745"/>
    <mergeCell ref="C746:D746"/>
    <mergeCell ref="A747:B747"/>
    <mergeCell ref="C747:D747"/>
    <mergeCell ref="A754:B754"/>
    <mergeCell ref="C754:D754"/>
    <mergeCell ref="A755:B755"/>
    <mergeCell ref="C755:D755"/>
    <mergeCell ref="A756:B756"/>
    <mergeCell ref="C756:D756"/>
    <mergeCell ref="A751:B751"/>
    <mergeCell ref="C751:D751"/>
    <mergeCell ref="A752:B752"/>
    <mergeCell ref="C752:D752"/>
    <mergeCell ref="A753:B753"/>
    <mergeCell ref="C753:D753"/>
    <mergeCell ref="A764:B764"/>
    <mergeCell ref="C764:D764"/>
    <mergeCell ref="A766:B766"/>
    <mergeCell ref="C766:D766"/>
    <mergeCell ref="A768:B768"/>
    <mergeCell ref="C768:D768"/>
    <mergeCell ref="C757:D757"/>
    <mergeCell ref="A758:B758"/>
    <mergeCell ref="C758:D758"/>
    <mergeCell ref="A760:B760"/>
    <mergeCell ref="C760:D760"/>
    <mergeCell ref="A762:B762"/>
    <mergeCell ref="C762:D762"/>
    <mergeCell ref="B777:C777"/>
    <mergeCell ref="B778:C778"/>
    <mergeCell ref="B779:C779"/>
    <mergeCell ref="B780:C780"/>
    <mergeCell ref="A782:C782"/>
    <mergeCell ref="B784:C784"/>
    <mergeCell ref="A769:B769"/>
    <mergeCell ref="C769:D769"/>
    <mergeCell ref="C771:D771"/>
    <mergeCell ref="C773:D773"/>
    <mergeCell ref="B775:C775"/>
    <mergeCell ref="B776:C776"/>
    <mergeCell ref="A818:C818"/>
    <mergeCell ref="A819:D819"/>
    <mergeCell ref="A824:A825"/>
    <mergeCell ref="B824:B825"/>
    <mergeCell ref="C824:C825"/>
    <mergeCell ref="D824:D825"/>
    <mergeCell ref="A786:C786"/>
    <mergeCell ref="A788:C788"/>
    <mergeCell ref="A800:D800"/>
    <mergeCell ref="A805:B805"/>
    <mergeCell ref="A809:A810"/>
    <mergeCell ref="B809:B810"/>
    <mergeCell ref="C809:C810"/>
    <mergeCell ref="D809:D810"/>
    <mergeCell ref="C832:D832"/>
    <mergeCell ref="C833:D833"/>
    <mergeCell ref="A834:B834"/>
    <mergeCell ref="C834:D834"/>
    <mergeCell ref="A835:B835"/>
    <mergeCell ref="C835:D835"/>
    <mergeCell ref="A826:C826"/>
    <mergeCell ref="A828:B828"/>
    <mergeCell ref="C828:D828"/>
    <mergeCell ref="A830:B830"/>
    <mergeCell ref="C830:D830"/>
    <mergeCell ref="A831:B831"/>
    <mergeCell ref="C831:D831"/>
    <mergeCell ref="A840:B840"/>
    <mergeCell ref="C840:D840"/>
    <mergeCell ref="A841:B841"/>
    <mergeCell ref="C841:D841"/>
    <mergeCell ref="A836:B836"/>
    <mergeCell ref="C836:D836"/>
    <mergeCell ref="A837:B837"/>
    <mergeCell ref="C837:D837"/>
    <mergeCell ref="A838:B838"/>
    <mergeCell ref="C838:D838"/>
    <mergeCell ref="A839:B839"/>
    <mergeCell ref="C839:D839"/>
    <mergeCell ref="A875:C875"/>
    <mergeCell ref="C858:D858"/>
    <mergeCell ref="C860:D860"/>
    <mergeCell ref="B862:C862"/>
    <mergeCell ref="B863:C863"/>
    <mergeCell ref="B864:C864"/>
    <mergeCell ref="B865:C865"/>
    <mergeCell ref="A853:B853"/>
    <mergeCell ref="C853:D853"/>
    <mergeCell ref="A855:B855"/>
    <mergeCell ref="C855:D855"/>
    <mergeCell ref="A856:B856"/>
    <mergeCell ref="C856:D856"/>
    <mergeCell ref="B866:C866"/>
    <mergeCell ref="B867:C867"/>
    <mergeCell ref="A869:C869"/>
    <mergeCell ref="B871:C871"/>
    <mergeCell ref="A873:C873"/>
    <mergeCell ref="A847:B847"/>
    <mergeCell ref="C847:D847"/>
    <mergeCell ref="A849:B849"/>
    <mergeCell ref="C849:D849"/>
    <mergeCell ref="A851:B851"/>
    <mergeCell ref="C851:D851"/>
    <mergeCell ref="A842:B842"/>
    <mergeCell ref="C842:D842"/>
    <mergeCell ref="A843:B843"/>
    <mergeCell ref="C843:D843"/>
    <mergeCell ref="C844:D844"/>
    <mergeCell ref="A845:B845"/>
    <mergeCell ref="C845:D845"/>
  </mergeCells>
  <pageMargins left="0.7" right="0.7" top="0.75" bottom="0.75" header="0.51180555555555496" footer="0.51180555555555496"/>
  <pageSetup paperSize="9" firstPageNumber="0" orientation="portrait" horizontalDpi="300" verticalDpi="300"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CD698-FC12-4B0F-8574-ACAE74557A51}">
  <sheetPr codeName="Hoja9"/>
  <dimension ref="A1:Y1101"/>
  <sheetViews>
    <sheetView topLeftCell="A82" zoomScaleNormal="100" workbookViewId="0">
      <selection activeCell="C90" sqref="C90:C91"/>
    </sheetView>
  </sheetViews>
  <sheetFormatPr baseColWidth="10" defaultColWidth="12.7109375" defaultRowHeight="12.75" x14ac:dyDescent="0.2"/>
  <cols>
    <col min="1" max="1" width="26.140625" customWidth="1"/>
    <col min="2" max="2" width="33.28515625" customWidth="1"/>
    <col min="3" max="3" width="25.42578125" customWidth="1"/>
    <col min="4" max="4" width="25.28515625" customWidth="1"/>
    <col min="5" max="5" width="22.28515625" customWidth="1"/>
    <col min="7" max="7" width="29.42578125" customWidth="1"/>
    <col min="8" max="8" width="48.85546875" customWidth="1"/>
    <col min="9" max="9" width="21.140625" customWidth="1"/>
    <col min="10" max="10" width="19.5703125" customWidth="1"/>
    <col min="11" max="11" width="20.7109375" customWidth="1"/>
    <col min="12" max="12" width="40.42578125" customWidth="1"/>
    <col min="13" max="13" width="27.140625" customWidth="1"/>
    <col min="14" max="14" width="43.140625" customWidth="1"/>
    <col min="15" max="15" width="23" customWidth="1"/>
  </cols>
  <sheetData>
    <row r="1" spans="1:25" ht="35.25" customHeight="1" thickBot="1" x14ac:dyDescent="0.25">
      <c r="A1" s="980" t="s">
        <v>456</v>
      </c>
      <c r="B1" s="980"/>
      <c r="C1" s="980"/>
      <c r="D1" s="980"/>
      <c r="E1" s="980"/>
      <c r="F1" s="7"/>
      <c r="G1" s="7"/>
      <c r="H1" s="7"/>
      <c r="I1" s="7"/>
      <c r="J1" s="7"/>
      <c r="K1" s="7"/>
      <c r="L1" s="7"/>
      <c r="M1" s="7"/>
      <c r="N1" s="7"/>
      <c r="O1" s="7"/>
      <c r="P1" s="7"/>
      <c r="Q1" s="7"/>
      <c r="R1" s="7"/>
      <c r="S1" s="7"/>
      <c r="T1" s="7"/>
      <c r="U1" s="7"/>
      <c r="V1" s="7"/>
      <c r="W1" s="7"/>
      <c r="X1" s="7"/>
      <c r="Y1" s="7"/>
    </row>
    <row r="2" spans="1:25" ht="30" customHeight="1" x14ac:dyDescent="0.2">
      <c r="A2" s="984"/>
      <c r="B2" s="985"/>
      <c r="C2" s="985"/>
      <c r="D2" s="985"/>
      <c r="E2" s="986"/>
      <c r="F2" s="7"/>
      <c r="G2" s="2"/>
      <c r="H2" s="2"/>
      <c r="I2" s="2"/>
      <c r="J2" s="2"/>
      <c r="K2" s="39"/>
      <c r="L2" s="2"/>
      <c r="O2" s="7"/>
      <c r="P2" s="7"/>
      <c r="Q2" s="7"/>
      <c r="R2" s="7"/>
      <c r="S2" s="7"/>
      <c r="T2" s="7"/>
      <c r="U2" s="7"/>
      <c r="V2" s="7"/>
      <c r="W2" s="7"/>
      <c r="X2" s="7"/>
      <c r="Y2" s="7"/>
    </row>
    <row r="3" spans="1:25" ht="31.5" customHeight="1" x14ac:dyDescent="0.2">
      <c r="A3" s="1002" t="s">
        <v>282</v>
      </c>
      <c r="B3" s="1003"/>
      <c r="C3" s="1003"/>
      <c r="D3" s="1004"/>
      <c r="E3" s="990"/>
      <c r="F3" s="7"/>
      <c r="G3" s="2"/>
      <c r="H3" s="2"/>
      <c r="I3" s="2"/>
      <c r="J3" s="2"/>
      <c r="K3" s="458"/>
      <c r="L3" s="2"/>
      <c r="O3" s="7"/>
      <c r="P3" s="7"/>
      <c r="Q3" s="7"/>
      <c r="R3" s="7"/>
      <c r="S3" s="7"/>
      <c r="T3" s="7"/>
      <c r="U3" s="7"/>
      <c r="V3" s="7"/>
      <c r="W3" s="7"/>
      <c r="X3" s="7"/>
      <c r="Y3" s="7"/>
    </row>
    <row r="4" spans="1:25" ht="31.5" customHeight="1" x14ac:dyDescent="0.2">
      <c r="A4" s="880" t="s">
        <v>169</v>
      </c>
      <c r="B4" s="881"/>
      <c r="C4" s="881"/>
      <c r="D4" s="1005"/>
      <c r="E4" s="991"/>
      <c r="F4" s="7"/>
      <c r="G4" s="2"/>
      <c r="H4" s="2"/>
      <c r="I4" s="2"/>
      <c r="J4" s="2"/>
      <c r="K4" s="39"/>
      <c r="L4" s="2"/>
      <c r="O4" s="7"/>
      <c r="P4" s="7"/>
      <c r="Q4" s="7"/>
      <c r="R4" s="7"/>
      <c r="S4" s="7"/>
      <c r="T4" s="7"/>
      <c r="U4" s="7"/>
      <c r="V4" s="7"/>
      <c r="W4" s="7"/>
      <c r="X4" s="7"/>
      <c r="Y4" s="7"/>
    </row>
    <row r="5" spans="1:25" ht="35.25" customHeight="1" thickBot="1" x14ac:dyDescent="0.25">
      <c r="A5" s="987"/>
      <c r="B5" s="988"/>
      <c r="C5" s="988"/>
      <c r="D5" s="988"/>
      <c r="E5" s="989"/>
      <c r="F5" s="7"/>
      <c r="G5" s="2"/>
      <c r="H5" s="2"/>
      <c r="I5" s="2"/>
      <c r="J5" s="2"/>
      <c r="K5" s="39"/>
      <c r="L5" s="2"/>
      <c r="O5" s="7"/>
      <c r="P5" s="7"/>
      <c r="Q5" s="7"/>
      <c r="R5" s="7"/>
      <c r="S5" s="7"/>
      <c r="T5" s="7"/>
      <c r="U5" s="7"/>
      <c r="V5" s="7"/>
      <c r="W5" s="7"/>
      <c r="X5" s="7"/>
      <c r="Y5" s="7"/>
    </row>
    <row r="6" spans="1:25" ht="24.75" customHeight="1" thickBot="1" x14ac:dyDescent="0.25">
      <c r="A6" s="992" t="s">
        <v>278</v>
      </c>
      <c r="B6" s="993"/>
      <c r="C6" s="993"/>
      <c r="D6" s="994"/>
      <c r="E6" s="983"/>
      <c r="F6" s="7"/>
      <c r="G6" s="2"/>
      <c r="H6" s="2"/>
      <c r="I6" s="2"/>
      <c r="J6" s="2"/>
      <c r="K6" s="459"/>
      <c r="L6" s="7"/>
      <c r="O6" s="7"/>
      <c r="P6" s="7"/>
      <c r="Q6" s="7"/>
      <c r="R6" s="7"/>
      <c r="S6" s="7"/>
      <c r="T6" s="7"/>
      <c r="U6" s="7"/>
      <c r="V6" s="7"/>
      <c r="W6" s="7"/>
      <c r="X6" s="7"/>
      <c r="Y6" s="7"/>
    </row>
    <row r="7" spans="1:25" ht="27.75" customHeight="1" x14ac:dyDescent="0.2">
      <c r="A7" s="995" t="s">
        <v>385</v>
      </c>
      <c r="B7" s="996"/>
      <c r="C7" s="996"/>
      <c r="D7" s="158">
        <f>'Referencia de datos'!C23</f>
        <v>4</v>
      </c>
      <c r="E7" s="983"/>
      <c r="F7" s="7"/>
      <c r="G7" s="2"/>
      <c r="H7" s="2"/>
      <c r="I7" s="2"/>
      <c r="J7" s="2"/>
      <c r="K7" s="459"/>
      <c r="L7" s="7"/>
      <c r="O7" s="7"/>
      <c r="P7" s="7"/>
      <c r="Q7" s="7"/>
      <c r="R7" s="7"/>
      <c r="S7" s="7"/>
      <c r="T7" s="7"/>
      <c r="U7" s="7"/>
      <c r="V7" s="7"/>
      <c r="W7" s="7"/>
      <c r="X7" s="7"/>
      <c r="Y7" s="7"/>
    </row>
    <row r="8" spans="1:25" ht="39.75" customHeight="1" x14ac:dyDescent="0.2">
      <c r="A8" s="930" t="s">
        <v>386</v>
      </c>
      <c r="B8" s="931"/>
      <c r="C8" s="931"/>
      <c r="D8" s="282">
        <f>'Referencia de datos'!G23</f>
        <v>30</v>
      </c>
      <c r="E8" s="983"/>
      <c r="F8" s="7"/>
      <c r="G8" s="2"/>
      <c r="H8" s="2"/>
      <c r="I8" s="2"/>
      <c r="J8" s="2"/>
      <c r="K8" s="459"/>
      <c r="L8" s="7"/>
      <c r="O8" s="7"/>
      <c r="P8" s="7"/>
      <c r="Q8" s="7"/>
      <c r="R8" s="7"/>
      <c r="S8" s="7"/>
      <c r="T8" s="7"/>
      <c r="U8" s="7"/>
      <c r="V8" s="7"/>
      <c r="W8" s="7"/>
      <c r="X8" s="7"/>
      <c r="Y8" s="7"/>
    </row>
    <row r="9" spans="1:25" ht="33" customHeight="1" x14ac:dyDescent="0.2">
      <c r="A9" s="930" t="s">
        <v>387</v>
      </c>
      <c r="B9" s="931"/>
      <c r="C9" s="931"/>
      <c r="D9" s="205">
        <f>D8*D7</f>
        <v>120</v>
      </c>
      <c r="E9" s="983"/>
      <c r="F9" s="7"/>
      <c r="G9" s="2"/>
      <c r="H9" s="2"/>
      <c r="I9" s="2"/>
      <c r="J9" s="2"/>
      <c r="K9" s="459"/>
      <c r="L9" s="7"/>
      <c r="M9" s="2"/>
      <c r="N9" s="7"/>
      <c r="O9" s="7"/>
      <c r="P9" s="7"/>
      <c r="Q9" s="7"/>
      <c r="R9" s="7"/>
      <c r="S9" s="7"/>
      <c r="T9" s="7"/>
      <c r="U9" s="7"/>
      <c r="V9" s="7"/>
      <c r="W9" s="7"/>
      <c r="X9" s="7"/>
      <c r="Y9" s="7"/>
    </row>
    <row r="10" spans="1:25" ht="35.25" customHeight="1" thickBot="1" x14ac:dyDescent="0.25">
      <c r="A10" s="997" t="s">
        <v>94</v>
      </c>
      <c r="B10" s="998"/>
      <c r="C10" s="998"/>
      <c r="D10" s="159" t="s">
        <v>95</v>
      </c>
      <c r="E10" s="983"/>
      <c r="F10" s="9"/>
      <c r="G10" s="2"/>
      <c r="H10" s="2"/>
      <c r="I10" s="2"/>
      <c r="J10" s="2"/>
      <c r="K10" s="459"/>
      <c r="L10" s="7"/>
      <c r="M10" s="7"/>
      <c r="N10" s="7"/>
      <c r="O10" s="7"/>
      <c r="P10" s="7"/>
      <c r="Q10" s="7"/>
      <c r="R10" s="7"/>
      <c r="S10" s="7"/>
      <c r="T10" s="7"/>
      <c r="U10" s="7"/>
      <c r="V10" s="7"/>
      <c r="W10" s="7"/>
      <c r="X10" s="7"/>
      <c r="Y10" s="7"/>
    </row>
    <row r="11" spans="1:25" ht="40.5" customHeight="1" thickBot="1" x14ac:dyDescent="0.25">
      <c r="A11" s="949"/>
      <c r="B11" s="950"/>
      <c r="C11" s="950"/>
      <c r="D11" s="950"/>
      <c r="E11" s="951"/>
      <c r="F11" s="9"/>
      <c r="G11" s="2"/>
      <c r="H11" s="2"/>
      <c r="I11" s="2"/>
      <c r="J11" s="2"/>
      <c r="K11" s="459"/>
      <c r="L11" s="7"/>
      <c r="M11" s="7"/>
      <c r="N11" s="7"/>
      <c r="O11" s="7"/>
      <c r="P11" s="7"/>
      <c r="Q11" s="7"/>
      <c r="R11" s="7"/>
      <c r="S11" s="7"/>
      <c r="T11" s="7"/>
      <c r="U11" s="7"/>
      <c r="V11" s="7"/>
      <c r="W11" s="7"/>
      <c r="X11" s="7"/>
      <c r="Y11" s="7"/>
    </row>
    <row r="12" spans="1:25" ht="35.25" customHeight="1" thickBot="1" x14ac:dyDescent="0.25">
      <c r="A12" s="462" t="s">
        <v>96</v>
      </c>
      <c r="B12" s="440" t="s">
        <v>97</v>
      </c>
      <c r="C12" s="440" t="s">
        <v>98</v>
      </c>
      <c r="D12" s="441" t="s">
        <v>26</v>
      </c>
      <c r="E12" s="951"/>
      <c r="F12" s="9"/>
      <c r="G12" s="2"/>
      <c r="H12" s="2"/>
      <c r="I12" s="2"/>
      <c r="J12" s="2"/>
      <c r="K12" s="459"/>
      <c r="L12" s="7"/>
      <c r="M12" s="7"/>
      <c r="N12" s="7"/>
      <c r="O12" s="7"/>
      <c r="P12" s="7"/>
      <c r="Q12" s="7"/>
      <c r="R12" s="7"/>
      <c r="S12" s="7"/>
      <c r="T12" s="7"/>
      <c r="U12" s="7"/>
      <c r="V12" s="7"/>
      <c r="W12" s="7"/>
      <c r="X12" s="7"/>
      <c r="Y12" s="7"/>
    </row>
    <row r="13" spans="1:25" ht="21" customHeight="1" x14ac:dyDescent="0.2">
      <c r="A13" s="445" t="s">
        <v>411</v>
      </c>
      <c r="B13" s="160">
        <f>'Referencia de datos'!B34</f>
        <v>10</v>
      </c>
      <c r="C13" s="284">
        <f>'Referencia de datos'!J34</f>
        <v>180</v>
      </c>
      <c r="D13" s="161">
        <f>B13*C13</f>
        <v>1800</v>
      </c>
      <c r="E13" s="951"/>
      <c r="F13" s="9"/>
      <c r="G13" s="2"/>
      <c r="H13" s="2"/>
      <c r="I13" s="2"/>
      <c r="J13" s="2"/>
      <c r="K13" s="456"/>
      <c r="L13" s="7"/>
      <c r="M13" s="7"/>
      <c r="N13" s="7"/>
      <c r="O13" s="7"/>
      <c r="P13" s="7"/>
      <c r="Q13" s="7"/>
      <c r="R13" s="7"/>
      <c r="S13" s="7"/>
      <c r="T13" s="7"/>
      <c r="U13" s="7"/>
      <c r="V13" s="7"/>
      <c r="W13" s="7"/>
      <c r="X13" s="7"/>
      <c r="Y13" s="7"/>
    </row>
    <row r="14" spans="1:25" ht="18.75" customHeight="1" x14ac:dyDescent="0.2">
      <c r="A14" s="442" t="s">
        <v>347</v>
      </c>
      <c r="B14" s="162">
        <f>'Referencia de datos'!E34</f>
        <v>6</v>
      </c>
      <c r="C14" s="285">
        <f>'Referencia de datos'!C38</f>
        <v>83</v>
      </c>
      <c r="D14" s="168">
        <f>B14*C14</f>
        <v>498</v>
      </c>
      <c r="E14" s="951"/>
      <c r="F14" s="9"/>
      <c r="G14" s="2"/>
      <c r="H14" s="2"/>
      <c r="I14" s="2"/>
      <c r="J14" s="2"/>
      <c r="K14" s="7"/>
      <c r="L14" s="7"/>
      <c r="M14" s="7"/>
      <c r="N14" s="7"/>
      <c r="O14" s="7"/>
      <c r="P14" s="7"/>
      <c r="Q14" s="7"/>
      <c r="R14" s="7"/>
      <c r="S14" s="7"/>
      <c r="T14" s="7"/>
      <c r="U14" s="7"/>
      <c r="V14" s="7"/>
      <c r="W14" s="7"/>
      <c r="X14" s="7"/>
      <c r="Y14" s="7"/>
    </row>
    <row r="15" spans="1:25" ht="33.75" customHeight="1" x14ac:dyDescent="0.2">
      <c r="A15" s="305" t="s">
        <v>99</v>
      </c>
      <c r="B15" s="287"/>
      <c r="C15" s="285"/>
      <c r="D15" s="168">
        <f>B15*C15</f>
        <v>0</v>
      </c>
      <c r="E15" s="951"/>
      <c r="F15" s="7"/>
      <c r="G15" s="2"/>
      <c r="H15" s="2"/>
      <c r="I15" s="2"/>
      <c r="J15" s="2"/>
      <c r="K15" s="7"/>
      <c r="L15" s="7"/>
      <c r="M15" s="7"/>
      <c r="N15" s="7"/>
      <c r="O15" s="7"/>
      <c r="P15" s="7"/>
      <c r="Q15" s="7"/>
      <c r="R15" s="7"/>
      <c r="S15" s="7"/>
      <c r="T15" s="7"/>
      <c r="U15" s="7"/>
      <c r="V15" s="7"/>
      <c r="W15" s="7"/>
      <c r="X15" s="7"/>
      <c r="Y15" s="7"/>
    </row>
    <row r="16" spans="1:25" ht="36.75" customHeight="1" thickBot="1" x14ac:dyDescent="0.25">
      <c r="A16" s="306" t="s">
        <v>99</v>
      </c>
      <c r="B16" s="288"/>
      <c r="C16" s="286"/>
      <c r="D16" s="163">
        <f>B16*C16</f>
        <v>0</v>
      </c>
      <c r="E16" s="951"/>
      <c r="F16" s="7"/>
      <c r="G16" s="2"/>
      <c r="H16" s="2"/>
      <c r="I16" s="2"/>
      <c r="J16" s="2"/>
      <c r="K16" s="7"/>
      <c r="L16" s="7"/>
      <c r="M16" s="7"/>
      <c r="N16" s="7"/>
      <c r="O16" s="7"/>
      <c r="P16" s="7"/>
      <c r="Q16" s="7"/>
      <c r="R16" s="7"/>
      <c r="S16" s="7"/>
      <c r="T16" s="7"/>
      <c r="U16" s="7"/>
      <c r="V16" s="7"/>
      <c r="W16" s="7"/>
      <c r="X16" s="7"/>
      <c r="Y16" s="7"/>
    </row>
    <row r="17" spans="1:25" x14ac:dyDescent="0.2">
      <c r="A17" s="981"/>
      <c r="B17" s="981"/>
      <c r="C17" s="981"/>
      <c r="D17" s="981"/>
      <c r="E17" s="951"/>
      <c r="F17" s="7"/>
      <c r="G17" s="2"/>
      <c r="H17" s="2"/>
      <c r="I17" s="2"/>
      <c r="J17" s="2"/>
      <c r="K17" s="7"/>
      <c r="L17" s="7"/>
      <c r="M17" s="7"/>
      <c r="N17" s="7"/>
      <c r="O17" s="7"/>
      <c r="P17" s="7"/>
      <c r="Q17" s="7"/>
      <c r="R17" s="7"/>
      <c r="S17" s="7"/>
      <c r="T17" s="7"/>
      <c r="U17" s="7"/>
      <c r="V17" s="7"/>
      <c r="W17" s="7"/>
      <c r="X17" s="7"/>
      <c r="Y17" s="7"/>
    </row>
    <row r="18" spans="1:25" ht="13.5" thickBot="1" x14ac:dyDescent="0.25">
      <c r="A18" s="981"/>
      <c r="B18" s="981"/>
      <c r="C18" s="981"/>
      <c r="D18" s="981"/>
      <c r="E18" s="951"/>
      <c r="F18" s="7"/>
      <c r="G18" s="2"/>
      <c r="H18" s="2"/>
      <c r="I18" s="2"/>
      <c r="J18" s="2"/>
      <c r="K18" s="7"/>
      <c r="L18" s="7"/>
      <c r="M18" s="7"/>
      <c r="N18" s="7"/>
      <c r="O18" s="7"/>
      <c r="P18" s="7"/>
      <c r="Q18" s="7"/>
      <c r="R18" s="7"/>
      <c r="S18" s="7"/>
      <c r="T18" s="7"/>
      <c r="U18" s="7"/>
      <c r="V18" s="7"/>
      <c r="W18" s="7"/>
      <c r="X18" s="7"/>
      <c r="Y18" s="7"/>
    </row>
    <row r="19" spans="1:25" ht="15.75" thickBot="1" x14ac:dyDescent="0.25">
      <c r="A19" s="982" t="s">
        <v>337</v>
      </c>
      <c r="B19" s="982"/>
      <c r="C19" s="982"/>
      <c r="D19" s="164">
        <f>SUM(D13:D18)</f>
        <v>2298</v>
      </c>
      <c r="E19" s="951"/>
      <c r="F19" s="7"/>
      <c r="G19" s="2"/>
      <c r="H19" s="2"/>
      <c r="I19" s="2"/>
      <c r="J19" s="2"/>
      <c r="K19" s="7"/>
      <c r="L19" s="7"/>
      <c r="M19" s="7"/>
      <c r="N19" s="7"/>
      <c r="O19" s="7"/>
      <c r="P19" s="7"/>
      <c r="Q19" s="7"/>
      <c r="R19" s="7"/>
      <c r="S19" s="7"/>
      <c r="T19" s="7"/>
      <c r="U19" s="7"/>
      <c r="V19" s="7"/>
      <c r="W19" s="7"/>
      <c r="X19" s="7"/>
      <c r="Y19" s="7"/>
    </row>
    <row r="20" spans="1:25" ht="15" x14ac:dyDescent="0.2">
      <c r="A20" s="1006" t="s">
        <v>348</v>
      </c>
      <c r="B20" s="1007"/>
      <c r="C20" s="466">
        <f>D8</f>
        <v>30</v>
      </c>
      <c r="D20" s="465"/>
      <c r="E20" s="951"/>
      <c r="F20" s="7"/>
      <c r="G20" s="2"/>
      <c r="H20" s="2"/>
      <c r="I20" s="2"/>
      <c r="J20" s="2"/>
      <c r="K20" s="7"/>
      <c r="L20" s="7"/>
      <c r="M20" s="7"/>
      <c r="N20" s="7"/>
      <c r="O20" s="7"/>
      <c r="P20" s="7"/>
      <c r="Q20" s="7"/>
      <c r="R20" s="7"/>
      <c r="S20" s="7"/>
      <c r="T20" s="7"/>
      <c r="U20" s="7"/>
      <c r="V20" s="7"/>
      <c r="W20" s="7"/>
      <c r="X20" s="7"/>
      <c r="Y20" s="7"/>
    </row>
    <row r="21" spans="1:25" ht="15" thickBot="1" x14ac:dyDescent="0.25">
      <c r="A21" s="983"/>
      <c r="B21" s="983"/>
      <c r="C21" s="983"/>
      <c r="D21" s="983"/>
      <c r="E21" s="951"/>
      <c r="F21" s="7"/>
      <c r="G21" s="2"/>
      <c r="H21" s="2"/>
      <c r="I21" s="2"/>
      <c r="J21" s="2"/>
      <c r="K21" s="7"/>
      <c r="L21" s="7"/>
      <c r="M21" s="7"/>
      <c r="N21" s="7"/>
      <c r="O21" s="7"/>
      <c r="P21" s="7"/>
      <c r="Q21" s="7"/>
      <c r="R21" s="7"/>
      <c r="S21" s="7"/>
      <c r="T21" s="7"/>
      <c r="U21" s="7"/>
      <c r="V21" s="7"/>
      <c r="W21" s="7"/>
      <c r="X21" s="7"/>
      <c r="Y21" s="7"/>
    </row>
    <row r="22" spans="1:25" ht="29.25" customHeight="1" thickBot="1" x14ac:dyDescent="0.25">
      <c r="A22" s="999" t="s">
        <v>375</v>
      </c>
      <c r="B22" s="1000"/>
      <c r="C22" s="1001"/>
      <c r="D22" s="165">
        <f>D19/C20</f>
        <v>76.599999999999994</v>
      </c>
      <c r="E22" s="951"/>
      <c r="F22" s="7"/>
      <c r="G22" s="2"/>
      <c r="H22" s="2"/>
      <c r="I22" s="2"/>
      <c r="J22" s="2"/>
      <c r="K22" s="7"/>
      <c r="L22" s="7"/>
      <c r="M22" s="7"/>
      <c r="N22" s="7"/>
      <c r="O22" s="7"/>
      <c r="P22" s="7"/>
      <c r="Q22" s="7"/>
      <c r="R22" s="7"/>
      <c r="S22" s="7"/>
      <c r="T22" s="7"/>
      <c r="U22" s="7"/>
      <c r="V22" s="7"/>
      <c r="W22" s="7"/>
      <c r="X22" s="7"/>
      <c r="Y22" s="7"/>
    </row>
    <row r="23" spans="1:25" ht="40.5" customHeight="1" thickBot="1" x14ac:dyDescent="0.25">
      <c r="A23" s="949"/>
      <c r="B23" s="950"/>
      <c r="C23" s="950"/>
      <c r="D23" s="950"/>
      <c r="E23" s="951"/>
      <c r="F23" s="7"/>
      <c r="G23" s="2"/>
      <c r="H23" s="2"/>
      <c r="I23" s="2"/>
      <c r="J23" s="2"/>
      <c r="K23" s="7"/>
      <c r="L23" s="7"/>
      <c r="M23" s="7"/>
      <c r="N23" s="7"/>
      <c r="O23" s="7"/>
      <c r="P23" s="7"/>
      <c r="Q23" s="7"/>
      <c r="R23" s="7"/>
      <c r="S23" s="7"/>
      <c r="T23" s="7"/>
      <c r="U23" s="7"/>
      <c r="V23" s="7"/>
      <c r="W23" s="7"/>
      <c r="X23" s="7"/>
      <c r="Y23" s="7"/>
    </row>
    <row r="24" spans="1:25" ht="35.25" customHeight="1" x14ac:dyDescent="0.2">
      <c r="A24" s="953" t="s">
        <v>297</v>
      </c>
      <c r="B24" s="954"/>
      <c r="C24" s="955"/>
      <c r="D24" s="227" t="s">
        <v>26</v>
      </c>
      <c r="E24" s="951"/>
      <c r="F24" s="7"/>
      <c r="G24" s="2"/>
      <c r="H24" s="2"/>
      <c r="I24" s="2"/>
      <c r="J24" s="2"/>
      <c r="K24" s="7"/>
      <c r="L24" s="7"/>
      <c r="M24" s="7"/>
      <c r="N24" s="7"/>
      <c r="O24" s="7"/>
      <c r="P24" s="7"/>
      <c r="Q24" s="7"/>
      <c r="R24" s="7"/>
      <c r="S24" s="7"/>
      <c r="T24" s="7"/>
      <c r="U24" s="7"/>
      <c r="V24" s="7"/>
      <c r="W24" s="7"/>
      <c r="X24" s="7"/>
      <c r="Y24" s="7"/>
    </row>
    <row r="25" spans="1:25" ht="20.25" customHeight="1" x14ac:dyDescent="0.2">
      <c r="A25" s="959" t="s">
        <v>298</v>
      </c>
      <c r="B25" s="960"/>
      <c r="C25" s="961"/>
      <c r="D25" s="432"/>
      <c r="E25" s="951"/>
      <c r="F25" s="7"/>
      <c r="G25" s="2"/>
      <c r="H25" s="2"/>
      <c r="I25" s="2"/>
      <c r="J25" s="2"/>
      <c r="K25" s="7"/>
      <c r="L25" s="7"/>
      <c r="M25" s="7"/>
      <c r="N25" s="7"/>
      <c r="O25" s="7"/>
      <c r="P25" s="7"/>
      <c r="Q25" s="7"/>
      <c r="R25" s="7"/>
      <c r="S25" s="7"/>
      <c r="T25" s="7"/>
      <c r="U25" s="7"/>
      <c r="V25" s="7"/>
      <c r="W25" s="7"/>
      <c r="X25" s="7"/>
      <c r="Y25" s="7"/>
    </row>
    <row r="26" spans="1:25" ht="15" customHeight="1" x14ac:dyDescent="0.2">
      <c r="A26" s="966"/>
      <c r="B26" s="967"/>
      <c r="C26" s="967"/>
      <c r="D26" s="968"/>
      <c r="E26" s="951"/>
      <c r="F26" s="7"/>
      <c r="G26" s="2"/>
      <c r="H26" s="2"/>
      <c r="I26" s="2"/>
      <c r="J26" s="2"/>
      <c r="K26" s="7"/>
      <c r="L26" s="7"/>
      <c r="M26" s="7"/>
      <c r="N26" s="7"/>
      <c r="O26" s="7"/>
      <c r="P26" s="7"/>
      <c r="Q26" s="7"/>
      <c r="R26" s="7"/>
      <c r="S26" s="7"/>
      <c r="T26" s="7"/>
      <c r="U26" s="7"/>
      <c r="V26" s="7"/>
      <c r="W26" s="7"/>
      <c r="X26" s="7"/>
      <c r="Y26" s="7"/>
    </row>
    <row r="27" spans="1:25" ht="23.25" customHeight="1" x14ac:dyDescent="0.2">
      <c r="A27" s="964" t="s">
        <v>380</v>
      </c>
      <c r="B27" s="965"/>
      <c r="C27" s="965"/>
      <c r="D27" s="469">
        <f>C29/(C31*C30)</f>
        <v>5.8333333333333334E-2</v>
      </c>
      <c r="E27" s="951"/>
      <c r="F27" s="7"/>
      <c r="G27" s="2"/>
      <c r="H27" s="2"/>
      <c r="I27" s="2"/>
      <c r="J27" s="2"/>
      <c r="K27" s="7"/>
      <c r="L27" s="7"/>
      <c r="M27" s="7"/>
      <c r="N27" s="7"/>
      <c r="O27" s="7"/>
      <c r="P27" s="7"/>
      <c r="Q27" s="7"/>
      <c r="R27" s="7"/>
      <c r="S27" s="7"/>
      <c r="T27" s="7"/>
      <c r="U27" s="7"/>
      <c r="V27" s="7"/>
      <c r="W27" s="7"/>
      <c r="X27" s="7"/>
      <c r="Y27" s="7"/>
    </row>
    <row r="28" spans="1:25" ht="40.5" customHeight="1" x14ac:dyDescent="0.2">
      <c r="A28" s="962" t="s">
        <v>299</v>
      </c>
      <c r="B28" s="963"/>
      <c r="C28" s="963"/>
      <c r="D28" s="1143"/>
      <c r="E28" s="951"/>
      <c r="F28" s="7"/>
      <c r="G28" s="2"/>
      <c r="H28" s="2"/>
      <c r="I28" s="2"/>
      <c r="J28" s="2"/>
      <c r="K28" s="7"/>
      <c r="L28" s="7"/>
      <c r="M28" s="7"/>
      <c r="N28" s="7"/>
      <c r="O28" s="7"/>
      <c r="P28" s="7"/>
      <c r="Q28" s="7"/>
      <c r="R28" s="7"/>
      <c r="S28" s="7"/>
      <c r="T28" s="7"/>
      <c r="U28" s="7"/>
      <c r="V28" s="7"/>
      <c r="W28" s="7"/>
      <c r="X28" s="7"/>
      <c r="Y28" s="7"/>
    </row>
    <row r="29" spans="1:25" ht="15" customHeight="1" x14ac:dyDescent="0.2">
      <c r="A29" s="962" t="s">
        <v>350</v>
      </c>
      <c r="B29" s="963"/>
      <c r="C29" s="357">
        <f>'Referencia de datos'!I34</f>
        <v>3.5</v>
      </c>
      <c r="D29" s="1144"/>
      <c r="E29" s="951"/>
      <c r="F29" s="7"/>
      <c r="G29" s="2"/>
      <c r="H29" s="2"/>
      <c r="I29" s="2"/>
      <c r="J29" s="2"/>
      <c r="K29" s="7"/>
      <c r="L29" s="7"/>
      <c r="M29" s="7"/>
      <c r="N29" s="7"/>
      <c r="O29" s="7"/>
      <c r="P29" s="7"/>
      <c r="Q29" s="7"/>
      <c r="R29" s="7"/>
      <c r="S29" s="7"/>
      <c r="T29" s="7"/>
      <c r="U29" s="7"/>
      <c r="V29" s="7"/>
      <c r="W29" s="7"/>
      <c r="X29" s="7"/>
      <c r="Y29" s="7"/>
    </row>
    <row r="30" spans="1:25" ht="25.5" customHeight="1" x14ac:dyDescent="0.2">
      <c r="A30" s="962" t="s">
        <v>349</v>
      </c>
      <c r="B30" s="963"/>
      <c r="C30" s="357">
        <f>'Referencia de datos'!D10</f>
        <v>2</v>
      </c>
      <c r="D30" s="1144"/>
      <c r="E30" s="951"/>
      <c r="F30" s="7"/>
      <c r="G30" s="2"/>
      <c r="H30" s="2"/>
      <c r="I30" s="2"/>
      <c r="J30" s="2"/>
      <c r="K30" s="7"/>
      <c r="L30" s="7"/>
      <c r="M30" s="7"/>
      <c r="N30" s="7"/>
      <c r="O30" s="7"/>
      <c r="P30" s="7"/>
      <c r="Q30" s="7"/>
      <c r="R30" s="7"/>
      <c r="S30" s="7"/>
      <c r="T30" s="7"/>
      <c r="U30" s="7"/>
      <c r="V30" s="7"/>
      <c r="W30" s="7"/>
      <c r="X30" s="7"/>
      <c r="Y30" s="7"/>
    </row>
    <row r="31" spans="1:25" ht="15" customHeight="1" x14ac:dyDescent="0.2">
      <c r="A31" s="962" t="s">
        <v>351</v>
      </c>
      <c r="B31" s="963"/>
      <c r="C31" s="357">
        <f>D8</f>
        <v>30</v>
      </c>
      <c r="D31" s="1151"/>
      <c r="E31" s="951"/>
      <c r="F31" s="7"/>
      <c r="G31" s="2"/>
      <c r="H31" s="2"/>
      <c r="I31" s="2"/>
      <c r="J31" s="2"/>
      <c r="K31" s="7"/>
      <c r="L31" s="7"/>
      <c r="M31" s="7"/>
      <c r="N31" s="7"/>
      <c r="O31" s="7"/>
      <c r="P31" s="7"/>
      <c r="Q31" s="7"/>
      <c r="R31" s="7"/>
      <c r="S31" s="7"/>
      <c r="T31" s="7"/>
      <c r="U31" s="7"/>
      <c r="V31" s="7"/>
      <c r="W31" s="7"/>
      <c r="X31" s="7"/>
      <c r="Y31" s="7"/>
    </row>
    <row r="32" spans="1:25" ht="20.25" customHeight="1" x14ac:dyDescent="0.2">
      <c r="A32" s="932"/>
      <c r="B32" s="933"/>
      <c r="C32" s="933"/>
      <c r="D32" s="934"/>
      <c r="E32" s="951"/>
      <c r="F32" s="7"/>
      <c r="G32" s="2"/>
      <c r="H32" s="2"/>
      <c r="I32" s="2"/>
      <c r="J32" s="2"/>
      <c r="K32" s="7"/>
      <c r="L32" s="7"/>
      <c r="M32" s="7"/>
      <c r="N32" s="7"/>
      <c r="O32" s="7"/>
      <c r="P32" s="7"/>
      <c r="Q32" s="7"/>
      <c r="R32" s="7"/>
      <c r="S32" s="7"/>
      <c r="T32" s="7"/>
      <c r="U32" s="7"/>
      <c r="V32" s="7"/>
      <c r="W32" s="7"/>
      <c r="X32" s="7"/>
      <c r="Y32" s="7"/>
    </row>
    <row r="33" spans="1:25" ht="46.5" customHeight="1" x14ac:dyDescent="0.2">
      <c r="A33" s="1145" t="s">
        <v>378</v>
      </c>
      <c r="B33" s="1146"/>
      <c r="C33" s="1147"/>
      <c r="D33" s="433">
        <f>C36*(1+C37)*D39</f>
        <v>871.30867261904746</v>
      </c>
      <c r="E33" s="951"/>
      <c r="F33" s="7"/>
      <c r="G33" s="2"/>
      <c r="H33" s="2"/>
      <c r="I33" s="2"/>
      <c r="J33" s="2"/>
      <c r="K33" s="7"/>
      <c r="L33" s="7"/>
      <c r="M33" s="7"/>
      <c r="N33" s="7"/>
      <c r="O33" s="7"/>
      <c r="P33" s="7"/>
      <c r="Q33" s="7"/>
      <c r="R33" s="7"/>
      <c r="S33" s="7"/>
      <c r="T33" s="7"/>
      <c r="U33" s="7"/>
      <c r="V33" s="7"/>
      <c r="W33" s="7"/>
      <c r="X33" s="7"/>
      <c r="Y33" s="7"/>
    </row>
    <row r="34" spans="1:25" ht="40.5" customHeight="1" x14ac:dyDescent="0.2">
      <c r="A34" s="1148" t="s">
        <v>394</v>
      </c>
      <c r="B34" s="1149"/>
      <c r="C34" s="1150"/>
      <c r="D34" s="463"/>
      <c r="E34" s="951"/>
      <c r="F34" s="7"/>
      <c r="G34" s="2"/>
      <c r="H34" s="2"/>
      <c r="I34" s="2"/>
      <c r="J34" s="2"/>
      <c r="K34" s="7"/>
      <c r="L34" s="7"/>
      <c r="M34" s="7"/>
      <c r="N34" s="7"/>
      <c r="O34" s="7"/>
      <c r="P34" s="7"/>
      <c r="Q34" s="7"/>
      <c r="R34" s="7"/>
      <c r="S34" s="7"/>
      <c r="T34" s="7"/>
      <c r="U34" s="7"/>
      <c r="V34" s="7"/>
      <c r="W34" s="7"/>
      <c r="X34" s="7"/>
      <c r="Y34" s="7"/>
    </row>
    <row r="35" spans="1:25" ht="15" customHeight="1" x14ac:dyDescent="0.2">
      <c r="A35" s="932"/>
      <c r="B35" s="933"/>
      <c r="C35" s="933"/>
      <c r="D35" s="934"/>
      <c r="E35" s="951"/>
      <c r="F35" s="7"/>
      <c r="G35" s="2"/>
      <c r="H35" s="2"/>
      <c r="I35" s="2"/>
      <c r="J35" s="2"/>
      <c r="K35" s="7"/>
      <c r="L35" s="7"/>
      <c r="M35" s="7"/>
      <c r="N35" s="7"/>
      <c r="O35" s="7"/>
      <c r="P35" s="7"/>
      <c r="Q35" s="7"/>
      <c r="R35" s="7"/>
      <c r="S35" s="7"/>
      <c r="T35" s="7"/>
      <c r="U35" s="7"/>
      <c r="V35" s="7"/>
      <c r="W35" s="7"/>
      <c r="X35" s="7"/>
      <c r="Y35" s="7"/>
    </row>
    <row r="36" spans="1:25" ht="15" customHeight="1" x14ac:dyDescent="0.2">
      <c r="A36" s="1154" t="s">
        <v>352</v>
      </c>
      <c r="B36" s="1155"/>
      <c r="C36" s="474">
        <f>'Referencia de datos'!A84</f>
        <v>455.87</v>
      </c>
      <c r="D36" s="1143"/>
      <c r="E36" s="951"/>
      <c r="F36" s="7"/>
      <c r="G36" s="2"/>
      <c r="H36" s="2"/>
      <c r="I36" s="2"/>
      <c r="J36" s="2"/>
      <c r="K36" s="7"/>
      <c r="L36" s="7"/>
      <c r="M36" s="7"/>
      <c r="N36" s="7"/>
      <c r="O36" s="7"/>
      <c r="P36" s="7"/>
      <c r="Q36" s="7"/>
      <c r="R36" s="7"/>
      <c r="S36" s="7"/>
      <c r="T36" s="7"/>
      <c r="U36" s="7"/>
      <c r="V36" s="7"/>
      <c r="W36" s="7"/>
      <c r="X36" s="7"/>
      <c r="Y36" s="7"/>
    </row>
    <row r="37" spans="1:25" ht="15" customHeight="1" x14ac:dyDescent="0.2">
      <c r="A37" s="959" t="s">
        <v>353</v>
      </c>
      <c r="B37" s="960"/>
      <c r="C37" s="399">
        <f>'Referencia de datos'!I71</f>
        <v>0.67239583333333341</v>
      </c>
      <c r="D37" s="1151"/>
      <c r="E37" s="951"/>
      <c r="F37" s="7"/>
      <c r="G37" s="2"/>
      <c r="H37" s="2"/>
      <c r="I37" s="2"/>
      <c r="J37" s="2"/>
      <c r="K37" s="7"/>
      <c r="L37" s="7"/>
      <c r="M37" s="7"/>
      <c r="N37" s="7"/>
      <c r="O37" s="7"/>
      <c r="P37" s="7"/>
      <c r="Q37" s="7"/>
      <c r="R37" s="7"/>
      <c r="S37" s="7"/>
      <c r="T37" s="7"/>
      <c r="U37" s="7"/>
      <c r="V37" s="7"/>
      <c r="W37" s="7"/>
      <c r="X37" s="7"/>
      <c r="Y37" s="7"/>
    </row>
    <row r="38" spans="1:25" ht="15" customHeight="1" x14ac:dyDescent="0.2">
      <c r="A38" s="932"/>
      <c r="B38" s="933"/>
      <c r="C38" s="933"/>
      <c r="D38" s="934"/>
      <c r="E38" s="951"/>
      <c r="F38" s="7"/>
      <c r="G38" s="2"/>
      <c r="H38" s="2"/>
      <c r="I38" s="2"/>
      <c r="J38" s="2"/>
      <c r="K38" s="7"/>
      <c r="L38" s="7"/>
      <c r="M38" s="7"/>
      <c r="N38" s="7"/>
      <c r="O38" s="7"/>
      <c r="P38" s="7"/>
      <c r="Q38" s="7"/>
      <c r="R38" s="7"/>
      <c r="S38" s="7"/>
      <c r="T38" s="7"/>
      <c r="U38" s="7"/>
      <c r="V38" s="7"/>
      <c r="W38" s="7"/>
      <c r="X38" s="7"/>
      <c r="Y38" s="7"/>
    </row>
    <row r="39" spans="1:25" ht="41.25" customHeight="1" x14ac:dyDescent="0.2">
      <c r="A39" s="435" t="s">
        <v>354</v>
      </c>
      <c r="B39" s="935" t="s">
        <v>377</v>
      </c>
      <c r="C39" s="936"/>
      <c r="D39" s="436">
        <f>C40/(C40-C41-C42)</f>
        <v>1.1428571428571428</v>
      </c>
      <c r="E39" s="951"/>
      <c r="F39" s="7"/>
      <c r="G39" s="2"/>
      <c r="H39" s="2"/>
      <c r="I39" s="2"/>
      <c r="J39" s="2"/>
      <c r="K39" s="7"/>
      <c r="L39" s="7"/>
      <c r="M39" s="7"/>
      <c r="N39" s="7"/>
      <c r="O39" s="7"/>
      <c r="P39" s="7"/>
      <c r="Q39" s="7"/>
      <c r="R39" s="7"/>
      <c r="S39" s="7"/>
      <c r="T39" s="7"/>
      <c r="U39" s="7"/>
      <c r="V39" s="7"/>
      <c r="W39" s="7"/>
      <c r="X39" s="7"/>
      <c r="Y39" s="7"/>
    </row>
    <row r="40" spans="1:25" ht="15" customHeight="1" x14ac:dyDescent="0.2">
      <c r="A40" s="1152" t="s">
        <v>355</v>
      </c>
      <c r="B40" s="1153"/>
      <c r="C40" s="400">
        <v>4</v>
      </c>
      <c r="D40" s="969"/>
      <c r="E40" s="951"/>
      <c r="F40" s="7"/>
      <c r="G40" s="2"/>
      <c r="H40" s="2"/>
      <c r="I40" s="2"/>
      <c r="J40" s="2"/>
      <c r="K40" s="7"/>
      <c r="L40" s="7"/>
      <c r="M40" s="7"/>
      <c r="N40" s="7"/>
      <c r="O40" s="7"/>
      <c r="P40" s="7"/>
      <c r="Q40" s="7"/>
      <c r="R40" s="7"/>
      <c r="S40" s="7"/>
      <c r="T40" s="7"/>
      <c r="U40" s="7"/>
      <c r="V40" s="7"/>
      <c r="W40" s="7"/>
      <c r="X40" s="7"/>
      <c r="Y40" s="7"/>
    </row>
    <row r="41" spans="1:25" ht="15" customHeight="1" x14ac:dyDescent="0.2">
      <c r="A41" s="1152" t="s">
        <v>356</v>
      </c>
      <c r="B41" s="1153"/>
      <c r="C41" s="401">
        <f>20/60</f>
        <v>0.33333333333333331</v>
      </c>
      <c r="D41" s="970"/>
      <c r="E41" s="951"/>
      <c r="F41" s="7"/>
      <c r="G41" s="2"/>
      <c r="H41" s="2"/>
      <c r="I41" s="2"/>
      <c r="J41" s="2"/>
      <c r="K41" s="7"/>
      <c r="L41" s="7"/>
      <c r="M41" s="7"/>
      <c r="N41" s="7"/>
      <c r="O41" s="7"/>
      <c r="P41" s="7"/>
      <c r="Q41" s="7"/>
      <c r="R41" s="7"/>
      <c r="S41" s="7"/>
      <c r="T41" s="7"/>
      <c r="U41" s="7"/>
      <c r="V41" s="7"/>
      <c r="W41" s="7"/>
      <c r="X41" s="7"/>
      <c r="Y41" s="7"/>
    </row>
    <row r="42" spans="1:25" ht="15" customHeight="1" x14ac:dyDescent="0.2">
      <c r="A42" s="1152" t="s">
        <v>357</v>
      </c>
      <c r="B42" s="1153"/>
      <c r="C42" s="401">
        <f>10/60</f>
        <v>0.16666666666666666</v>
      </c>
      <c r="D42" s="971"/>
      <c r="E42" s="951"/>
      <c r="F42" s="7"/>
      <c r="G42" s="2"/>
      <c r="H42" s="2"/>
      <c r="I42" s="2"/>
      <c r="J42" s="2"/>
      <c r="K42" s="7"/>
      <c r="L42" s="7"/>
      <c r="M42" s="7"/>
      <c r="N42" s="7"/>
      <c r="O42" s="7"/>
      <c r="P42" s="7"/>
      <c r="Q42" s="7"/>
      <c r="R42" s="7"/>
      <c r="S42" s="7"/>
      <c r="T42" s="7"/>
      <c r="U42" s="7"/>
      <c r="V42" s="7"/>
      <c r="W42" s="7"/>
      <c r="X42" s="7"/>
      <c r="Y42" s="7"/>
    </row>
    <row r="43" spans="1:25" ht="21.75" customHeight="1" thickBot="1" x14ac:dyDescent="0.25">
      <c r="A43" s="952"/>
      <c r="B43" s="952"/>
      <c r="C43" s="952"/>
      <c r="D43" s="952"/>
      <c r="E43" s="951"/>
      <c r="F43" s="7"/>
      <c r="G43" s="7"/>
      <c r="H43" s="7"/>
      <c r="I43" s="7"/>
      <c r="J43" s="7"/>
      <c r="K43" s="7"/>
      <c r="L43" s="7"/>
      <c r="M43" s="7"/>
      <c r="N43" s="7"/>
      <c r="O43" s="7"/>
      <c r="P43" s="7"/>
      <c r="Q43" s="7"/>
      <c r="R43" s="7"/>
      <c r="S43" s="7"/>
      <c r="T43" s="7"/>
      <c r="U43" s="7"/>
      <c r="V43" s="7"/>
      <c r="W43" s="7"/>
      <c r="X43" s="7"/>
      <c r="Y43" s="7"/>
    </row>
    <row r="44" spans="1:25" ht="32.25" customHeight="1" thickBot="1" x14ac:dyDescent="0.25">
      <c r="A44" s="956" t="s">
        <v>376</v>
      </c>
      <c r="B44" s="956"/>
      <c r="C44" s="956"/>
      <c r="D44" s="403">
        <f>D27*D33</f>
        <v>50.826339236111103</v>
      </c>
      <c r="E44" s="951"/>
      <c r="F44" s="7"/>
      <c r="G44" s="37"/>
      <c r="H44" s="7"/>
      <c r="I44" s="7"/>
      <c r="J44" s="7"/>
      <c r="K44" s="7"/>
      <c r="L44" s="7"/>
      <c r="M44" s="7"/>
      <c r="N44" s="7"/>
      <c r="O44" s="7"/>
      <c r="P44" s="7"/>
      <c r="Q44" s="7"/>
      <c r="R44" s="7"/>
      <c r="S44" s="7"/>
      <c r="T44" s="7"/>
      <c r="U44" s="7"/>
      <c r="V44" s="7"/>
      <c r="W44" s="7"/>
      <c r="X44" s="7"/>
      <c r="Y44" s="7"/>
    </row>
    <row r="45" spans="1:25" ht="42.75" customHeight="1" thickBot="1" x14ac:dyDescent="0.25">
      <c r="A45" s="949"/>
      <c r="B45" s="950"/>
      <c r="C45" s="950"/>
      <c r="D45" s="950"/>
      <c r="E45" s="951"/>
      <c r="F45" s="7"/>
      <c r="G45" s="7"/>
      <c r="H45" s="7"/>
      <c r="I45" s="7"/>
      <c r="J45" s="7"/>
      <c r="K45" s="7"/>
      <c r="L45" s="7"/>
      <c r="M45" s="7"/>
      <c r="N45" s="7"/>
      <c r="O45" s="7"/>
      <c r="P45" s="7"/>
      <c r="Q45" s="7"/>
      <c r="R45" s="7"/>
      <c r="S45" s="7"/>
      <c r="T45" s="7"/>
      <c r="U45" s="7"/>
      <c r="V45" s="7"/>
      <c r="W45" s="7"/>
      <c r="X45" s="7"/>
      <c r="Y45" s="7"/>
    </row>
    <row r="46" spans="1:25" ht="35.25" customHeight="1" thickBot="1" x14ac:dyDescent="0.25">
      <c r="A46" s="953" t="s">
        <v>100</v>
      </c>
      <c r="B46" s="954"/>
      <c r="C46" s="955"/>
      <c r="D46" s="227" t="s">
        <v>168</v>
      </c>
      <c r="E46" s="951"/>
      <c r="F46" s="7"/>
      <c r="N46" s="7"/>
      <c r="O46" s="7"/>
      <c r="P46" s="7"/>
      <c r="Q46" s="7"/>
      <c r="R46" s="7"/>
      <c r="S46" s="7"/>
      <c r="T46" s="7"/>
      <c r="U46" s="7"/>
      <c r="V46" s="7"/>
      <c r="W46" s="7"/>
      <c r="X46" s="7"/>
      <c r="Y46" s="7"/>
    </row>
    <row r="47" spans="1:25" ht="17.25" customHeight="1" x14ac:dyDescent="0.2">
      <c r="A47" s="957" t="s">
        <v>358</v>
      </c>
      <c r="B47" s="958"/>
      <c r="C47" s="958"/>
      <c r="D47" s="289">
        <f>1300*3</f>
        <v>3900</v>
      </c>
      <c r="E47" s="951"/>
      <c r="F47" s="7"/>
      <c r="N47" s="7"/>
      <c r="O47" s="7"/>
      <c r="P47" s="7"/>
      <c r="Q47" s="7"/>
      <c r="R47" s="7"/>
      <c r="S47" s="7"/>
      <c r="T47" s="7"/>
      <c r="U47" s="7"/>
      <c r="V47" s="7"/>
      <c r="W47" s="7"/>
      <c r="X47" s="7"/>
      <c r="Y47" s="7"/>
    </row>
    <row r="48" spans="1:25" ht="14.25" x14ac:dyDescent="0.2">
      <c r="A48" s="930" t="s">
        <v>359</v>
      </c>
      <c r="B48" s="931"/>
      <c r="C48" s="931"/>
      <c r="D48" s="290">
        <f>2200*3</f>
        <v>6600</v>
      </c>
      <c r="E48" s="951"/>
      <c r="F48" s="7"/>
      <c r="N48" s="7"/>
      <c r="O48" s="7"/>
      <c r="P48" s="7"/>
      <c r="Q48" s="7"/>
      <c r="R48" s="7"/>
      <c r="S48" s="7"/>
      <c r="T48" s="7"/>
      <c r="U48" s="7"/>
      <c r="V48" s="7"/>
      <c r="W48" s="7"/>
      <c r="X48" s="7"/>
      <c r="Y48" s="7"/>
    </row>
    <row r="49" spans="1:25" ht="17.25" customHeight="1" x14ac:dyDescent="0.2">
      <c r="A49" s="930" t="s">
        <v>360</v>
      </c>
      <c r="B49" s="931"/>
      <c r="C49" s="931"/>
      <c r="D49" s="290">
        <f>550*3</f>
        <v>1650</v>
      </c>
      <c r="E49" s="951"/>
      <c r="F49" s="7"/>
      <c r="N49" s="7"/>
      <c r="O49" s="7"/>
      <c r="P49" s="7"/>
      <c r="Q49" s="7"/>
      <c r="R49" s="7"/>
      <c r="S49" s="7"/>
      <c r="T49" s="7"/>
      <c r="U49" s="7"/>
      <c r="V49" s="7"/>
      <c r="W49" s="7"/>
      <c r="X49" s="7"/>
      <c r="Y49" s="7"/>
    </row>
    <row r="50" spans="1:25" ht="47.25" customHeight="1" x14ac:dyDescent="0.2">
      <c r="A50" s="937" t="s">
        <v>361</v>
      </c>
      <c r="B50" s="938"/>
      <c r="C50" s="228">
        <v>3</v>
      </c>
      <c r="D50" s="224"/>
      <c r="E50" s="951"/>
      <c r="F50" s="7"/>
      <c r="N50" s="7"/>
      <c r="O50" s="7"/>
      <c r="P50" s="7"/>
      <c r="Q50" s="7"/>
      <c r="R50" s="7"/>
      <c r="S50" s="7"/>
      <c r="T50" s="7"/>
      <c r="U50" s="7"/>
      <c r="V50" s="7"/>
      <c r="W50" s="7"/>
      <c r="X50" s="7"/>
      <c r="Y50" s="7"/>
    </row>
    <row r="51" spans="1:25" ht="21.75" customHeight="1" x14ac:dyDescent="0.2">
      <c r="A51" s="937" t="s">
        <v>374</v>
      </c>
      <c r="B51" s="939"/>
      <c r="C51" s="938"/>
      <c r="D51" s="167">
        <f>(D47+D48+D49)/C50</f>
        <v>4050</v>
      </c>
      <c r="E51" s="951"/>
      <c r="F51" s="7"/>
      <c r="N51" s="7"/>
      <c r="O51" s="7"/>
      <c r="P51" s="7"/>
      <c r="Q51" s="7"/>
      <c r="R51" s="7"/>
      <c r="S51" s="7"/>
      <c r="T51" s="7"/>
      <c r="U51" s="7"/>
      <c r="V51" s="7"/>
      <c r="W51" s="7"/>
      <c r="X51" s="7"/>
      <c r="Y51" s="7"/>
    </row>
    <row r="52" spans="1:25" ht="16.5" customHeight="1" x14ac:dyDescent="0.2">
      <c r="A52" s="972"/>
      <c r="B52" s="973"/>
      <c r="C52" s="973"/>
      <c r="D52" s="974"/>
      <c r="E52" s="951"/>
      <c r="F52" s="7"/>
      <c r="N52" s="7"/>
      <c r="O52" s="7"/>
      <c r="P52" s="7"/>
      <c r="Q52" s="7"/>
      <c r="R52" s="7"/>
      <c r="S52" s="7"/>
      <c r="T52" s="7"/>
      <c r="U52" s="7"/>
      <c r="V52" s="7"/>
      <c r="W52" s="7"/>
      <c r="X52" s="7"/>
      <c r="Y52" s="7"/>
    </row>
    <row r="53" spans="1:25" ht="22.5" customHeight="1" x14ac:dyDescent="0.2">
      <c r="A53" s="930" t="s">
        <v>362</v>
      </c>
      <c r="B53" s="931"/>
      <c r="C53" s="287" t="s">
        <v>73</v>
      </c>
      <c r="D53" s="168">
        <f>IF(C53="A",'Amortizaciones y monotributo'!F39,IF(C53="B",'Amortizaciones y monotributo'!F40,IF(C53="C",'Amortizaciones y monotributo'!F41,IF(C53="D",'Amortizaciones y monotributo'!F42,IF(C53="E",'Amortizaciones y monotributo'!F43,IF(C53="F",'Amortizaciones y monotributo'!F44,IF(C53="G",'Amortizaciones y monotributo'!F45,IF(C53="H",'Amortizaciones y monotributo'!F46,0))))))))</f>
        <v>4195.95</v>
      </c>
      <c r="E53" s="951"/>
      <c r="F53" s="7"/>
      <c r="N53" s="7"/>
      <c r="O53" s="7"/>
      <c r="P53" s="7"/>
      <c r="Q53" s="7"/>
      <c r="R53" s="7"/>
      <c r="S53" s="7"/>
      <c r="T53" s="7"/>
      <c r="U53" s="7"/>
      <c r="V53" s="7"/>
      <c r="W53" s="7"/>
      <c r="X53" s="7"/>
      <c r="Y53" s="7"/>
    </row>
    <row r="54" spans="1:25" ht="51" customHeight="1" x14ac:dyDescent="0.2">
      <c r="A54" s="924" t="s">
        <v>363</v>
      </c>
      <c r="B54" s="923" t="s">
        <v>501</v>
      </c>
      <c r="C54" s="923"/>
      <c r="D54" s="946">
        <v>0</v>
      </c>
      <c r="E54" s="951"/>
      <c r="F54" s="7"/>
      <c r="N54" s="7"/>
      <c r="O54" s="7"/>
      <c r="P54" s="7"/>
      <c r="Q54" s="7"/>
      <c r="R54" s="7"/>
      <c r="S54" s="7"/>
      <c r="T54" s="7"/>
      <c r="U54" s="7"/>
      <c r="V54" s="7"/>
      <c r="W54" s="7"/>
      <c r="X54" s="7"/>
      <c r="Y54" s="7"/>
    </row>
    <row r="55" spans="1:25" ht="61.5" customHeight="1" x14ac:dyDescent="0.2">
      <c r="A55" s="924"/>
      <c r="B55" s="923" t="s">
        <v>500</v>
      </c>
      <c r="C55" s="923"/>
      <c r="D55" s="946"/>
      <c r="E55" s="951"/>
      <c r="F55" s="7"/>
      <c r="N55" s="7"/>
      <c r="O55" s="7"/>
      <c r="P55" s="7"/>
      <c r="Q55" s="7"/>
      <c r="R55" s="7"/>
      <c r="S55" s="7"/>
      <c r="T55" s="7"/>
      <c r="U55" s="7"/>
      <c r="V55" s="7"/>
      <c r="W55" s="7"/>
      <c r="X55" s="7"/>
      <c r="Y55" s="7"/>
    </row>
    <row r="56" spans="1:25" ht="17.25" customHeight="1" x14ac:dyDescent="0.2">
      <c r="A56" s="975"/>
      <c r="B56" s="976"/>
      <c r="C56" s="976"/>
      <c r="D56" s="977"/>
      <c r="E56" s="951"/>
      <c r="F56" s="7"/>
      <c r="N56" s="7"/>
      <c r="O56" s="7"/>
      <c r="P56" s="7"/>
      <c r="Q56" s="7"/>
      <c r="R56" s="7"/>
      <c r="S56" s="7"/>
      <c r="T56" s="7"/>
      <c r="U56" s="7"/>
      <c r="V56" s="7"/>
      <c r="W56" s="7"/>
      <c r="X56" s="7"/>
      <c r="Y56" s="7"/>
    </row>
    <row r="57" spans="1:25" ht="36" customHeight="1" x14ac:dyDescent="0.2">
      <c r="A57" s="947" t="s">
        <v>364</v>
      </c>
      <c r="B57" s="948"/>
      <c r="C57" s="948"/>
      <c r="D57" s="168">
        <f>'Amortizaciones y monotributo'!G25</f>
        <v>5358.875</v>
      </c>
      <c r="E57" s="951"/>
      <c r="F57" s="7"/>
      <c r="N57" s="7"/>
      <c r="O57" s="7"/>
      <c r="P57" s="7"/>
      <c r="Q57" s="7"/>
      <c r="R57" s="7"/>
      <c r="S57" s="7"/>
      <c r="T57" s="7"/>
      <c r="U57" s="7"/>
      <c r="V57" s="7"/>
      <c r="W57" s="7"/>
      <c r="X57" s="7"/>
      <c r="Y57" s="7"/>
    </row>
    <row r="58" spans="1:25" ht="21" customHeight="1" x14ac:dyDescent="0.2">
      <c r="A58" s="930" t="s">
        <v>365</v>
      </c>
      <c r="B58" s="931"/>
      <c r="C58" s="931"/>
      <c r="D58" s="168">
        <f>'Amortizaciones y monotributo'!D35</f>
        <v>50000</v>
      </c>
      <c r="E58" s="951"/>
      <c r="F58" s="7"/>
      <c r="N58" s="7"/>
      <c r="O58" s="7"/>
      <c r="P58" s="7"/>
      <c r="Q58" s="7"/>
      <c r="R58" s="7"/>
      <c r="S58" s="7"/>
      <c r="T58" s="7"/>
      <c r="U58" s="7"/>
      <c r="V58" s="7"/>
      <c r="W58" s="7"/>
      <c r="X58" s="7"/>
      <c r="Y58" s="7"/>
    </row>
    <row r="59" spans="1:25" ht="33.75" customHeight="1" x14ac:dyDescent="0.2">
      <c r="A59" s="937" t="s">
        <v>366</v>
      </c>
      <c r="B59" s="939" t="s">
        <v>170</v>
      </c>
      <c r="C59" s="938" t="s">
        <v>170</v>
      </c>
      <c r="D59" s="291">
        <v>1200</v>
      </c>
      <c r="E59" s="951"/>
      <c r="F59" s="7"/>
      <c r="N59" s="7"/>
      <c r="O59" s="7"/>
      <c r="P59" s="7"/>
      <c r="Q59" s="7"/>
      <c r="R59" s="7"/>
      <c r="S59" s="7"/>
      <c r="T59" s="7"/>
      <c r="U59" s="7"/>
      <c r="V59" s="7"/>
      <c r="W59" s="7"/>
      <c r="X59" s="7"/>
      <c r="Y59" s="7"/>
    </row>
    <row r="60" spans="1:25" ht="33.75" customHeight="1" x14ac:dyDescent="0.2">
      <c r="A60" s="937" t="s">
        <v>367</v>
      </c>
      <c r="B60" s="939" t="s">
        <v>177</v>
      </c>
      <c r="C60" s="938" t="s">
        <v>177</v>
      </c>
      <c r="D60" s="291">
        <v>1800</v>
      </c>
      <c r="E60" s="951"/>
      <c r="F60" s="7"/>
      <c r="N60" s="7"/>
      <c r="O60" s="7"/>
      <c r="P60" s="7"/>
      <c r="Q60" s="7"/>
      <c r="R60" s="7"/>
      <c r="S60" s="7"/>
      <c r="T60" s="7"/>
      <c r="U60" s="7"/>
      <c r="V60" s="7"/>
      <c r="W60" s="7"/>
      <c r="X60" s="7"/>
      <c r="Y60" s="7"/>
    </row>
    <row r="61" spans="1:25" ht="21" customHeight="1" x14ac:dyDescent="0.2">
      <c r="A61" s="937" t="s">
        <v>368</v>
      </c>
      <c r="B61" s="939" t="s">
        <v>173</v>
      </c>
      <c r="C61" s="938" t="s">
        <v>173</v>
      </c>
      <c r="D61" s="291">
        <v>500</v>
      </c>
      <c r="E61" s="951"/>
      <c r="F61" s="7"/>
      <c r="N61" s="7"/>
      <c r="O61" s="7"/>
      <c r="P61" s="7"/>
      <c r="Q61" s="7"/>
      <c r="R61" s="7"/>
      <c r="S61" s="7"/>
      <c r="T61" s="7"/>
      <c r="U61" s="7"/>
      <c r="V61" s="7"/>
      <c r="W61" s="7"/>
      <c r="X61" s="7"/>
      <c r="Y61" s="7"/>
    </row>
    <row r="62" spans="1:25" ht="16.5" customHeight="1" x14ac:dyDescent="0.2">
      <c r="A62" s="937" t="s">
        <v>418</v>
      </c>
      <c r="B62" s="939"/>
      <c r="C62" s="938"/>
      <c r="D62" s="291">
        <v>800</v>
      </c>
      <c r="E62" s="951"/>
      <c r="F62" s="7"/>
      <c r="N62" s="7"/>
      <c r="O62" s="7"/>
      <c r="P62" s="7"/>
      <c r="Q62" s="7"/>
      <c r="R62" s="7"/>
      <c r="S62" s="7"/>
      <c r="T62" s="7"/>
      <c r="U62" s="7"/>
      <c r="V62" s="7"/>
      <c r="W62" s="7"/>
      <c r="X62" s="7"/>
      <c r="Y62" s="7"/>
    </row>
    <row r="63" spans="1:25" ht="16.5" customHeight="1" x14ac:dyDescent="0.2">
      <c r="A63" s="940"/>
      <c r="B63" s="941"/>
      <c r="C63" s="941"/>
      <c r="D63" s="942"/>
      <c r="E63" s="951"/>
      <c r="F63" s="7"/>
      <c r="N63" s="7"/>
      <c r="O63" s="7"/>
      <c r="P63" s="7"/>
      <c r="Q63" s="7"/>
      <c r="R63" s="7"/>
      <c r="S63" s="7"/>
      <c r="T63" s="7"/>
      <c r="U63" s="7"/>
      <c r="V63" s="7"/>
      <c r="W63" s="7"/>
      <c r="X63" s="7"/>
      <c r="Y63" s="7"/>
    </row>
    <row r="64" spans="1:25" ht="31.5" customHeight="1" x14ac:dyDescent="0.2">
      <c r="A64" s="937" t="s">
        <v>369</v>
      </c>
      <c r="B64" s="939"/>
      <c r="C64" s="938"/>
      <c r="D64" s="291">
        <v>6500</v>
      </c>
      <c r="E64" s="951"/>
      <c r="F64" s="7"/>
      <c r="N64" s="7"/>
      <c r="O64" s="7"/>
      <c r="P64" s="7"/>
      <c r="Q64" s="7"/>
      <c r="R64" s="7"/>
      <c r="S64" s="7"/>
      <c r="T64" s="7"/>
      <c r="U64" s="7"/>
      <c r="V64" s="7"/>
      <c r="W64" s="7"/>
      <c r="X64" s="7"/>
      <c r="Y64" s="7"/>
    </row>
    <row r="65" spans="1:25" ht="30.75" customHeight="1" x14ac:dyDescent="0.2">
      <c r="A65" s="937" t="s">
        <v>370</v>
      </c>
      <c r="B65" s="939"/>
      <c r="C65" s="938"/>
      <c r="D65" s="291">
        <v>5200</v>
      </c>
      <c r="E65" s="951"/>
      <c r="F65" s="7"/>
      <c r="N65" s="7"/>
      <c r="O65" s="7"/>
      <c r="P65" s="7"/>
      <c r="Q65" s="7"/>
      <c r="R65" s="7"/>
      <c r="S65" s="7"/>
      <c r="T65" s="7"/>
      <c r="U65" s="7"/>
      <c r="V65" s="7"/>
      <c r="W65" s="7"/>
      <c r="X65" s="7"/>
      <c r="Y65" s="7"/>
    </row>
    <row r="66" spans="1:25" ht="30.75" customHeight="1" x14ac:dyDescent="0.2">
      <c r="A66" s="937" t="s">
        <v>371</v>
      </c>
      <c r="B66" s="939"/>
      <c r="C66" s="317">
        <f>5*12</f>
        <v>60</v>
      </c>
      <c r="D66" s="318"/>
      <c r="E66" s="951"/>
      <c r="F66" s="7"/>
      <c r="N66" s="7"/>
      <c r="O66" s="7"/>
      <c r="P66" s="7"/>
      <c r="Q66" s="7"/>
      <c r="R66" s="7"/>
      <c r="S66" s="7"/>
      <c r="T66" s="7"/>
      <c r="U66" s="7"/>
      <c r="V66" s="7"/>
      <c r="W66" s="7"/>
      <c r="X66" s="7"/>
      <c r="Y66" s="7"/>
    </row>
    <row r="67" spans="1:25" ht="17.25" customHeight="1" x14ac:dyDescent="0.2">
      <c r="A67" s="937" t="s">
        <v>372</v>
      </c>
      <c r="B67" s="939"/>
      <c r="C67" s="939"/>
      <c r="D67" s="291">
        <f>'Referencia de datos'!J112</f>
        <v>50000</v>
      </c>
      <c r="E67" s="951"/>
      <c r="F67" s="7"/>
      <c r="N67" s="7"/>
      <c r="O67" s="7"/>
      <c r="P67" s="7"/>
      <c r="Q67" s="7"/>
      <c r="R67" s="7"/>
      <c r="S67" s="7"/>
      <c r="T67" s="7"/>
      <c r="U67" s="7"/>
      <c r="V67" s="7"/>
      <c r="W67" s="7"/>
      <c r="X67" s="7"/>
      <c r="Y67" s="7"/>
    </row>
    <row r="68" spans="1:25" ht="15" customHeight="1" x14ac:dyDescent="0.2">
      <c r="A68" s="940"/>
      <c r="B68" s="941"/>
      <c r="C68" s="941"/>
      <c r="D68" s="942"/>
      <c r="E68" s="951"/>
      <c r="F68" s="7"/>
      <c r="N68" s="7"/>
      <c r="O68" s="7"/>
      <c r="P68" s="7"/>
      <c r="Q68" s="7"/>
      <c r="R68" s="7"/>
      <c r="S68" s="7"/>
      <c r="T68" s="7"/>
      <c r="U68" s="7"/>
      <c r="V68" s="7"/>
      <c r="W68" s="7"/>
      <c r="X68" s="7"/>
      <c r="Y68" s="7"/>
    </row>
    <row r="69" spans="1:25" ht="14.25" customHeight="1" x14ac:dyDescent="0.2">
      <c r="A69" s="1167" t="s">
        <v>166</v>
      </c>
      <c r="B69" s="1168"/>
      <c r="C69" s="1168"/>
      <c r="D69" s="292"/>
      <c r="E69" s="951"/>
      <c r="F69" s="7"/>
      <c r="N69" s="7"/>
      <c r="O69" s="7"/>
      <c r="P69" s="7"/>
      <c r="Q69" s="7"/>
      <c r="R69" s="7"/>
      <c r="S69" s="7"/>
      <c r="T69" s="7"/>
      <c r="U69" s="7"/>
      <c r="V69" s="7"/>
      <c r="W69" s="7"/>
      <c r="X69" s="7"/>
      <c r="Y69" s="7"/>
    </row>
    <row r="70" spans="1:25" ht="14.25" customHeight="1" x14ac:dyDescent="0.2">
      <c r="A70" s="1167" t="s">
        <v>166</v>
      </c>
      <c r="B70" s="1168"/>
      <c r="C70" s="1168"/>
      <c r="D70" s="292"/>
      <c r="E70" s="951"/>
      <c r="F70" s="7"/>
      <c r="M70" s="7"/>
      <c r="N70" s="7"/>
      <c r="O70" s="7"/>
      <c r="P70" s="7"/>
      <c r="Q70" s="7"/>
      <c r="R70" s="7"/>
      <c r="S70" s="7"/>
      <c r="T70" s="7"/>
      <c r="U70" s="7"/>
      <c r="V70" s="7"/>
      <c r="W70" s="7"/>
      <c r="X70" s="7"/>
      <c r="Y70" s="7"/>
    </row>
    <row r="71" spans="1:25" ht="20.25" customHeight="1" x14ac:dyDescent="0.2">
      <c r="A71" s="943"/>
      <c r="B71" s="944"/>
      <c r="C71" s="944"/>
      <c r="D71" s="945"/>
      <c r="E71" s="951"/>
      <c r="F71" s="7"/>
      <c r="M71" s="7"/>
      <c r="N71" s="7"/>
      <c r="O71" s="7"/>
      <c r="P71" s="7"/>
      <c r="Q71" s="7"/>
      <c r="R71" s="7"/>
      <c r="S71" s="7"/>
      <c r="T71" s="7"/>
      <c r="U71" s="7"/>
      <c r="V71" s="7"/>
      <c r="W71" s="7"/>
      <c r="X71" s="7"/>
      <c r="Y71" s="7"/>
    </row>
    <row r="72" spans="1:25" ht="37.5" customHeight="1" x14ac:dyDescent="0.2">
      <c r="A72" s="1043" t="s">
        <v>373</v>
      </c>
      <c r="B72" s="1044"/>
      <c r="C72" s="1044"/>
      <c r="D72" s="166">
        <f>+D51+D53-D54+D57+D58+D59+D60+D61+D62+D64/C66+D65/C66+D67+D69+D70</f>
        <v>118099.825</v>
      </c>
      <c r="E72" s="951"/>
      <c r="F72" s="7"/>
      <c r="M72" s="7"/>
      <c r="N72" s="7"/>
      <c r="O72" s="7"/>
      <c r="P72" s="7"/>
      <c r="Q72" s="7"/>
      <c r="R72" s="7"/>
      <c r="S72" s="7"/>
      <c r="T72" s="7"/>
      <c r="U72" s="7"/>
      <c r="V72" s="7"/>
      <c r="W72" s="7"/>
      <c r="X72" s="7"/>
      <c r="Y72" s="7"/>
    </row>
    <row r="73" spans="1:25" ht="30" customHeight="1" x14ac:dyDescent="0.2">
      <c r="A73" s="943"/>
      <c r="B73" s="944"/>
      <c r="C73" s="944"/>
      <c r="D73" s="945"/>
      <c r="E73" s="951"/>
      <c r="F73" s="7"/>
      <c r="R73" s="7"/>
      <c r="S73" s="7"/>
      <c r="T73" s="7"/>
      <c r="U73" s="7"/>
      <c r="V73" s="7"/>
      <c r="W73" s="7"/>
      <c r="X73" s="7"/>
      <c r="Y73" s="7"/>
    </row>
    <row r="74" spans="1:25" ht="16.5" customHeight="1" x14ac:dyDescent="0.2">
      <c r="A74" s="978" t="s">
        <v>338</v>
      </c>
      <c r="B74" s="979"/>
      <c r="C74" s="979"/>
      <c r="D74" s="205">
        <v>2</v>
      </c>
      <c r="E74" s="951"/>
      <c r="F74" s="7"/>
      <c r="R74" s="7"/>
      <c r="S74" s="7"/>
      <c r="T74" s="7"/>
      <c r="U74" s="7"/>
      <c r="V74" s="7"/>
      <c r="W74" s="7"/>
      <c r="X74" s="7"/>
      <c r="Y74" s="7"/>
    </row>
    <row r="75" spans="1:25" ht="12.75" customHeight="1" x14ac:dyDescent="0.2">
      <c r="A75" s="943"/>
      <c r="B75" s="944"/>
      <c r="C75" s="944"/>
      <c r="D75" s="945"/>
      <c r="E75" s="951"/>
      <c r="F75" s="7"/>
      <c r="R75" s="7"/>
      <c r="S75" s="7"/>
      <c r="T75" s="7"/>
      <c r="U75" s="7"/>
      <c r="V75" s="7"/>
      <c r="W75" s="7"/>
      <c r="X75" s="7"/>
      <c r="Y75" s="7"/>
    </row>
    <row r="76" spans="1:25" ht="16.5" customHeight="1" x14ac:dyDescent="0.2">
      <c r="A76" s="978" t="s">
        <v>379</v>
      </c>
      <c r="B76" s="979"/>
      <c r="C76" s="979"/>
      <c r="D76" s="169">
        <f>D72/D74</f>
        <v>59049.912499999999</v>
      </c>
      <c r="E76" s="951"/>
      <c r="F76" s="7"/>
      <c r="R76" s="7"/>
      <c r="S76" s="7"/>
      <c r="T76" s="7"/>
      <c r="U76" s="7"/>
      <c r="V76" s="7"/>
      <c r="W76" s="7"/>
      <c r="X76" s="7"/>
      <c r="Y76" s="7"/>
    </row>
    <row r="77" spans="1:25" ht="14.25" x14ac:dyDescent="0.2">
      <c r="A77" s="943"/>
      <c r="B77" s="944"/>
      <c r="C77" s="944"/>
      <c r="D77" s="945"/>
      <c r="E77" s="951"/>
      <c r="F77" s="7"/>
      <c r="R77" s="7"/>
      <c r="S77" s="7"/>
      <c r="T77" s="7"/>
      <c r="U77" s="7"/>
      <c r="V77" s="7"/>
      <c r="W77" s="7"/>
      <c r="X77" s="7"/>
      <c r="Y77" s="7"/>
    </row>
    <row r="78" spans="1:25" ht="17.25" customHeight="1" x14ac:dyDescent="0.2">
      <c r="A78" s="978" t="s">
        <v>461</v>
      </c>
      <c r="B78" s="979"/>
      <c r="C78" s="979"/>
      <c r="D78" s="282">
        <f>'Referencia de datos'!D26</f>
        <v>1162</v>
      </c>
      <c r="E78" s="951"/>
      <c r="F78" s="7"/>
      <c r="R78" s="7"/>
      <c r="S78" s="7"/>
      <c r="T78" s="7"/>
      <c r="U78" s="7"/>
      <c r="V78" s="7"/>
      <c r="W78" s="7"/>
      <c r="X78" s="7"/>
      <c r="Y78" s="7"/>
    </row>
    <row r="79" spans="1:25" ht="14.25" x14ac:dyDescent="0.2">
      <c r="A79" s="943"/>
      <c r="B79" s="944"/>
      <c r="C79" s="944"/>
      <c r="D79" s="945"/>
      <c r="E79" s="951"/>
      <c r="F79" s="7"/>
      <c r="R79" s="7"/>
      <c r="S79" s="7"/>
      <c r="T79" s="7"/>
      <c r="U79" s="7"/>
      <c r="V79" s="7"/>
      <c r="W79" s="7"/>
      <c r="X79" s="7"/>
      <c r="Y79" s="7"/>
    </row>
    <row r="80" spans="1:25" ht="19.5" customHeight="1" x14ac:dyDescent="0.2">
      <c r="A80" s="1034" t="s">
        <v>474</v>
      </c>
      <c r="B80" s="1035"/>
      <c r="C80" s="1035"/>
      <c r="D80" s="205">
        <f>D9</f>
        <v>120</v>
      </c>
      <c r="E80" s="951"/>
      <c r="F80" s="7"/>
      <c r="R80" s="7"/>
      <c r="S80" s="7"/>
      <c r="T80" s="7"/>
      <c r="U80" s="7"/>
      <c r="V80" s="7"/>
      <c r="W80" s="7"/>
      <c r="X80" s="7"/>
      <c r="Y80" s="7"/>
    </row>
    <row r="81" spans="1:25" ht="14.25" x14ac:dyDescent="0.2">
      <c r="A81" s="927"/>
      <c r="B81" s="928"/>
      <c r="C81" s="928"/>
      <c r="D81" s="929"/>
      <c r="E81" s="951"/>
      <c r="F81" s="7"/>
      <c r="R81" s="7"/>
      <c r="S81" s="7"/>
      <c r="T81" s="7"/>
      <c r="U81" s="7"/>
      <c r="V81" s="7"/>
      <c r="W81" s="7"/>
      <c r="X81" s="7"/>
      <c r="Y81" s="7"/>
    </row>
    <row r="82" spans="1:25" ht="15.75" customHeight="1" x14ac:dyDescent="0.2">
      <c r="A82" s="978" t="s">
        <v>475</v>
      </c>
      <c r="B82" s="979"/>
      <c r="C82" s="979"/>
      <c r="D82" s="169">
        <f>D84*D80</f>
        <v>6098.0976764199659</v>
      </c>
      <c r="E82" s="951"/>
      <c r="F82" s="7"/>
      <c r="R82" s="7"/>
      <c r="S82" s="7"/>
      <c r="T82" s="7"/>
      <c r="U82" s="7"/>
      <c r="V82" s="7"/>
      <c r="W82" s="7"/>
      <c r="X82" s="7"/>
      <c r="Y82" s="7"/>
    </row>
    <row r="83" spans="1:25" ht="14.25" x14ac:dyDescent="0.2">
      <c r="A83" s="924"/>
      <c r="B83" s="925"/>
      <c r="C83" s="925"/>
      <c r="D83" s="926"/>
      <c r="E83" s="951"/>
      <c r="F83" s="7"/>
      <c r="R83" s="7"/>
      <c r="S83" s="7"/>
      <c r="T83" s="7"/>
      <c r="U83" s="7"/>
      <c r="V83" s="7"/>
      <c r="W83" s="7"/>
      <c r="X83" s="7"/>
      <c r="Y83" s="7"/>
    </row>
    <row r="84" spans="1:25" ht="25.5" customHeight="1" thickBot="1" x14ac:dyDescent="0.25">
      <c r="A84" s="1165" t="s">
        <v>464</v>
      </c>
      <c r="B84" s="1166"/>
      <c r="C84" s="1166"/>
      <c r="D84" s="229">
        <f>D76/D78</f>
        <v>50.817480636833047</v>
      </c>
      <c r="E84" s="951"/>
      <c r="F84" s="7"/>
      <c r="R84" s="7"/>
      <c r="S84" s="7"/>
      <c r="T84" s="7"/>
      <c r="U84" s="7"/>
      <c r="V84" s="7"/>
      <c r="W84" s="7"/>
      <c r="X84" s="7"/>
      <c r="Y84" s="7"/>
    </row>
    <row r="85" spans="1:25" s="7" customFormat="1" ht="40.5" customHeight="1" thickBot="1" x14ac:dyDescent="0.25">
      <c r="A85" s="1156"/>
      <c r="B85" s="1157"/>
      <c r="C85" s="1157"/>
      <c r="D85" s="1157"/>
      <c r="E85" s="951"/>
    </row>
    <row r="86" spans="1:25" ht="30.75" customHeight="1" thickBot="1" x14ac:dyDescent="0.25">
      <c r="A86" s="1017" t="s">
        <v>339</v>
      </c>
      <c r="B86" s="1018"/>
      <c r="C86" s="1019"/>
      <c r="D86" s="181">
        <f>D22+D44+D84</f>
        <v>178.24381987294413</v>
      </c>
      <c r="E86" s="951"/>
      <c r="F86" s="7"/>
      <c r="R86" s="7"/>
      <c r="S86" s="7"/>
      <c r="T86" s="7"/>
      <c r="U86" s="7"/>
      <c r="V86" s="7"/>
      <c r="W86" s="7"/>
      <c r="X86" s="7"/>
      <c r="Y86" s="7"/>
    </row>
    <row r="87" spans="1:25" s="7" customFormat="1" ht="54.75" customHeight="1" thickBot="1" x14ac:dyDescent="0.25">
      <c r="A87" s="170"/>
      <c r="B87" s="171"/>
      <c r="C87" s="172"/>
      <c r="D87" s="171"/>
      <c r="E87" s="951"/>
      <c r="F87" s="12"/>
    </row>
    <row r="88" spans="1:25" s="7" customFormat="1" ht="33" customHeight="1" x14ac:dyDescent="0.2">
      <c r="A88" s="1061" t="s">
        <v>424</v>
      </c>
      <c r="B88" s="1062"/>
      <c r="C88" s="1062"/>
      <c r="D88" s="1063"/>
      <c r="E88" s="951"/>
      <c r="F88" s="12"/>
    </row>
    <row r="89" spans="1:25" s="7" customFormat="1" ht="21" customHeight="1" x14ac:dyDescent="0.2">
      <c r="A89" s="1043" t="s">
        <v>341</v>
      </c>
      <c r="B89" s="1044"/>
      <c r="C89" s="1044"/>
      <c r="D89" s="230">
        <f>C90+C90*C91</f>
        <v>52</v>
      </c>
      <c r="E89" s="951"/>
      <c r="F89" s="12"/>
    </row>
    <row r="90" spans="1:25" s="7" customFormat="1" ht="26.25" customHeight="1" x14ac:dyDescent="0.2">
      <c r="A90" s="930" t="s">
        <v>400</v>
      </c>
      <c r="B90" s="931"/>
      <c r="C90" s="1338">
        <f>'Referencia de datos'!F117</f>
        <v>49</v>
      </c>
      <c r="D90" s="1160"/>
      <c r="E90" s="951"/>
      <c r="F90" s="12"/>
    </row>
    <row r="91" spans="1:25" s="7" customFormat="1" ht="46.5" customHeight="1" x14ac:dyDescent="0.2">
      <c r="A91" s="1057" t="s">
        <v>401</v>
      </c>
      <c r="B91" s="1058"/>
      <c r="C91" s="330">
        <f>'Referencia de datos'!F118</f>
        <v>6.1224489795918366E-2</v>
      </c>
      <c r="D91" s="1160"/>
      <c r="E91" s="951"/>
      <c r="F91" s="12"/>
    </row>
    <row r="92" spans="1:25" s="7" customFormat="1" ht="15.75" customHeight="1" x14ac:dyDescent="0.2">
      <c r="A92" s="1067"/>
      <c r="B92" s="1068"/>
      <c r="C92" s="1068"/>
      <c r="D92" s="1069"/>
      <c r="E92" s="951"/>
      <c r="F92" s="12"/>
    </row>
    <row r="93" spans="1:25" s="7" customFormat="1" ht="21" customHeight="1" x14ac:dyDescent="0.2">
      <c r="A93" s="1070" t="s">
        <v>340</v>
      </c>
      <c r="B93" s="1071"/>
      <c r="C93" s="1072"/>
      <c r="D93" s="329">
        <f>C95/C94</f>
        <v>13.75</v>
      </c>
      <c r="E93" s="951"/>
      <c r="F93" s="12"/>
    </row>
    <row r="94" spans="1:25" s="7" customFormat="1" ht="15.75" customHeight="1" x14ac:dyDescent="0.2">
      <c r="A94" s="1057" t="s">
        <v>402</v>
      </c>
      <c r="B94" s="1058"/>
      <c r="C94" s="162">
        <v>8</v>
      </c>
      <c r="D94" s="471"/>
      <c r="E94" s="951"/>
      <c r="F94" s="12"/>
    </row>
    <row r="95" spans="1:25" s="7" customFormat="1" ht="15.75" customHeight="1" x14ac:dyDescent="0.2">
      <c r="A95" s="930" t="s">
        <v>403</v>
      </c>
      <c r="B95" s="931"/>
      <c r="C95" s="294">
        <f>'Referencia de datos'!F125</f>
        <v>110</v>
      </c>
      <c r="D95" s="471"/>
      <c r="E95" s="951"/>
      <c r="F95" s="12"/>
    </row>
    <row r="96" spans="1:25" s="7" customFormat="1" ht="15.75" customHeight="1" thickBot="1" x14ac:dyDescent="0.25">
      <c r="A96" s="1064"/>
      <c r="B96" s="1065"/>
      <c r="C96" s="1065"/>
      <c r="D96" s="1066"/>
      <c r="E96" s="951"/>
      <c r="F96" s="12"/>
    </row>
    <row r="97" spans="1:25" s="7" customFormat="1" ht="25.5" customHeight="1" thickBot="1" x14ac:dyDescent="0.25">
      <c r="A97" s="1158" t="s">
        <v>425</v>
      </c>
      <c r="B97" s="1159"/>
      <c r="C97" s="1159"/>
      <c r="D97" s="477">
        <f>D89+D93</f>
        <v>65.75</v>
      </c>
      <c r="E97" s="951"/>
      <c r="F97" s="12"/>
    </row>
    <row r="98" spans="1:25" s="7" customFormat="1" ht="41.25" customHeight="1" thickBot="1" x14ac:dyDescent="0.25">
      <c r="A98" s="1169"/>
      <c r="B98" s="1170"/>
      <c r="C98" s="1170"/>
      <c r="D98" s="1170"/>
      <c r="E98" s="951"/>
      <c r="F98" s="12"/>
    </row>
    <row r="99" spans="1:25" s="7" customFormat="1" ht="40.5" customHeight="1" thickBot="1" x14ac:dyDescent="0.25">
      <c r="A99" s="1162" t="s">
        <v>426</v>
      </c>
      <c r="B99" s="1163"/>
      <c r="C99" s="1164"/>
      <c r="D99" s="477">
        <f>D86+D97</f>
        <v>243.99381987294413</v>
      </c>
      <c r="E99" s="951"/>
      <c r="F99" s="12"/>
    </row>
    <row r="100" spans="1:25" s="7" customFormat="1" ht="45.75" customHeight="1" thickBot="1" x14ac:dyDescent="0.25">
      <c r="A100" s="325"/>
      <c r="B100" s="326"/>
      <c r="C100" s="328"/>
      <c r="D100" s="327"/>
      <c r="E100" s="951"/>
      <c r="F100" s="12"/>
    </row>
    <row r="101" spans="1:25" ht="33" customHeight="1" thickBot="1" x14ac:dyDescent="0.25">
      <c r="A101" s="1017" t="s">
        <v>103</v>
      </c>
      <c r="B101" s="1018"/>
      <c r="C101" s="1019"/>
      <c r="D101" s="531" t="s">
        <v>101</v>
      </c>
      <c r="E101" s="951"/>
      <c r="F101" s="12"/>
      <c r="R101" s="7"/>
      <c r="S101" s="7"/>
      <c r="T101" s="7"/>
      <c r="U101" s="7"/>
      <c r="V101" s="7"/>
      <c r="W101" s="7"/>
      <c r="X101" s="7"/>
      <c r="Y101" s="7"/>
    </row>
    <row r="102" spans="1:25" ht="18" customHeight="1" x14ac:dyDescent="0.2">
      <c r="A102" s="983"/>
      <c r="B102" s="983"/>
      <c r="C102" s="983"/>
      <c r="D102" s="983"/>
      <c r="E102" s="951"/>
      <c r="F102" s="12"/>
      <c r="R102" s="7"/>
      <c r="S102" s="7"/>
      <c r="T102" s="7"/>
      <c r="U102" s="7"/>
      <c r="V102" s="7"/>
      <c r="W102" s="7"/>
      <c r="X102" s="7"/>
      <c r="Y102" s="7"/>
    </row>
    <row r="103" spans="1:25" s="7" customFormat="1" ht="40.5" customHeight="1" x14ac:dyDescent="0.2">
      <c r="A103" s="1073" t="s">
        <v>507</v>
      </c>
      <c r="B103" s="1074"/>
      <c r="C103" s="1074"/>
      <c r="D103" s="230">
        <f>C105*C106*C107*C104</f>
        <v>5635.84</v>
      </c>
      <c r="E103" s="951"/>
      <c r="F103" s="12"/>
    </row>
    <row r="104" spans="1:25" s="7" customFormat="1" ht="14.25" customHeight="1" x14ac:dyDescent="0.2">
      <c r="A104" s="930" t="s">
        <v>404</v>
      </c>
      <c r="B104" s="931"/>
      <c r="C104" s="287">
        <v>103.6</v>
      </c>
      <c r="D104" s="528"/>
      <c r="E104" s="951"/>
      <c r="F104" s="12"/>
    </row>
    <row r="105" spans="1:25" s="7" customFormat="1" ht="14.25" customHeight="1" x14ac:dyDescent="0.2">
      <c r="A105" s="930" t="s">
        <v>405</v>
      </c>
      <c r="B105" s="931"/>
      <c r="C105" s="293">
        <f>'Referencia de datos'!C137</f>
        <v>10</v>
      </c>
      <c r="D105" s="528"/>
      <c r="E105" s="951"/>
      <c r="F105" s="12"/>
    </row>
    <row r="106" spans="1:25" s="7" customFormat="1" ht="18" customHeight="1" x14ac:dyDescent="0.2">
      <c r="A106" s="930" t="s">
        <v>406</v>
      </c>
      <c r="B106" s="931"/>
      <c r="C106" s="162">
        <v>80</v>
      </c>
      <c r="D106" s="528"/>
      <c r="E106" s="951"/>
      <c r="F106" s="12"/>
    </row>
    <row r="107" spans="1:25" s="7" customFormat="1" ht="13.5" customHeight="1" x14ac:dyDescent="0.2">
      <c r="A107" s="930" t="s">
        <v>407</v>
      </c>
      <c r="B107" s="931"/>
      <c r="C107" s="225">
        <f>'Referencia de datos'!H138</f>
        <v>6.8000000000000005E-2</v>
      </c>
      <c r="D107" s="528"/>
      <c r="E107" s="951"/>
      <c r="F107" s="12"/>
    </row>
    <row r="108" spans="1:25" s="7" customFormat="1" ht="9.75" hidden="1" customHeight="1" x14ac:dyDescent="0.2">
      <c r="A108" s="1181"/>
      <c r="B108" s="1182"/>
      <c r="C108" s="546"/>
      <c r="D108" s="528"/>
      <c r="E108" s="951"/>
      <c r="F108" s="12"/>
    </row>
    <row r="109" spans="1:25" s="7" customFormat="1" ht="30.75" customHeight="1" x14ac:dyDescent="0.2">
      <c r="A109" s="1022"/>
      <c r="B109" s="1023"/>
      <c r="C109" s="1023"/>
      <c r="D109" s="1024"/>
      <c r="E109" s="951"/>
      <c r="F109" s="12"/>
    </row>
    <row r="110" spans="1:25" s="7" customFormat="1" ht="0.75" hidden="1" customHeight="1" x14ac:dyDescent="0.2">
      <c r="A110" s="542"/>
      <c r="B110" s="543"/>
      <c r="C110" s="543"/>
      <c r="D110" s="544"/>
      <c r="E110" s="951"/>
      <c r="F110" s="12"/>
    </row>
    <row r="111" spans="1:25" s="7" customFormat="1" ht="34.5" customHeight="1" x14ac:dyDescent="0.2">
      <c r="A111" s="1178" t="s">
        <v>485</v>
      </c>
      <c r="B111" s="1179"/>
      <c r="C111" s="1180"/>
      <c r="D111" s="169">
        <f>'Amortizaciones y monotributo'!G31/C112</f>
        <v>6000</v>
      </c>
      <c r="E111" s="951"/>
      <c r="F111" s="12"/>
    </row>
    <row r="112" spans="1:25" s="7" customFormat="1" ht="30.75" customHeight="1" x14ac:dyDescent="0.2">
      <c r="A112" s="1172" t="s">
        <v>102</v>
      </c>
      <c r="B112" s="1173"/>
      <c r="C112" s="228">
        <v>2</v>
      </c>
      <c r="D112" s="226"/>
      <c r="E112" s="951"/>
      <c r="F112" s="12"/>
    </row>
    <row r="113" spans="1:25" s="7" customFormat="1" ht="30" customHeight="1" x14ac:dyDescent="0.2">
      <c r="A113" s="1108"/>
      <c r="B113" s="1109"/>
      <c r="C113" s="1109"/>
      <c r="D113" s="1174"/>
      <c r="E113" s="951"/>
      <c r="F113" s="12"/>
    </row>
    <row r="114" spans="1:25" s="7" customFormat="1" ht="51.75" customHeight="1" x14ac:dyDescent="0.2">
      <c r="A114" s="1059" t="s">
        <v>521</v>
      </c>
      <c r="B114" s="1060"/>
      <c r="C114" s="1060"/>
      <c r="D114" s="540">
        <f>D116*D121</f>
        <v>34852.3469047619</v>
      </c>
      <c r="E114" s="951"/>
      <c r="F114" s="12"/>
    </row>
    <row r="115" spans="1:25" s="7" customFormat="1" ht="18.75" customHeight="1" x14ac:dyDescent="0.2">
      <c r="A115" s="966"/>
      <c r="B115" s="967"/>
      <c r="C115" s="967"/>
      <c r="D115" s="968"/>
      <c r="E115" s="951"/>
      <c r="F115" s="12"/>
    </row>
    <row r="116" spans="1:25" s="7" customFormat="1" ht="29.25" customHeight="1" x14ac:dyDescent="0.2">
      <c r="A116" s="964" t="s">
        <v>525</v>
      </c>
      <c r="B116" s="965"/>
      <c r="C116" s="965"/>
      <c r="D116" s="469">
        <f>C119</f>
        <v>40</v>
      </c>
      <c r="E116" s="951"/>
      <c r="F116" s="12"/>
    </row>
    <row r="117" spans="1:25" s="7" customFormat="1" ht="15" customHeight="1" x14ac:dyDescent="0.2">
      <c r="A117" s="962"/>
      <c r="B117" s="963"/>
      <c r="C117" s="963"/>
      <c r="D117" s="1143"/>
      <c r="E117" s="951"/>
      <c r="F117" s="12"/>
    </row>
    <row r="118" spans="1:25" s="7" customFormat="1" ht="22.5" customHeight="1" x14ac:dyDescent="0.2">
      <c r="A118" s="962" t="s">
        <v>522</v>
      </c>
      <c r="B118" s="963"/>
      <c r="C118" s="537">
        <f>'Referencia de datos'!C143</f>
        <v>4</v>
      </c>
      <c r="D118" s="1144"/>
      <c r="E118" s="951"/>
      <c r="F118" s="12"/>
    </row>
    <row r="119" spans="1:25" s="7" customFormat="1" ht="30" customHeight="1" x14ac:dyDescent="0.2">
      <c r="A119" s="962" t="s">
        <v>524</v>
      </c>
      <c r="B119" s="963"/>
      <c r="C119" s="537">
        <f>'Referencia de datos'!C142</f>
        <v>40</v>
      </c>
      <c r="D119" s="1144"/>
      <c r="E119" s="951"/>
      <c r="F119" s="12"/>
      <c r="G119" s="467"/>
    </row>
    <row r="120" spans="1:25" s="7" customFormat="1" ht="15.75" customHeight="1" x14ac:dyDescent="0.2">
      <c r="A120" s="932"/>
      <c r="B120" s="933"/>
      <c r="C120" s="933"/>
      <c r="D120" s="934"/>
      <c r="E120" s="951"/>
      <c r="F120" s="12"/>
    </row>
    <row r="121" spans="1:25" s="7" customFormat="1" ht="36.75" customHeight="1" x14ac:dyDescent="0.2">
      <c r="A121" s="1145" t="s">
        <v>520</v>
      </c>
      <c r="B121" s="1146"/>
      <c r="C121" s="1147"/>
      <c r="D121" s="433">
        <f>D33</f>
        <v>871.30867261904746</v>
      </c>
      <c r="E121" s="951"/>
      <c r="F121" s="12"/>
    </row>
    <row r="122" spans="1:25" s="7" customFormat="1" ht="42" customHeight="1" x14ac:dyDescent="0.2">
      <c r="A122" s="1148" t="s">
        <v>394</v>
      </c>
      <c r="B122" s="1149"/>
      <c r="C122" s="1150"/>
      <c r="D122" s="521"/>
      <c r="E122" s="951"/>
      <c r="F122" s="12"/>
    </row>
    <row r="123" spans="1:25" s="7" customFormat="1" ht="46.5" customHeight="1" x14ac:dyDescent="0.2">
      <c r="A123" s="930" t="s">
        <v>488</v>
      </c>
      <c r="B123" s="931"/>
      <c r="C123" s="931"/>
      <c r="D123" s="541"/>
      <c r="E123" s="951"/>
      <c r="F123" s="12"/>
    </row>
    <row r="124" spans="1:25" s="7" customFormat="1" ht="14.25" customHeight="1" x14ac:dyDescent="0.2">
      <c r="A124" s="940"/>
      <c r="B124" s="941"/>
      <c r="C124" s="941"/>
      <c r="D124" s="942"/>
      <c r="E124" s="951"/>
      <c r="F124" s="12"/>
    </row>
    <row r="125" spans="1:25" ht="25.5" hidden="1" customHeight="1" x14ac:dyDescent="0.2">
      <c r="A125" s="1042"/>
      <c r="B125" s="1007"/>
      <c r="C125" s="1007"/>
      <c r="D125" s="553"/>
      <c r="E125" s="951"/>
      <c r="F125" s="12"/>
      <c r="S125" s="7"/>
      <c r="T125" s="7"/>
      <c r="U125" s="7"/>
      <c r="V125" s="7"/>
      <c r="W125" s="7"/>
      <c r="X125" s="7"/>
      <c r="Y125" s="7"/>
    </row>
    <row r="126" spans="1:25" ht="30" customHeight="1" x14ac:dyDescent="0.2">
      <c r="A126" s="1036"/>
      <c r="B126" s="1037"/>
      <c r="C126" s="1037"/>
      <c r="D126" s="1038"/>
      <c r="E126" s="951"/>
      <c r="F126" s="12"/>
      <c r="R126" s="7"/>
      <c r="S126" s="7"/>
      <c r="T126" s="7"/>
      <c r="U126" s="7"/>
      <c r="V126" s="7"/>
      <c r="W126" s="7"/>
      <c r="X126" s="7"/>
      <c r="Y126" s="7"/>
    </row>
    <row r="127" spans="1:25" ht="48" customHeight="1" x14ac:dyDescent="0.2">
      <c r="A127" s="1043" t="s">
        <v>486</v>
      </c>
      <c r="B127" s="1044"/>
      <c r="C127" s="1044"/>
      <c r="D127" s="230">
        <f>D103+D111+D114</f>
        <v>46488.186904761897</v>
      </c>
      <c r="E127" s="951"/>
      <c r="F127" s="12"/>
      <c r="R127" s="7"/>
      <c r="S127" s="7"/>
      <c r="T127" s="7"/>
      <c r="U127" s="7"/>
      <c r="V127" s="7"/>
      <c r="W127" s="7"/>
      <c r="X127" s="7"/>
      <c r="Y127" s="7"/>
    </row>
    <row r="128" spans="1:25" s="7" customFormat="1" ht="15" customHeight="1" x14ac:dyDescent="0.2">
      <c r="A128" s="1028"/>
      <c r="B128" s="1029"/>
      <c r="C128" s="1029"/>
      <c r="D128" s="1030"/>
      <c r="E128" s="951"/>
      <c r="F128" s="12"/>
    </row>
    <row r="129" spans="1:25" s="7" customFormat="1" ht="12.75" customHeight="1" x14ac:dyDescent="0.2">
      <c r="A129" s="978" t="s">
        <v>502</v>
      </c>
      <c r="B129" s="979"/>
      <c r="C129" s="979"/>
      <c r="D129" s="282">
        <f>'Referencia de datos'!D26</f>
        <v>1162</v>
      </c>
      <c r="E129" s="951"/>
      <c r="F129" s="12"/>
    </row>
    <row r="130" spans="1:25" s="7" customFormat="1" ht="12.75" customHeight="1" x14ac:dyDescent="0.2">
      <c r="A130" s="1031"/>
      <c r="B130" s="1032"/>
      <c r="C130" s="1032"/>
      <c r="D130" s="1033"/>
      <c r="E130" s="951"/>
      <c r="F130" s="12"/>
    </row>
    <row r="131" spans="1:25" s="7" customFormat="1" ht="12.75" customHeight="1" x14ac:dyDescent="0.2">
      <c r="A131" s="1034" t="s">
        <v>493</v>
      </c>
      <c r="B131" s="1035"/>
      <c r="C131" s="1035"/>
      <c r="D131" s="205">
        <f>D9</f>
        <v>120</v>
      </c>
      <c r="E131" s="951"/>
      <c r="F131" s="12"/>
    </row>
    <row r="132" spans="1:25" s="7" customFormat="1" ht="12.75" customHeight="1" x14ac:dyDescent="0.2">
      <c r="A132" s="924"/>
      <c r="B132" s="925"/>
      <c r="C132" s="925"/>
      <c r="D132" s="926"/>
      <c r="E132" s="951"/>
      <c r="F132" s="12"/>
    </row>
    <row r="133" spans="1:25" s="7" customFormat="1" ht="30" customHeight="1" x14ac:dyDescent="0.2">
      <c r="A133" s="978" t="s">
        <v>515</v>
      </c>
      <c r="B133" s="979"/>
      <c r="C133" s="979"/>
      <c r="D133" s="169">
        <f>D135*D131</f>
        <v>4800.8454634865993</v>
      </c>
      <c r="E133" s="951"/>
      <c r="F133" s="12"/>
    </row>
    <row r="134" spans="1:25" s="7" customFormat="1" ht="12.75" customHeight="1" x14ac:dyDescent="0.2">
      <c r="A134" s="924"/>
      <c r="B134" s="925"/>
      <c r="C134" s="925"/>
      <c r="D134" s="926"/>
      <c r="E134" s="951"/>
      <c r="F134" s="12"/>
    </row>
    <row r="135" spans="1:25" s="7" customFormat="1" ht="30" customHeight="1" thickBot="1" x14ac:dyDescent="0.25">
      <c r="A135" s="1047" t="s">
        <v>508</v>
      </c>
      <c r="B135" s="1048"/>
      <c r="C135" s="1048"/>
      <c r="D135" s="229">
        <f>D127/D129</f>
        <v>40.007045529054992</v>
      </c>
      <c r="E135" s="951"/>
      <c r="F135" s="12"/>
    </row>
    <row r="136" spans="1:25" s="7" customFormat="1" ht="40.5" customHeight="1" thickBot="1" x14ac:dyDescent="0.25">
      <c r="A136" s="1020"/>
      <c r="B136" s="1021"/>
      <c r="C136" s="1021"/>
      <c r="D136" s="1021"/>
      <c r="E136" s="951"/>
      <c r="F136" s="12"/>
    </row>
    <row r="137" spans="1:25" s="7" customFormat="1" ht="48" customHeight="1" thickBot="1" x14ac:dyDescent="0.25">
      <c r="A137" s="1045" t="s">
        <v>510</v>
      </c>
      <c r="B137" s="1046"/>
      <c r="C137" s="1046"/>
      <c r="D137" s="181">
        <f>D99+D135</f>
        <v>284.00086540199914</v>
      </c>
      <c r="E137" s="1041"/>
      <c r="F137" s="12"/>
    </row>
    <row r="138" spans="1:25" s="7" customFormat="1" ht="78.75" customHeight="1" thickBot="1" x14ac:dyDescent="0.25">
      <c r="A138" s="1094"/>
      <c r="B138" s="1095"/>
      <c r="C138" s="1095"/>
      <c r="D138" s="1095"/>
      <c r="E138" s="1096"/>
      <c r="F138" s="12"/>
    </row>
    <row r="139" spans="1:25" ht="35.25" customHeight="1" thickBot="1" x14ac:dyDescent="0.25">
      <c r="A139" s="1017" t="s">
        <v>105</v>
      </c>
      <c r="B139" s="1018"/>
      <c r="C139" s="1019"/>
      <c r="D139" s="440" t="s">
        <v>106</v>
      </c>
      <c r="E139" s="441" t="s">
        <v>107</v>
      </c>
      <c r="F139" s="12"/>
      <c r="R139" s="7"/>
      <c r="S139" s="7"/>
      <c r="T139" s="7"/>
      <c r="U139" s="7"/>
      <c r="V139" s="7"/>
      <c r="W139" s="7"/>
      <c r="X139" s="7"/>
      <c r="Y139" s="7"/>
    </row>
    <row r="140" spans="1:25" ht="14.25" x14ac:dyDescent="0.2">
      <c r="A140" s="173" t="s">
        <v>108</v>
      </c>
      <c r="B140" s="1075">
        <f>D22</f>
        <v>76.599999999999994</v>
      </c>
      <c r="C140" s="1075"/>
      <c r="D140" s="174">
        <f>D9</f>
        <v>120</v>
      </c>
      <c r="E140" s="161">
        <f>B140*D140</f>
        <v>9192</v>
      </c>
      <c r="F140" s="12"/>
      <c r="R140" s="7"/>
      <c r="S140" s="7"/>
      <c r="T140" s="7"/>
      <c r="U140" s="7"/>
      <c r="V140" s="7"/>
      <c r="W140" s="7"/>
      <c r="X140" s="7"/>
      <c r="Y140" s="7"/>
    </row>
    <row r="141" spans="1:25" ht="28.5" x14ac:dyDescent="0.2">
      <c r="A141" s="175" t="s">
        <v>109</v>
      </c>
      <c r="B141" s="1076">
        <f>D44</f>
        <v>50.826339236111103</v>
      </c>
      <c r="C141" s="1076"/>
      <c r="D141" s="176">
        <f>D9</f>
        <v>120</v>
      </c>
      <c r="E141" s="168">
        <f>B141*D141</f>
        <v>6099.160708333332</v>
      </c>
      <c r="F141" s="12"/>
      <c r="R141" s="7"/>
      <c r="S141" s="7"/>
      <c r="T141" s="7"/>
      <c r="U141" s="7"/>
      <c r="V141" s="7"/>
      <c r="W141" s="7"/>
      <c r="X141" s="7"/>
      <c r="Y141" s="7"/>
    </row>
    <row r="142" spans="1:25" ht="29.25" thickBot="1" x14ac:dyDescent="0.25">
      <c r="A142" s="177" t="s">
        <v>110</v>
      </c>
      <c r="B142" s="1077">
        <f>D84</f>
        <v>50.817480636833047</v>
      </c>
      <c r="C142" s="1077"/>
      <c r="D142" s="178">
        <f>D9</f>
        <v>120</v>
      </c>
      <c r="E142" s="163">
        <f>B142*D142</f>
        <v>6098.0976764199659</v>
      </c>
      <c r="F142" s="12"/>
      <c r="R142" s="7"/>
      <c r="S142" s="7"/>
      <c r="T142" s="7"/>
      <c r="U142" s="7"/>
      <c r="V142" s="7"/>
      <c r="W142" s="7"/>
      <c r="X142" s="7"/>
      <c r="Y142" s="7"/>
    </row>
    <row r="143" spans="1:25" ht="15" thickBot="1" x14ac:dyDescent="0.25">
      <c r="A143" s="1204"/>
      <c r="B143" s="1205"/>
      <c r="C143" s="1205"/>
      <c r="D143" s="1206"/>
      <c r="E143" s="1207"/>
      <c r="F143" s="12"/>
      <c r="R143" s="7"/>
      <c r="S143" s="7"/>
      <c r="T143" s="7"/>
      <c r="U143" s="7"/>
      <c r="V143" s="7"/>
      <c r="W143" s="7"/>
      <c r="X143" s="7"/>
      <c r="Y143" s="7"/>
    </row>
    <row r="144" spans="1:25" ht="33.75" customHeight="1" thickBot="1" x14ac:dyDescent="0.25">
      <c r="A144" s="179" t="s">
        <v>111</v>
      </c>
      <c r="B144" s="1008">
        <f>B140+B141+B142</f>
        <v>178.24381987294413</v>
      </c>
      <c r="C144" s="1009"/>
      <c r="D144" s="1208"/>
      <c r="E144" s="1209"/>
      <c r="F144" s="12"/>
      <c r="R144" s="7"/>
      <c r="S144" s="7"/>
      <c r="T144" s="7"/>
      <c r="U144" s="7"/>
      <c r="V144" s="7"/>
      <c r="W144" s="7"/>
      <c r="X144" s="7"/>
      <c r="Y144" s="7"/>
    </row>
    <row r="145" spans="1:25" ht="14.25" customHeight="1" x14ac:dyDescent="0.2">
      <c r="A145" s="1183"/>
      <c r="B145" s="1184"/>
      <c r="C145" s="1184"/>
      <c r="D145" s="973"/>
      <c r="E145" s="974"/>
      <c r="F145" s="12"/>
      <c r="R145" s="7"/>
      <c r="S145" s="7"/>
      <c r="T145" s="7"/>
      <c r="U145" s="7"/>
      <c r="V145" s="7"/>
      <c r="W145" s="7"/>
      <c r="X145" s="7"/>
      <c r="Y145" s="7"/>
    </row>
    <row r="146" spans="1:25" ht="25.5" customHeight="1" thickBot="1" x14ac:dyDescent="0.25">
      <c r="A146" s="1015" t="s">
        <v>112</v>
      </c>
      <c r="B146" s="1016"/>
      <c r="C146" s="1016"/>
      <c r="D146" s="478">
        <f>D9</f>
        <v>120</v>
      </c>
      <c r="E146" s="229">
        <f>B144*D146</f>
        <v>21389.258384753295</v>
      </c>
      <c r="F146" s="12"/>
      <c r="R146" s="7"/>
      <c r="S146" s="7"/>
      <c r="T146" s="7"/>
      <c r="U146" s="7"/>
      <c r="V146" s="7"/>
      <c r="W146" s="7"/>
      <c r="X146" s="7"/>
      <c r="Y146" s="7"/>
    </row>
    <row r="147" spans="1:25" ht="35.25" customHeight="1" thickBot="1" x14ac:dyDescent="0.25">
      <c r="A147" s="1185"/>
      <c r="B147" s="1186"/>
      <c r="C147" s="1186"/>
      <c r="D147" s="1186"/>
      <c r="E147" s="1187"/>
      <c r="F147" s="12"/>
      <c r="R147" s="7"/>
      <c r="S147" s="7"/>
      <c r="T147" s="7"/>
      <c r="U147" s="7"/>
      <c r="V147" s="7"/>
      <c r="W147" s="7"/>
      <c r="X147" s="7"/>
      <c r="Y147" s="7"/>
    </row>
    <row r="148" spans="1:25" ht="28.5" x14ac:dyDescent="0.2">
      <c r="A148" s="479" t="s">
        <v>427</v>
      </c>
      <c r="B148" s="1052">
        <f>D97</f>
        <v>65.75</v>
      </c>
      <c r="C148" s="1052"/>
      <c r="D148" s="1188"/>
      <c r="E148" s="1189"/>
      <c r="F148" s="12"/>
      <c r="R148" s="7"/>
      <c r="S148" s="7"/>
      <c r="T148" s="7"/>
      <c r="U148" s="7"/>
      <c r="V148" s="7"/>
      <c r="W148" s="7"/>
      <c r="X148" s="7"/>
      <c r="Y148" s="7"/>
    </row>
    <row r="149" spans="1:25" ht="15" thickBot="1" x14ac:dyDescent="0.25">
      <c r="A149" s="1201"/>
      <c r="B149" s="1202"/>
      <c r="C149" s="1202"/>
      <c r="D149" s="1202"/>
      <c r="E149" s="1203"/>
      <c r="F149" s="12"/>
      <c r="R149" s="7"/>
      <c r="S149" s="7"/>
      <c r="T149" s="7"/>
      <c r="U149" s="7"/>
      <c r="V149" s="7"/>
      <c r="W149" s="7"/>
      <c r="X149" s="7"/>
      <c r="Y149" s="7"/>
    </row>
    <row r="150" spans="1:25" ht="27" customHeight="1" thickBot="1" x14ac:dyDescent="0.25">
      <c r="A150" s="1085" t="s">
        <v>428</v>
      </c>
      <c r="B150" s="1086"/>
      <c r="C150" s="1087"/>
      <c r="D150" s="480">
        <f>D9</f>
        <v>120</v>
      </c>
      <c r="E150" s="481">
        <f>B148*D150</f>
        <v>7890</v>
      </c>
      <c r="F150" s="12"/>
      <c r="R150" s="7"/>
      <c r="S150" s="7"/>
      <c r="T150" s="7"/>
      <c r="U150" s="7"/>
      <c r="V150" s="7"/>
      <c r="W150" s="7"/>
      <c r="X150" s="7"/>
      <c r="Y150" s="7"/>
    </row>
    <row r="151" spans="1:25" ht="35.25" customHeight="1" thickBot="1" x14ac:dyDescent="0.25">
      <c r="A151" s="1169"/>
      <c r="B151" s="1170"/>
      <c r="C151" s="1170"/>
      <c r="D151" s="1170"/>
      <c r="E151" s="1171"/>
      <c r="F151" s="12"/>
      <c r="R151" s="7"/>
      <c r="S151" s="7"/>
      <c r="T151" s="7"/>
      <c r="U151" s="7"/>
      <c r="V151" s="7"/>
      <c r="W151" s="7"/>
      <c r="X151" s="7"/>
      <c r="Y151" s="7"/>
    </row>
    <row r="152" spans="1:25" ht="27" customHeight="1" thickBot="1" x14ac:dyDescent="0.25">
      <c r="A152" s="1088" t="s">
        <v>429</v>
      </c>
      <c r="B152" s="1089"/>
      <c r="C152" s="1090"/>
      <c r="D152" s="482">
        <f>D9</f>
        <v>120</v>
      </c>
      <c r="E152" s="483">
        <f>E146+E150</f>
        <v>29279.258384753295</v>
      </c>
      <c r="F152" s="12"/>
      <c r="R152" s="7"/>
      <c r="S152" s="7"/>
      <c r="T152" s="7"/>
      <c r="U152" s="7"/>
      <c r="V152" s="7"/>
      <c r="W152" s="7"/>
      <c r="X152" s="7"/>
      <c r="Y152" s="7"/>
    </row>
    <row r="153" spans="1:25" ht="35.25" customHeight="1" thickBot="1" x14ac:dyDescent="0.25">
      <c r="A153" s="1185"/>
      <c r="B153" s="1186"/>
      <c r="C153" s="1186"/>
      <c r="D153" s="1186"/>
      <c r="E153" s="1187"/>
      <c r="F153" s="12"/>
      <c r="R153" s="7"/>
      <c r="S153" s="7"/>
      <c r="T153" s="7"/>
      <c r="U153" s="7"/>
      <c r="V153" s="7"/>
      <c r="W153" s="7"/>
      <c r="X153" s="7"/>
      <c r="Y153" s="7"/>
    </row>
    <row r="154" spans="1:25" ht="28.5" x14ac:dyDescent="0.2">
      <c r="A154" s="484" t="s">
        <v>113</v>
      </c>
      <c r="B154" s="1081">
        <f>D125</f>
        <v>0</v>
      </c>
      <c r="C154" s="1081"/>
      <c r="D154" s="1188"/>
      <c r="E154" s="1189"/>
      <c r="F154" s="12"/>
      <c r="R154" s="7"/>
      <c r="S154" s="7"/>
      <c r="T154" s="7"/>
      <c r="U154" s="7"/>
      <c r="V154" s="7"/>
      <c r="W154" s="7"/>
      <c r="X154" s="7"/>
      <c r="Y154" s="7"/>
    </row>
    <row r="155" spans="1:25" ht="14.25" x14ac:dyDescent="0.2">
      <c r="A155" s="972"/>
      <c r="B155" s="973"/>
      <c r="C155" s="973"/>
      <c r="D155" s="973"/>
      <c r="E155" s="974"/>
      <c r="F155" s="7"/>
      <c r="R155" s="7"/>
      <c r="S155" s="7"/>
      <c r="T155" s="7"/>
      <c r="U155" s="7"/>
      <c r="V155" s="7"/>
      <c r="W155" s="7"/>
      <c r="X155" s="7"/>
      <c r="Y155" s="7"/>
    </row>
    <row r="156" spans="1:25" ht="25.5" customHeight="1" thickBot="1" x14ac:dyDescent="0.25">
      <c r="A156" s="1015" t="s">
        <v>114</v>
      </c>
      <c r="B156" s="1016"/>
      <c r="C156" s="1016"/>
      <c r="D156" s="485">
        <f>D9</f>
        <v>120</v>
      </c>
      <c r="E156" s="229">
        <f>B154*D156</f>
        <v>0</v>
      </c>
      <c r="F156" s="7"/>
      <c r="R156" s="7"/>
      <c r="S156" s="7"/>
      <c r="T156" s="7"/>
      <c r="U156" s="7"/>
      <c r="V156" s="7"/>
      <c r="W156" s="7"/>
      <c r="X156" s="7"/>
      <c r="Y156" s="7"/>
    </row>
    <row r="157" spans="1:25" ht="35.25" customHeight="1" thickBot="1" x14ac:dyDescent="0.25">
      <c r="A157" s="1039"/>
      <c r="B157" s="1040"/>
      <c r="C157" s="1040"/>
      <c r="D157" s="1040"/>
      <c r="E157" s="1041"/>
      <c r="F157" s="7"/>
      <c r="R157" s="7"/>
      <c r="S157" s="7"/>
      <c r="T157" s="7"/>
      <c r="U157" s="7"/>
      <c r="V157" s="7"/>
      <c r="W157" s="7"/>
      <c r="X157" s="7"/>
      <c r="Y157" s="7"/>
    </row>
    <row r="158" spans="1:25" ht="42" customHeight="1" thickBot="1" x14ac:dyDescent="0.25">
      <c r="A158" s="1111" t="s">
        <v>450</v>
      </c>
      <c r="B158" s="1112"/>
      <c r="C158" s="1112"/>
      <c r="D158" s="180">
        <f>D9</f>
        <v>120</v>
      </c>
      <c r="E158" s="181">
        <f>E152+E156</f>
        <v>29279.258384753295</v>
      </c>
      <c r="F158" s="7"/>
      <c r="R158" s="7"/>
      <c r="S158" s="7"/>
      <c r="T158" s="7"/>
      <c r="U158" s="7"/>
      <c r="V158" s="7"/>
      <c r="W158" s="7"/>
      <c r="X158" s="7"/>
      <c r="Y158" s="7"/>
    </row>
    <row r="159" spans="1:25" ht="45.75" customHeight="1" thickBot="1" x14ac:dyDescent="0.25">
      <c r="A159" s="1094"/>
      <c r="B159" s="1095"/>
      <c r="C159" s="1095"/>
      <c r="D159" s="1095"/>
      <c r="E159" s="1096"/>
      <c r="F159" s="7"/>
      <c r="R159" s="7"/>
      <c r="S159" s="7"/>
      <c r="T159" s="7"/>
      <c r="U159" s="7"/>
      <c r="V159" s="7"/>
      <c r="W159" s="7"/>
      <c r="X159" s="7"/>
      <c r="Y159" s="7"/>
    </row>
    <row r="160" spans="1:25" ht="47.25" customHeight="1" thickBot="1" x14ac:dyDescent="0.25">
      <c r="A160" s="1097" t="s">
        <v>448</v>
      </c>
      <c r="B160" s="1098"/>
      <c r="C160" s="1098"/>
      <c r="D160" s="1099"/>
      <c r="E160" s="182">
        <f>C165*D162+C166*D161</f>
        <v>40200</v>
      </c>
      <c r="F160" s="7"/>
      <c r="R160" s="7"/>
      <c r="S160" s="7"/>
      <c r="T160" s="7"/>
      <c r="U160" s="7"/>
      <c r="V160" s="7"/>
      <c r="W160" s="7"/>
      <c r="X160" s="7"/>
      <c r="Y160" s="7"/>
    </row>
    <row r="161" spans="1:25" ht="33.75" customHeight="1" x14ac:dyDescent="0.2">
      <c r="A161" s="1115" t="s">
        <v>412</v>
      </c>
      <c r="B161" s="1116"/>
      <c r="C161" s="1117"/>
      <c r="D161" s="295">
        <f>'Referencia de datos'!B160</f>
        <v>350</v>
      </c>
      <c r="E161" s="443"/>
      <c r="F161" s="7"/>
      <c r="R161" s="7"/>
      <c r="S161" s="7"/>
      <c r="T161" s="7"/>
      <c r="U161" s="7"/>
      <c r="V161" s="7"/>
      <c r="W161" s="7"/>
      <c r="X161" s="7"/>
      <c r="Y161" s="7"/>
    </row>
    <row r="162" spans="1:25" ht="35.25" customHeight="1" x14ac:dyDescent="0.2">
      <c r="A162" s="1118" t="s">
        <v>413</v>
      </c>
      <c r="B162" s="1119"/>
      <c r="C162" s="1120"/>
      <c r="D162" s="296">
        <f>'Referencia de datos'!C160</f>
        <v>300</v>
      </c>
      <c r="E162" s="443"/>
      <c r="F162" s="7"/>
      <c r="R162" s="7"/>
      <c r="S162" s="7"/>
      <c r="T162" s="7"/>
      <c r="U162" s="7"/>
      <c r="V162" s="7"/>
      <c r="W162" s="7"/>
      <c r="X162" s="7"/>
      <c r="Y162" s="7"/>
    </row>
    <row r="163" spans="1:25" ht="14.25" customHeight="1" x14ac:dyDescent="0.2">
      <c r="A163" s="940"/>
      <c r="B163" s="941"/>
      <c r="C163" s="941"/>
      <c r="D163" s="941"/>
      <c r="E163" s="942"/>
      <c r="F163" s="7"/>
      <c r="R163" s="7"/>
      <c r="S163" s="7"/>
      <c r="T163" s="7"/>
      <c r="U163" s="7"/>
      <c r="V163" s="7"/>
      <c r="W163" s="7"/>
      <c r="X163" s="7"/>
      <c r="Y163" s="7"/>
    </row>
    <row r="164" spans="1:25" ht="48.75" customHeight="1" x14ac:dyDescent="0.2">
      <c r="A164" s="267" t="s">
        <v>115</v>
      </c>
      <c r="B164" s="448" t="s">
        <v>116</v>
      </c>
      <c r="C164" s="1113" t="s">
        <v>117</v>
      </c>
      <c r="D164" s="1113"/>
      <c r="E164" s="926"/>
      <c r="F164" s="7"/>
      <c r="R164" s="7"/>
      <c r="S164" s="7"/>
      <c r="T164" s="7"/>
      <c r="U164" s="7"/>
      <c r="V164" s="7"/>
      <c r="W164" s="7"/>
      <c r="X164" s="7"/>
      <c r="Y164" s="7"/>
    </row>
    <row r="165" spans="1:25" ht="74.25" customHeight="1" x14ac:dyDescent="0.2">
      <c r="A165" s="444" t="s">
        <v>344</v>
      </c>
      <c r="B165" s="183">
        <v>0.3</v>
      </c>
      <c r="C165" s="1114">
        <f>D168*B165</f>
        <v>36</v>
      </c>
      <c r="D165" s="1114"/>
      <c r="E165" s="926"/>
      <c r="F165" s="7"/>
      <c r="R165" s="7"/>
      <c r="S165" s="7"/>
      <c r="T165" s="7"/>
      <c r="U165" s="7"/>
      <c r="V165" s="7"/>
      <c r="W165" s="7"/>
      <c r="X165" s="7"/>
      <c r="Y165" s="7"/>
    </row>
    <row r="166" spans="1:25" ht="68.25" customHeight="1" x14ac:dyDescent="0.2">
      <c r="A166" s="444" t="s">
        <v>345</v>
      </c>
      <c r="B166" s="183">
        <v>0.7</v>
      </c>
      <c r="C166" s="1114">
        <f>D168*B166</f>
        <v>84</v>
      </c>
      <c r="D166" s="1114"/>
      <c r="E166" s="926"/>
      <c r="F166" s="7"/>
      <c r="R166" s="7"/>
      <c r="S166" s="7"/>
      <c r="T166" s="7"/>
      <c r="U166" s="7"/>
      <c r="V166" s="7"/>
      <c r="W166" s="7"/>
      <c r="X166" s="7"/>
      <c r="Y166" s="7"/>
    </row>
    <row r="167" spans="1:25" ht="14.25" x14ac:dyDescent="0.2">
      <c r="A167" s="972"/>
      <c r="B167" s="973"/>
      <c r="C167" s="973"/>
      <c r="D167" s="973"/>
      <c r="E167" s="974"/>
      <c r="F167" s="7"/>
      <c r="R167" s="7"/>
      <c r="S167" s="7"/>
      <c r="T167" s="7"/>
      <c r="U167" s="7"/>
      <c r="V167" s="7"/>
      <c r="W167" s="7"/>
      <c r="X167" s="7"/>
      <c r="Y167" s="7"/>
    </row>
    <row r="168" spans="1:25" ht="30" customHeight="1" x14ac:dyDescent="0.2">
      <c r="A168" s="1108" t="s">
        <v>383</v>
      </c>
      <c r="B168" s="1109"/>
      <c r="C168" s="1110"/>
      <c r="D168" s="183">
        <f>D9</f>
        <v>120</v>
      </c>
      <c r="E168" s="443"/>
      <c r="F168" s="7"/>
      <c r="R168" s="7"/>
      <c r="S168" s="7"/>
      <c r="T168" s="7"/>
      <c r="U168" s="7"/>
      <c r="V168" s="7"/>
      <c r="W168" s="7"/>
      <c r="X168" s="7"/>
      <c r="Y168" s="7"/>
    </row>
    <row r="169" spans="1:25" ht="15" thickBot="1" x14ac:dyDescent="0.25">
      <c r="A169" s="987"/>
      <c r="B169" s="988"/>
      <c r="C169" s="988"/>
      <c r="D169" s="988"/>
      <c r="E169" s="989"/>
      <c r="F169" s="7"/>
      <c r="R169" s="7"/>
      <c r="S169" s="7"/>
      <c r="T169" s="7"/>
      <c r="U169" s="7"/>
      <c r="V169" s="7"/>
      <c r="W169" s="7"/>
      <c r="X169" s="7"/>
      <c r="Y169" s="7"/>
    </row>
    <row r="170" spans="1:25" ht="21.75" customHeight="1" thickBot="1" x14ac:dyDescent="0.25">
      <c r="A170" s="1097" t="s">
        <v>384</v>
      </c>
      <c r="B170" s="1098"/>
      <c r="C170" s="1098"/>
      <c r="D170" s="1099"/>
      <c r="E170" s="468">
        <f>E160-E158</f>
        <v>10920.741615246705</v>
      </c>
      <c r="F170" s="7"/>
      <c r="R170" s="7"/>
      <c r="S170" s="7"/>
      <c r="T170" s="7"/>
      <c r="U170" s="7"/>
      <c r="V170" s="7"/>
      <c r="W170" s="7"/>
      <c r="X170" s="7"/>
      <c r="Y170" s="7"/>
    </row>
    <row r="171" spans="1:25" ht="21.75" customHeight="1" thickBot="1" x14ac:dyDescent="0.25">
      <c r="A171" s="1100" t="s">
        <v>447</v>
      </c>
      <c r="B171" s="1101"/>
      <c r="C171" s="1101"/>
      <c r="D171" s="1102"/>
      <c r="E171" s="515">
        <f>E170/D168</f>
        <v>91.00618012705587</v>
      </c>
      <c r="F171" s="7"/>
      <c r="R171" s="7"/>
      <c r="S171" s="7"/>
      <c r="T171" s="7"/>
      <c r="U171" s="7"/>
      <c r="V171" s="7"/>
      <c r="W171" s="7"/>
      <c r="X171" s="7"/>
      <c r="Y171" s="7"/>
    </row>
    <row r="172" spans="1:25" ht="14.25" x14ac:dyDescent="0.2">
      <c r="A172" s="184"/>
      <c r="B172" s="184"/>
      <c r="C172" s="184"/>
      <c r="D172" s="184"/>
      <c r="E172" s="184"/>
      <c r="F172" s="7"/>
      <c r="R172" s="7"/>
      <c r="S172" s="7"/>
      <c r="T172" s="7"/>
      <c r="U172" s="7"/>
      <c r="V172" s="7"/>
      <c r="W172" s="7"/>
      <c r="X172" s="7"/>
      <c r="Y172" s="7"/>
    </row>
    <row r="173" spans="1:25" ht="15" x14ac:dyDescent="0.2">
      <c r="A173" s="1103"/>
      <c r="B173" s="1103"/>
      <c r="C173" s="1103"/>
      <c r="D173" s="1103"/>
      <c r="E173" s="464"/>
      <c r="F173" s="7"/>
      <c r="R173" s="7"/>
      <c r="S173" s="7"/>
      <c r="T173" s="7"/>
      <c r="U173" s="7"/>
      <c r="V173" s="7"/>
      <c r="W173" s="7"/>
      <c r="X173" s="7"/>
      <c r="Y173" s="7"/>
    </row>
    <row r="174" spans="1:25" ht="14.25" x14ac:dyDescent="0.2">
      <c r="A174" s="464"/>
      <c r="B174" s="464"/>
      <c r="C174" s="464"/>
      <c r="D174" s="186"/>
      <c r="E174" s="464"/>
      <c r="F174" s="7"/>
      <c r="R174" s="7"/>
      <c r="S174" s="7"/>
      <c r="T174" s="7"/>
      <c r="U174" s="7"/>
      <c r="V174" s="7"/>
      <c r="W174" s="7"/>
      <c r="X174" s="7"/>
      <c r="Y174" s="7"/>
    </row>
    <row r="175" spans="1:25" ht="14.25" x14ac:dyDescent="0.2">
      <c r="A175" s="464"/>
      <c r="B175" s="464"/>
      <c r="C175" s="464"/>
      <c r="D175" s="464"/>
      <c r="E175" s="464"/>
      <c r="F175" s="7"/>
      <c r="R175" s="7"/>
      <c r="S175" s="7"/>
      <c r="T175" s="7"/>
      <c r="U175" s="7"/>
      <c r="V175" s="7"/>
      <c r="W175" s="7"/>
      <c r="X175" s="7"/>
      <c r="Y175" s="7"/>
    </row>
    <row r="176" spans="1:25" ht="14.25" x14ac:dyDescent="0.2">
      <c r="A176" s="464"/>
      <c r="B176" s="464"/>
      <c r="C176" s="464"/>
      <c r="D176" s="464"/>
      <c r="E176" s="464"/>
      <c r="F176" s="7"/>
      <c r="R176" s="7"/>
      <c r="S176" s="7"/>
      <c r="T176" s="7"/>
      <c r="U176" s="7"/>
      <c r="V176" s="7"/>
      <c r="W176" s="7"/>
      <c r="X176" s="7"/>
      <c r="Y176" s="7"/>
    </row>
    <row r="177" spans="1:25" ht="14.25" x14ac:dyDescent="0.2">
      <c r="A177" s="464"/>
      <c r="B177" s="464"/>
      <c r="C177" s="464"/>
      <c r="D177" s="464"/>
      <c r="E177" s="470"/>
      <c r="F177" s="7"/>
      <c r="R177" s="7"/>
      <c r="S177" s="7"/>
      <c r="T177" s="7"/>
      <c r="U177" s="7"/>
      <c r="V177" s="7"/>
      <c r="W177" s="7"/>
      <c r="X177" s="7"/>
      <c r="Y177" s="7"/>
    </row>
    <row r="178" spans="1:25" ht="15" x14ac:dyDescent="0.2">
      <c r="A178" s="1104"/>
      <c r="B178" s="1104"/>
      <c r="C178" s="464"/>
      <c r="D178" s="464"/>
      <c r="E178" s="464"/>
      <c r="F178" s="7"/>
      <c r="R178" s="7"/>
      <c r="S178" s="7"/>
      <c r="T178" s="7"/>
      <c r="U178" s="7"/>
      <c r="V178" s="7"/>
      <c r="W178" s="7"/>
      <c r="X178" s="7"/>
      <c r="Y178" s="7"/>
    </row>
    <row r="179" spans="1:25" ht="15" x14ac:dyDescent="0.2">
      <c r="A179" s="464"/>
      <c r="B179" s="446"/>
      <c r="C179" s="464"/>
      <c r="D179" s="464"/>
      <c r="E179" s="464"/>
      <c r="F179" s="7"/>
      <c r="R179" s="7"/>
      <c r="S179" s="7"/>
      <c r="T179" s="7"/>
      <c r="U179" s="7"/>
      <c r="V179" s="7"/>
      <c r="W179" s="7"/>
      <c r="X179" s="7"/>
      <c r="Y179" s="7"/>
    </row>
    <row r="180" spans="1:25" ht="15" x14ac:dyDescent="0.2">
      <c r="A180" s="464"/>
      <c r="B180" s="446"/>
      <c r="C180" s="439"/>
      <c r="D180" s="439"/>
      <c r="E180" s="464"/>
      <c r="F180" s="7"/>
      <c r="R180" s="7"/>
      <c r="S180" s="7"/>
      <c r="T180" s="7"/>
      <c r="U180" s="7"/>
      <c r="V180" s="7"/>
      <c r="W180" s="7"/>
      <c r="X180" s="7"/>
      <c r="Y180" s="7"/>
    </row>
    <row r="181" spans="1:25" ht="14.25" x14ac:dyDescent="0.2">
      <c r="A181" s="464"/>
      <c r="B181" s="439"/>
      <c r="C181" s="439"/>
      <c r="D181" s="439"/>
      <c r="E181" s="464"/>
      <c r="F181" s="7"/>
      <c r="R181" s="7"/>
      <c r="S181" s="7"/>
      <c r="T181" s="7"/>
      <c r="U181" s="7"/>
      <c r="V181" s="7"/>
      <c r="W181" s="7"/>
      <c r="X181" s="7"/>
      <c r="Y181" s="7"/>
    </row>
    <row r="182" spans="1:25" ht="14.25" x14ac:dyDescent="0.2">
      <c r="A182" s="1104"/>
      <c r="B182" s="1103"/>
      <c r="C182" s="1103"/>
      <c r="D182" s="1103"/>
      <c r="E182" s="464"/>
      <c r="F182" s="7"/>
      <c r="R182" s="7"/>
      <c r="S182" s="7"/>
      <c r="T182" s="7"/>
      <c r="U182" s="7"/>
      <c r="V182" s="7"/>
      <c r="W182" s="7"/>
      <c r="X182" s="7"/>
      <c r="Y182" s="7"/>
    </row>
    <row r="183" spans="1:25" ht="14.25" x14ac:dyDescent="0.2">
      <c r="A183" s="1104"/>
      <c r="B183" s="1104"/>
      <c r="C183" s="1104"/>
      <c r="D183" s="1104"/>
      <c r="E183" s="464"/>
      <c r="F183" s="7"/>
      <c r="R183" s="7"/>
      <c r="S183" s="7"/>
      <c r="T183" s="7"/>
      <c r="U183" s="7"/>
      <c r="V183" s="7"/>
      <c r="W183" s="7"/>
      <c r="X183" s="7"/>
      <c r="Y183" s="7"/>
    </row>
    <row r="184" spans="1:25" ht="14.25" x14ac:dyDescent="0.2">
      <c r="A184" s="464"/>
      <c r="B184" s="439"/>
      <c r="C184" s="189"/>
      <c r="D184" s="189"/>
      <c r="E184" s="464"/>
      <c r="F184" s="7"/>
      <c r="R184" s="7"/>
      <c r="S184" s="7"/>
      <c r="T184" s="7"/>
      <c r="U184" s="7"/>
      <c r="V184" s="7"/>
      <c r="W184" s="7"/>
      <c r="X184" s="7"/>
      <c r="Y184" s="7"/>
    </row>
    <row r="185" spans="1:25" ht="14.25" x14ac:dyDescent="0.2">
      <c r="A185" s="464"/>
      <c r="B185" s="439"/>
      <c r="C185" s="189"/>
      <c r="D185" s="189"/>
      <c r="E185" s="464"/>
      <c r="F185" s="7"/>
      <c r="R185" s="7"/>
      <c r="S185" s="7"/>
      <c r="T185" s="7"/>
      <c r="U185" s="7"/>
      <c r="V185" s="7"/>
      <c r="W185" s="7"/>
      <c r="X185" s="7"/>
      <c r="Y185" s="7"/>
    </row>
    <row r="186" spans="1:25" ht="14.25" x14ac:dyDescent="0.2">
      <c r="A186" s="452"/>
      <c r="B186" s="454"/>
      <c r="C186" s="453"/>
      <c r="D186" s="453"/>
      <c r="E186" s="452"/>
      <c r="F186" s="7"/>
      <c r="R186" s="7"/>
      <c r="S186" s="7"/>
      <c r="T186" s="7"/>
      <c r="U186" s="7"/>
      <c r="V186" s="7"/>
      <c r="W186" s="7"/>
      <c r="X186" s="7"/>
      <c r="Y186" s="7"/>
    </row>
    <row r="187" spans="1:25" ht="14.25" x14ac:dyDescent="0.2">
      <c r="A187" s="452"/>
      <c r="B187" s="454"/>
      <c r="C187" s="453"/>
      <c r="D187" s="453"/>
      <c r="E187" s="452"/>
      <c r="F187" s="7"/>
      <c r="R187" s="7"/>
      <c r="S187" s="7"/>
      <c r="T187" s="7"/>
      <c r="U187" s="7"/>
      <c r="V187" s="7"/>
      <c r="W187" s="7"/>
      <c r="X187" s="7"/>
      <c r="Y187" s="7"/>
    </row>
    <row r="188" spans="1:25" ht="14.25" x14ac:dyDescent="0.2">
      <c r="A188" s="452"/>
      <c r="B188" s="454"/>
      <c r="C188" s="453"/>
      <c r="D188" s="453"/>
      <c r="E188" s="452"/>
      <c r="F188" s="7"/>
      <c r="R188" s="7"/>
      <c r="S188" s="7"/>
      <c r="T188" s="7"/>
      <c r="U188" s="7"/>
      <c r="V188" s="7"/>
      <c r="W188" s="7"/>
      <c r="X188" s="7"/>
      <c r="Y188" s="7"/>
    </row>
    <row r="189" spans="1:25" ht="14.25" x14ac:dyDescent="0.2">
      <c r="A189" s="452"/>
      <c r="B189" s="454"/>
      <c r="C189" s="453"/>
      <c r="D189" s="453"/>
      <c r="E189" s="452"/>
      <c r="F189" s="7"/>
      <c r="R189" s="7"/>
      <c r="S189" s="7"/>
      <c r="T189" s="7"/>
      <c r="U189" s="7"/>
      <c r="V189" s="7"/>
      <c r="W189" s="7"/>
      <c r="X189" s="7"/>
      <c r="Y189" s="7"/>
    </row>
    <row r="190" spans="1:25" ht="15" x14ac:dyDescent="0.25">
      <c r="A190" s="452"/>
      <c r="B190" s="449"/>
      <c r="C190" s="449"/>
      <c r="D190" s="453"/>
      <c r="E190" s="452"/>
      <c r="F190" s="7"/>
      <c r="R190" s="7"/>
      <c r="S190" s="7"/>
      <c r="T190" s="7"/>
      <c r="U190" s="7"/>
      <c r="V190" s="7"/>
      <c r="W190" s="7"/>
      <c r="X190" s="7"/>
      <c r="Y190" s="7"/>
    </row>
    <row r="191" spans="1:25" ht="15" x14ac:dyDescent="0.25">
      <c r="A191" s="1121"/>
      <c r="B191" s="1121"/>
      <c r="C191" s="1121"/>
      <c r="D191" s="194"/>
      <c r="E191" s="452"/>
      <c r="F191" s="7"/>
      <c r="R191" s="7"/>
      <c r="S191" s="7"/>
      <c r="T191" s="7"/>
      <c r="U191" s="7"/>
      <c r="V191" s="7"/>
      <c r="W191" s="7"/>
      <c r="X191" s="7"/>
      <c r="Y191" s="7"/>
    </row>
    <row r="192" spans="1:25" ht="14.25" x14ac:dyDescent="0.2">
      <c r="A192" s="1122"/>
      <c r="B192" s="1122"/>
      <c r="C192" s="1122"/>
      <c r="D192" s="1122"/>
      <c r="E192" s="452"/>
      <c r="F192" s="7"/>
      <c r="R192" s="7"/>
      <c r="S192" s="7"/>
      <c r="T192" s="7"/>
      <c r="U192" s="7"/>
      <c r="V192" s="7"/>
      <c r="W192" s="7"/>
      <c r="X192" s="7"/>
      <c r="Y192" s="7"/>
    </row>
    <row r="193" spans="1:25" ht="15" x14ac:dyDescent="0.25">
      <c r="A193" s="449"/>
      <c r="B193" s="450"/>
      <c r="C193" s="450"/>
      <c r="D193" s="194"/>
      <c r="E193" s="452"/>
      <c r="F193" s="7"/>
      <c r="R193" s="7"/>
      <c r="S193" s="7"/>
      <c r="T193" s="7"/>
      <c r="U193" s="7"/>
      <c r="V193" s="7"/>
      <c r="W193" s="7"/>
      <c r="X193" s="7"/>
      <c r="Y193" s="7"/>
    </row>
    <row r="194" spans="1:25" ht="14.25" x14ac:dyDescent="0.2">
      <c r="A194" s="452"/>
      <c r="B194" s="452"/>
      <c r="C194" s="452"/>
      <c r="D194" s="452"/>
      <c r="E194" s="452"/>
      <c r="F194" s="7"/>
      <c r="R194" s="7"/>
      <c r="S194" s="7"/>
      <c r="T194" s="7"/>
      <c r="U194" s="7"/>
      <c r="V194" s="7"/>
      <c r="W194" s="7"/>
      <c r="X194" s="7"/>
      <c r="Y194" s="7"/>
    </row>
    <row r="195" spans="1:25" ht="14.25" x14ac:dyDescent="0.2">
      <c r="A195" s="452"/>
      <c r="B195" s="452"/>
      <c r="C195" s="452"/>
      <c r="D195" s="452"/>
      <c r="E195" s="452"/>
      <c r="F195" s="7"/>
      <c r="R195" s="7"/>
      <c r="S195" s="7"/>
      <c r="T195" s="7"/>
      <c r="U195" s="7"/>
      <c r="V195" s="7"/>
      <c r="W195" s="7"/>
      <c r="X195" s="7"/>
      <c r="Y195" s="7"/>
    </row>
    <row r="196" spans="1:25" ht="15" x14ac:dyDescent="0.25">
      <c r="A196" s="449"/>
      <c r="B196" s="451"/>
      <c r="C196" s="451"/>
      <c r="D196" s="451"/>
      <c r="E196" s="452"/>
      <c r="F196" s="7"/>
      <c r="R196" s="7"/>
      <c r="S196" s="7"/>
      <c r="T196" s="7"/>
      <c r="U196" s="7"/>
      <c r="V196" s="7"/>
      <c r="W196" s="7"/>
      <c r="X196" s="7"/>
      <c r="Y196" s="7"/>
    </row>
    <row r="197" spans="1:25" ht="15" x14ac:dyDescent="0.2">
      <c r="A197" s="1123"/>
      <c r="B197" s="1124"/>
      <c r="C197" s="1125"/>
      <c r="D197" s="1125"/>
      <c r="E197" s="447"/>
      <c r="F197" s="7"/>
      <c r="R197" s="7"/>
      <c r="S197" s="7"/>
      <c r="T197" s="7"/>
      <c r="U197" s="7"/>
      <c r="V197" s="7"/>
      <c r="W197" s="7"/>
      <c r="X197" s="7"/>
      <c r="Y197" s="7"/>
    </row>
    <row r="198" spans="1:25" ht="15" x14ac:dyDescent="0.2">
      <c r="A198" s="1123"/>
      <c r="B198" s="1123"/>
      <c r="C198" s="1123"/>
      <c r="D198" s="1123"/>
      <c r="E198" s="447"/>
      <c r="F198" s="7"/>
      <c r="R198" s="7"/>
      <c r="S198" s="7"/>
      <c r="T198" s="7"/>
      <c r="U198" s="7"/>
      <c r="V198" s="7"/>
      <c r="W198" s="7"/>
      <c r="X198" s="7"/>
      <c r="Y198" s="7"/>
    </row>
    <row r="199" spans="1:25" ht="15" x14ac:dyDescent="0.25">
      <c r="A199" s="1121"/>
      <c r="B199" s="1121"/>
      <c r="C199" s="1121"/>
      <c r="D199" s="194"/>
      <c r="E199" s="452"/>
      <c r="F199" s="7"/>
      <c r="R199" s="7"/>
      <c r="S199" s="7"/>
      <c r="T199" s="7"/>
      <c r="U199" s="7"/>
      <c r="V199" s="7"/>
      <c r="W199" s="7"/>
      <c r="X199" s="7"/>
      <c r="Y199" s="7"/>
    </row>
    <row r="200" spans="1:25" ht="14.25" x14ac:dyDescent="0.2">
      <c r="A200" s="1122"/>
      <c r="B200" s="1122"/>
      <c r="C200" s="1122"/>
      <c r="D200" s="1122"/>
      <c r="E200" s="452"/>
      <c r="F200" s="7"/>
      <c r="R200" s="7"/>
      <c r="S200" s="7"/>
      <c r="T200" s="7"/>
      <c r="U200" s="7"/>
      <c r="V200" s="7"/>
      <c r="W200" s="7"/>
      <c r="X200" s="7"/>
      <c r="Y200" s="7"/>
    </row>
    <row r="201" spans="1:25" ht="15" x14ac:dyDescent="0.25">
      <c r="A201" s="1121"/>
      <c r="B201" s="1121"/>
      <c r="C201" s="1121"/>
      <c r="D201" s="194"/>
      <c r="E201" s="452"/>
      <c r="F201" s="7"/>
      <c r="R201" s="7"/>
      <c r="S201" s="7"/>
      <c r="T201" s="7"/>
      <c r="U201" s="7"/>
      <c r="V201" s="7"/>
      <c r="W201" s="7"/>
      <c r="X201" s="7"/>
      <c r="Y201" s="7"/>
    </row>
    <row r="202" spans="1:25" ht="14.25" x14ac:dyDescent="0.2">
      <c r="A202" s="452"/>
      <c r="B202" s="452"/>
      <c r="C202" s="452"/>
      <c r="D202" s="452"/>
      <c r="E202" s="452"/>
      <c r="F202" s="7"/>
      <c r="R202" s="7"/>
      <c r="S202" s="7"/>
      <c r="T202" s="7"/>
      <c r="U202" s="7"/>
      <c r="V202" s="7"/>
      <c r="W202" s="7"/>
      <c r="X202" s="7"/>
      <c r="Y202" s="7"/>
    </row>
    <row r="203" spans="1:25" ht="14.25" x14ac:dyDescent="0.2">
      <c r="A203" s="452"/>
      <c r="B203" s="452"/>
      <c r="C203" s="452"/>
      <c r="D203" s="452"/>
      <c r="E203" s="452"/>
      <c r="F203" s="7"/>
      <c r="R203" s="7"/>
      <c r="S203" s="7"/>
      <c r="T203" s="7"/>
      <c r="U203" s="7"/>
      <c r="V203" s="7"/>
      <c r="W203" s="7"/>
      <c r="X203" s="7"/>
      <c r="Y203" s="7"/>
    </row>
    <row r="204" spans="1:25" ht="15" x14ac:dyDescent="0.25">
      <c r="A204" s="1121"/>
      <c r="B204" s="1121"/>
      <c r="C204" s="1126"/>
      <c r="D204" s="1126"/>
      <c r="E204" s="452"/>
      <c r="F204" s="7"/>
      <c r="R204" s="7"/>
      <c r="S204" s="7"/>
      <c r="T204" s="7"/>
      <c r="U204" s="7"/>
      <c r="V204" s="7"/>
      <c r="W204" s="7"/>
      <c r="X204" s="7"/>
      <c r="Y204" s="7"/>
    </row>
    <row r="205" spans="1:25" ht="14.25" x14ac:dyDescent="0.2">
      <c r="A205" s="452"/>
      <c r="B205" s="452"/>
      <c r="C205" s="452"/>
      <c r="D205" s="452"/>
      <c r="E205" s="452"/>
      <c r="F205" s="7"/>
      <c r="R205" s="7"/>
      <c r="S205" s="7"/>
      <c r="T205" s="7"/>
      <c r="U205" s="7"/>
      <c r="V205" s="7"/>
      <c r="W205" s="7"/>
      <c r="X205" s="7"/>
      <c r="Y205" s="7"/>
    </row>
    <row r="206" spans="1:25" ht="14.25" x14ac:dyDescent="0.2">
      <c r="A206" s="1127"/>
      <c r="B206" s="1127"/>
      <c r="C206" s="1128"/>
      <c r="D206" s="1128"/>
      <c r="E206" s="452"/>
      <c r="F206" s="7"/>
      <c r="R206" s="7"/>
      <c r="S206" s="7"/>
      <c r="T206" s="7"/>
      <c r="U206" s="7"/>
      <c r="V206" s="7"/>
      <c r="W206" s="7"/>
      <c r="X206" s="7"/>
      <c r="Y206" s="7"/>
    </row>
    <row r="207" spans="1:25" ht="14.25" x14ac:dyDescent="0.2">
      <c r="A207" s="1127"/>
      <c r="B207" s="1127"/>
      <c r="C207" s="1128"/>
      <c r="D207" s="1128"/>
      <c r="E207" s="452"/>
      <c r="F207" s="7"/>
      <c r="R207" s="7"/>
      <c r="S207" s="7"/>
      <c r="T207" s="7"/>
      <c r="U207" s="7"/>
      <c r="V207" s="7"/>
      <c r="W207" s="7"/>
      <c r="X207" s="7"/>
      <c r="Y207" s="7"/>
    </row>
    <row r="208" spans="1:25" ht="14.25" x14ac:dyDescent="0.2">
      <c r="A208" s="452"/>
      <c r="B208" s="454"/>
      <c r="C208" s="1128"/>
      <c r="D208" s="1128"/>
      <c r="E208" s="452"/>
      <c r="F208" s="7"/>
      <c r="R208" s="7"/>
      <c r="S208" s="7"/>
      <c r="T208" s="7"/>
      <c r="U208" s="7"/>
      <c r="V208" s="7"/>
      <c r="W208" s="7"/>
      <c r="X208" s="7"/>
      <c r="Y208" s="7"/>
    </row>
    <row r="209" spans="1:25" ht="14.25" x14ac:dyDescent="0.2">
      <c r="A209" s="452"/>
      <c r="B209" s="454"/>
      <c r="C209" s="1128"/>
      <c r="D209" s="1128"/>
      <c r="E209" s="452"/>
      <c r="F209" s="7"/>
      <c r="R209" s="7"/>
      <c r="S209" s="7"/>
      <c r="T209" s="7"/>
      <c r="U209" s="7"/>
      <c r="V209" s="7"/>
      <c r="W209" s="7"/>
      <c r="X209" s="7"/>
      <c r="Y209" s="7"/>
    </row>
    <row r="210" spans="1:25" ht="14.25" x14ac:dyDescent="0.2">
      <c r="A210" s="1127"/>
      <c r="B210" s="1127"/>
      <c r="C210" s="1128"/>
      <c r="D210" s="1128"/>
      <c r="E210" s="452"/>
      <c r="F210" s="7"/>
      <c r="R210" s="7"/>
      <c r="S210" s="7"/>
      <c r="T210" s="7"/>
      <c r="U210" s="7"/>
      <c r="V210" s="7"/>
      <c r="W210" s="7"/>
      <c r="X210" s="7"/>
      <c r="Y210" s="7"/>
    </row>
    <row r="211" spans="1:25" ht="14.25" x14ac:dyDescent="0.2">
      <c r="A211" s="1127"/>
      <c r="B211" s="1127"/>
      <c r="C211" s="1128"/>
      <c r="D211" s="1128"/>
      <c r="E211" s="452"/>
      <c r="F211" s="7"/>
      <c r="R211" s="7"/>
      <c r="S211" s="7"/>
      <c r="T211" s="7"/>
      <c r="U211" s="7"/>
      <c r="V211" s="7"/>
      <c r="W211" s="7"/>
      <c r="X211" s="7"/>
      <c r="Y211" s="7"/>
    </row>
    <row r="212" spans="1:25" ht="14.25" x14ac:dyDescent="0.2">
      <c r="A212" s="1127"/>
      <c r="B212" s="1127"/>
      <c r="C212" s="1128"/>
      <c r="D212" s="1128"/>
      <c r="E212" s="452"/>
      <c r="F212" s="7"/>
      <c r="R212" s="7"/>
      <c r="S212" s="7"/>
      <c r="T212" s="7"/>
      <c r="U212" s="7"/>
      <c r="V212" s="7"/>
      <c r="W212" s="7"/>
      <c r="X212" s="7"/>
      <c r="Y212" s="7"/>
    </row>
    <row r="213" spans="1:25" ht="14.25" x14ac:dyDescent="0.2">
      <c r="A213" s="1127"/>
      <c r="B213" s="1127"/>
      <c r="C213" s="1128"/>
      <c r="D213" s="1128"/>
      <c r="E213" s="452"/>
      <c r="F213" s="7"/>
      <c r="R213" s="7"/>
      <c r="S213" s="7"/>
      <c r="T213" s="7"/>
      <c r="U213" s="7"/>
      <c r="V213" s="7"/>
      <c r="W213" s="7"/>
      <c r="X213" s="7"/>
      <c r="Y213" s="7"/>
    </row>
    <row r="214" spans="1:25" ht="14.25" x14ac:dyDescent="0.2">
      <c r="A214" s="1127"/>
      <c r="B214" s="1127"/>
      <c r="C214" s="1128"/>
      <c r="D214" s="1128"/>
      <c r="E214" s="452"/>
      <c r="F214" s="7"/>
      <c r="R214" s="7"/>
      <c r="S214" s="7"/>
      <c r="T214" s="7"/>
      <c r="U214" s="7"/>
      <c r="V214" s="7"/>
      <c r="W214" s="7"/>
      <c r="X214" s="7"/>
      <c r="Y214" s="7"/>
    </row>
    <row r="215" spans="1:25" ht="14.25" x14ac:dyDescent="0.2">
      <c r="A215" s="1127"/>
      <c r="B215" s="1127"/>
      <c r="C215" s="1127"/>
      <c r="D215" s="1127"/>
      <c r="E215" s="452"/>
      <c r="F215" s="7"/>
      <c r="R215" s="7"/>
      <c r="S215" s="7"/>
      <c r="T215" s="7"/>
      <c r="U215" s="7"/>
      <c r="V215" s="7"/>
      <c r="W215" s="7"/>
      <c r="X215" s="7"/>
      <c r="Y215" s="7"/>
    </row>
    <row r="216" spans="1:25" ht="14.25" x14ac:dyDescent="0.2">
      <c r="A216" s="1127"/>
      <c r="B216" s="1127"/>
      <c r="C216" s="1127"/>
      <c r="D216" s="1127"/>
      <c r="E216" s="452"/>
      <c r="F216" s="7"/>
      <c r="R216" s="7"/>
      <c r="S216" s="7"/>
      <c r="T216" s="7"/>
      <c r="U216" s="7"/>
      <c r="V216" s="7"/>
      <c r="W216" s="7"/>
      <c r="X216" s="7"/>
      <c r="Y216" s="7"/>
    </row>
    <row r="217" spans="1:25" ht="14.25" x14ac:dyDescent="0.2">
      <c r="A217" s="1127"/>
      <c r="B217" s="1127"/>
      <c r="C217" s="1127"/>
      <c r="D217" s="1127"/>
      <c r="E217" s="452"/>
      <c r="F217" s="7"/>
      <c r="R217" s="7"/>
      <c r="S217" s="7"/>
      <c r="T217" s="7"/>
      <c r="U217" s="7"/>
      <c r="V217" s="7"/>
      <c r="W217" s="7"/>
      <c r="X217" s="7"/>
      <c r="Y217" s="7"/>
    </row>
    <row r="218" spans="1:25" ht="14.25" x14ac:dyDescent="0.2">
      <c r="A218" s="1127"/>
      <c r="B218" s="1127"/>
      <c r="C218" s="1127"/>
      <c r="D218" s="1127"/>
      <c r="E218" s="452"/>
      <c r="F218" s="7"/>
      <c r="R218" s="7"/>
      <c r="S218" s="7"/>
      <c r="T218" s="7"/>
      <c r="U218" s="7"/>
      <c r="V218" s="7"/>
      <c r="W218" s="7"/>
      <c r="X218" s="7"/>
      <c r="Y218" s="7"/>
    </row>
    <row r="219" spans="1:25" ht="14.25" x14ac:dyDescent="0.2">
      <c r="A219" s="1127"/>
      <c r="B219" s="1127"/>
      <c r="C219" s="1127"/>
      <c r="D219" s="1127"/>
      <c r="E219" s="452"/>
      <c r="F219" s="7"/>
      <c r="R219" s="7"/>
      <c r="S219" s="7"/>
      <c r="T219" s="7"/>
      <c r="U219" s="7"/>
      <c r="V219" s="7"/>
      <c r="W219" s="7"/>
      <c r="X219" s="7"/>
      <c r="Y219" s="7"/>
    </row>
    <row r="220" spans="1:25" ht="15" x14ac:dyDescent="0.25">
      <c r="A220" s="449"/>
      <c r="B220" s="449"/>
      <c r="C220" s="1129"/>
      <c r="D220" s="1129"/>
      <c r="E220" s="452"/>
      <c r="F220" s="7"/>
      <c r="R220" s="7"/>
      <c r="S220" s="7"/>
      <c r="T220" s="7"/>
      <c r="U220" s="7"/>
      <c r="V220" s="7"/>
      <c r="W220" s="7"/>
      <c r="X220" s="7"/>
      <c r="Y220" s="7"/>
    </row>
    <row r="221" spans="1:25" ht="15" x14ac:dyDescent="0.25">
      <c r="A221" s="1121"/>
      <c r="B221" s="1121"/>
      <c r="C221" s="1128"/>
      <c r="D221" s="1128"/>
      <c r="E221" s="452"/>
      <c r="F221" s="7"/>
      <c r="R221" s="7"/>
      <c r="S221" s="7"/>
      <c r="T221" s="7"/>
      <c r="U221" s="7"/>
      <c r="V221" s="7"/>
      <c r="W221" s="7"/>
      <c r="X221" s="7"/>
      <c r="Y221" s="7"/>
    </row>
    <row r="222" spans="1:25" ht="14.25" x14ac:dyDescent="0.2">
      <c r="A222" s="452"/>
      <c r="B222" s="452"/>
      <c r="C222" s="454"/>
      <c r="D222" s="454"/>
      <c r="E222" s="452"/>
      <c r="F222" s="7"/>
      <c r="G222" s="7"/>
      <c r="H222" s="7"/>
      <c r="I222" s="7"/>
      <c r="J222" s="7"/>
      <c r="K222" s="7"/>
      <c r="L222" s="7"/>
      <c r="M222" s="7"/>
      <c r="N222" s="7"/>
      <c r="O222" s="7"/>
      <c r="P222" s="7"/>
      <c r="Q222" s="7"/>
      <c r="R222" s="7"/>
      <c r="S222" s="7"/>
      <c r="T222" s="7"/>
      <c r="U222" s="7"/>
      <c r="V222" s="7"/>
      <c r="W222" s="7"/>
      <c r="X222" s="7"/>
      <c r="Y222" s="7"/>
    </row>
    <row r="223" spans="1:25" ht="15" x14ac:dyDescent="0.25">
      <c r="A223" s="1130"/>
      <c r="B223" s="1130"/>
      <c r="C223" s="1126"/>
      <c r="D223" s="1126"/>
      <c r="E223" s="452"/>
      <c r="F223" s="7"/>
      <c r="G223" s="7"/>
      <c r="H223" s="7"/>
      <c r="I223" s="7"/>
      <c r="J223" s="7"/>
      <c r="K223" s="7"/>
      <c r="L223" s="7"/>
      <c r="M223" s="7"/>
      <c r="N223" s="7"/>
      <c r="O223" s="7"/>
      <c r="P223" s="7"/>
      <c r="Q223" s="7"/>
      <c r="R223" s="7"/>
      <c r="S223" s="7"/>
      <c r="T223" s="7"/>
      <c r="U223" s="7"/>
      <c r="V223" s="7"/>
      <c r="W223" s="7"/>
      <c r="X223" s="7"/>
      <c r="Y223" s="7"/>
    </row>
    <row r="224" spans="1:25" ht="14.25" x14ac:dyDescent="0.2">
      <c r="A224" s="452"/>
      <c r="B224" s="452"/>
      <c r="C224" s="454"/>
      <c r="D224" s="454"/>
      <c r="E224" s="452"/>
      <c r="F224" s="7"/>
      <c r="G224" s="7"/>
      <c r="H224" s="7"/>
      <c r="I224" s="7"/>
      <c r="J224" s="7"/>
      <c r="K224" s="7"/>
      <c r="L224" s="7"/>
      <c r="M224" s="7"/>
      <c r="N224" s="7"/>
      <c r="O224" s="7"/>
      <c r="P224" s="7"/>
      <c r="Q224" s="7"/>
      <c r="R224" s="7"/>
      <c r="S224" s="7"/>
      <c r="T224" s="7"/>
      <c r="U224" s="7"/>
      <c r="V224" s="7"/>
      <c r="W224" s="7"/>
      <c r="X224" s="7"/>
      <c r="Y224" s="7"/>
    </row>
    <row r="225" spans="1:25" ht="15" x14ac:dyDescent="0.25">
      <c r="A225" s="1121"/>
      <c r="B225" s="1121"/>
      <c r="C225" s="1128"/>
      <c r="D225" s="1128"/>
      <c r="E225" s="452"/>
      <c r="F225" s="7"/>
      <c r="G225" s="7"/>
      <c r="H225" s="7"/>
      <c r="I225" s="7"/>
      <c r="J225" s="7"/>
      <c r="K225" s="7"/>
      <c r="L225" s="7"/>
      <c r="M225" s="7"/>
      <c r="N225" s="7"/>
      <c r="O225" s="7"/>
      <c r="P225" s="7"/>
      <c r="Q225" s="7"/>
      <c r="R225" s="7"/>
      <c r="S225" s="7"/>
      <c r="T225" s="7"/>
      <c r="U225" s="7"/>
      <c r="V225" s="7"/>
      <c r="W225" s="7"/>
      <c r="X225" s="7"/>
      <c r="Y225" s="7"/>
    </row>
    <row r="226" spans="1:25" ht="15" x14ac:dyDescent="0.25">
      <c r="A226" s="449"/>
      <c r="B226" s="452"/>
      <c r="C226" s="198"/>
      <c r="D226" s="198"/>
      <c r="E226" s="452"/>
      <c r="F226" s="7"/>
      <c r="G226" s="7"/>
      <c r="H226" s="7"/>
      <c r="I226" s="7"/>
      <c r="J226" s="7"/>
      <c r="K226" s="7"/>
      <c r="L226" s="7"/>
      <c r="M226" s="7"/>
      <c r="N226" s="7"/>
      <c r="O226" s="7"/>
      <c r="P226" s="7"/>
      <c r="Q226" s="7"/>
      <c r="R226" s="7"/>
      <c r="S226" s="7"/>
      <c r="T226" s="7"/>
      <c r="U226" s="7"/>
      <c r="V226" s="7"/>
      <c r="W226" s="7"/>
      <c r="X226" s="7"/>
      <c r="Y226" s="7"/>
    </row>
    <row r="227" spans="1:25" ht="15" x14ac:dyDescent="0.25">
      <c r="A227" s="1121"/>
      <c r="B227" s="1121"/>
      <c r="C227" s="1128"/>
      <c r="D227" s="1128"/>
      <c r="E227" s="452"/>
      <c r="F227" s="7"/>
      <c r="G227" s="7"/>
      <c r="H227" s="7"/>
      <c r="I227" s="7"/>
      <c r="J227" s="7"/>
      <c r="K227" s="7"/>
      <c r="L227" s="7"/>
      <c r="M227" s="7"/>
      <c r="N227" s="7"/>
      <c r="O227" s="7"/>
      <c r="P227" s="7"/>
      <c r="Q227" s="7"/>
      <c r="R227" s="7"/>
      <c r="S227" s="7"/>
      <c r="T227" s="7"/>
      <c r="U227" s="7"/>
      <c r="V227" s="7"/>
      <c r="W227" s="7"/>
      <c r="X227" s="7"/>
      <c r="Y227" s="7"/>
    </row>
    <row r="228" spans="1:25" ht="14.25" x14ac:dyDescent="0.2">
      <c r="A228" s="452"/>
      <c r="B228" s="198"/>
      <c r="C228" s="452"/>
      <c r="D228" s="198"/>
      <c r="E228" s="198"/>
      <c r="F228" s="7"/>
      <c r="G228" s="7"/>
      <c r="H228" s="7"/>
      <c r="I228" s="7"/>
      <c r="J228" s="7"/>
      <c r="K228" s="7"/>
      <c r="L228" s="7"/>
      <c r="M228" s="7"/>
      <c r="N228" s="7"/>
      <c r="O228" s="7"/>
      <c r="P228" s="7"/>
      <c r="Q228" s="7"/>
      <c r="R228" s="7"/>
      <c r="S228" s="7"/>
      <c r="T228" s="7"/>
      <c r="U228" s="7"/>
      <c r="V228" s="7"/>
      <c r="W228" s="7"/>
      <c r="X228" s="7"/>
      <c r="Y228" s="7"/>
    </row>
    <row r="229" spans="1:25" ht="15" x14ac:dyDescent="0.25">
      <c r="A229" s="1121"/>
      <c r="B229" s="1121"/>
      <c r="C229" s="1126"/>
      <c r="D229" s="1126"/>
      <c r="E229" s="452"/>
      <c r="F229" s="7"/>
      <c r="G229" s="7"/>
      <c r="H229" s="7"/>
      <c r="I229" s="7"/>
      <c r="J229" s="7"/>
      <c r="K229" s="7"/>
      <c r="L229" s="7"/>
      <c r="M229" s="7"/>
      <c r="N229" s="7"/>
      <c r="O229" s="7"/>
      <c r="P229" s="7"/>
      <c r="Q229" s="7"/>
      <c r="R229" s="7"/>
      <c r="S229" s="7"/>
      <c r="T229" s="7"/>
      <c r="U229" s="7"/>
      <c r="V229" s="7"/>
      <c r="W229" s="7"/>
      <c r="X229" s="7"/>
      <c r="Y229" s="7"/>
    </row>
    <row r="230" spans="1:25" ht="14.25" x14ac:dyDescent="0.2">
      <c r="A230" s="452"/>
      <c r="B230" s="452"/>
      <c r="C230" s="452"/>
      <c r="D230" s="452"/>
      <c r="E230" s="452"/>
      <c r="F230" s="7"/>
      <c r="G230" s="7"/>
      <c r="H230" s="7"/>
      <c r="I230" s="7"/>
      <c r="J230" s="7"/>
      <c r="K230" s="7"/>
      <c r="L230" s="7"/>
      <c r="M230" s="7"/>
      <c r="N230" s="7"/>
      <c r="O230" s="7"/>
      <c r="P230" s="7"/>
      <c r="Q230" s="7"/>
      <c r="R230" s="7"/>
      <c r="S230" s="7"/>
      <c r="T230" s="7"/>
      <c r="U230" s="7"/>
      <c r="V230" s="7"/>
      <c r="W230" s="7"/>
      <c r="X230" s="7"/>
      <c r="Y230" s="7"/>
    </row>
    <row r="231" spans="1:25" ht="14.25" x14ac:dyDescent="0.2">
      <c r="A231" s="1127"/>
      <c r="B231" s="1127"/>
      <c r="C231" s="1128"/>
      <c r="D231" s="1128"/>
      <c r="E231" s="452"/>
      <c r="F231" s="7"/>
      <c r="G231" s="7"/>
      <c r="H231" s="7"/>
      <c r="I231" s="7"/>
      <c r="J231" s="7"/>
      <c r="K231" s="7"/>
      <c r="L231" s="7"/>
      <c r="M231" s="7"/>
      <c r="N231" s="7"/>
      <c r="O231" s="7"/>
      <c r="P231" s="7"/>
      <c r="Q231" s="7"/>
      <c r="R231" s="7"/>
      <c r="S231" s="7"/>
      <c r="T231" s="7"/>
      <c r="U231" s="7"/>
      <c r="V231" s="7"/>
      <c r="W231" s="7"/>
      <c r="X231" s="7"/>
      <c r="Y231" s="7"/>
    </row>
    <row r="232" spans="1:25" ht="14.25" x14ac:dyDescent="0.2">
      <c r="A232" s="1127"/>
      <c r="B232" s="1127"/>
      <c r="C232" s="1128"/>
      <c r="D232" s="1128"/>
      <c r="E232" s="452"/>
      <c r="F232" s="7"/>
      <c r="G232" s="7"/>
      <c r="H232" s="7"/>
      <c r="I232" s="7"/>
      <c r="J232" s="7"/>
      <c r="K232" s="7"/>
      <c r="L232" s="7"/>
      <c r="M232" s="7"/>
      <c r="N232" s="7"/>
      <c r="O232" s="7"/>
      <c r="P232" s="7"/>
      <c r="Q232" s="7"/>
      <c r="R232" s="7"/>
      <c r="S232" s="7"/>
      <c r="T232" s="7"/>
      <c r="U232" s="7"/>
      <c r="V232" s="7"/>
      <c r="W232" s="7"/>
      <c r="X232" s="7"/>
      <c r="Y232" s="7"/>
    </row>
    <row r="233" spans="1:25" ht="15" x14ac:dyDescent="0.25">
      <c r="A233" s="449"/>
      <c r="B233" s="452"/>
      <c r="C233" s="453"/>
      <c r="D233" s="453"/>
      <c r="E233" s="452"/>
      <c r="F233" s="7"/>
      <c r="G233" s="7"/>
      <c r="H233" s="7"/>
      <c r="I233" s="7"/>
      <c r="J233" s="7"/>
      <c r="K233" s="7"/>
      <c r="L233" s="7"/>
      <c r="M233" s="7"/>
      <c r="N233" s="7"/>
      <c r="O233" s="7"/>
      <c r="P233" s="7"/>
      <c r="Q233" s="7"/>
      <c r="R233" s="7"/>
      <c r="S233" s="7"/>
      <c r="T233" s="7"/>
      <c r="U233" s="7"/>
      <c r="V233" s="7"/>
      <c r="W233" s="7"/>
      <c r="X233" s="7"/>
      <c r="Y233" s="7"/>
    </row>
    <row r="234" spans="1:25" ht="15" x14ac:dyDescent="0.25">
      <c r="A234" s="449"/>
      <c r="B234" s="452"/>
      <c r="C234" s="1128"/>
      <c r="D234" s="1128"/>
      <c r="E234" s="452"/>
      <c r="F234" s="7"/>
      <c r="G234" s="7"/>
      <c r="H234" s="7"/>
      <c r="I234" s="7"/>
      <c r="J234" s="7"/>
      <c r="K234" s="7"/>
      <c r="L234" s="7"/>
      <c r="M234" s="7"/>
      <c r="N234" s="7"/>
      <c r="O234" s="7"/>
      <c r="P234" s="7"/>
      <c r="Q234" s="7"/>
      <c r="R234" s="7"/>
      <c r="S234" s="7"/>
      <c r="T234" s="7"/>
      <c r="U234" s="7"/>
      <c r="V234" s="7"/>
      <c r="W234" s="7"/>
      <c r="X234" s="7"/>
      <c r="Y234" s="7"/>
    </row>
    <row r="235" spans="1:25" ht="14.25" x14ac:dyDescent="0.2">
      <c r="A235" s="452"/>
      <c r="B235" s="452"/>
      <c r="C235" s="452"/>
      <c r="D235" s="452"/>
      <c r="E235" s="452"/>
      <c r="F235" s="7"/>
      <c r="G235" s="7"/>
      <c r="H235" s="7"/>
      <c r="I235" s="7"/>
      <c r="J235" s="7"/>
      <c r="K235" s="7"/>
      <c r="L235" s="7"/>
      <c r="M235" s="7"/>
      <c r="N235" s="7"/>
      <c r="O235" s="7"/>
      <c r="P235" s="7"/>
      <c r="Q235" s="7"/>
      <c r="R235" s="7"/>
      <c r="S235" s="7"/>
      <c r="T235" s="7"/>
      <c r="U235" s="7"/>
      <c r="V235" s="7"/>
      <c r="W235" s="7"/>
      <c r="X235" s="7"/>
      <c r="Y235" s="7"/>
    </row>
    <row r="236" spans="1:25" ht="15" x14ac:dyDescent="0.25">
      <c r="A236" s="449"/>
      <c r="B236" s="450"/>
      <c r="C236" s="1128"/>
      <c r="D236" s="1128"/>
      <c r="E236" s="452"/>
      <c r="F236" s="7"/>
      <c r="G236" s="7"/>
      <c r="H236" s="7"/>
      <c r="I236" s="7"/>
      <c r="J236" s="7"/>
      <c r="K236" s="7"/>
      <c r="L236" s="7"/>
      <c r="M236" s="7"/>
      <c r="N236" s="7"/>
      <c r="O236" s="7"/>
      <c r="P236" s="7"/>
      <c r="Q236" s="7"/>
      <c r="R236" s="7"/>
      <c r="S236" s="7"/>
      <c r="T236" s="7"/>
      <c r="U236" s="7"/>
      <c r="V236" s="7"/>
      <c r="W236" s="7"/>
      <c r="X236" s="7"/>
      <c r="Y236" s="7"/>
    </row>
    <row r="237" spans="1:25" ht="14.25" x14ac:dyDescent="0.2">
      <c r="A237" s="452"/>
      <c r="B237" s="452"/>
      <c r="C237" s="452"/>
      <c r="D237" s="452"/>
      <c r="E237" s="452"/>
      <c r="F237" s="7"/>
      <c r="G237" s="7"/>
      <c r="H237" s="7"/>
      <c r="I237" s="7"/>
      <c r="J237" s="7"/>
      <c r="K237" s="7"/>
      <c r="L237" s="7"/>
      <c r="M237" s="7"/>
      <c r="N237" s="7"/>
      <c r="O237" s="7"/>
      <c r="P237" s="7"/>
      <c r="Q237" s="7"/>
      <c r="R237" s="7"/>
      <c r="S237" s="7"/>
      <c r="T237" s="7"/>
      <c r="U237" s="7"/>
      <c r="V237" s="7"/>
      <c r="W237" s="7"/>
      <c r="X237" s="7"/>
      <c r="Y237" s="7"/>
    </row>
    <row r="238" spans="1:25" ht="14.25" x14ac:dyDescent="0.2">
      <c r="A238" s="199"/>
      <c r="B238" s="1129"/>
      <c r="C238" s="1129"/>
      <c r="D238" s="454"/>
      <c r="E238" s="454"/>
      <c r="F238" s="7"/>
      <c r="G238" s="7"/>
      <c r="H238" s="7"/>
      <c r="I238" s="7"/>
      <c r="J238" s="7"/>
      <c r="K238" s="7"/>
      <c r="L238" s="7"/>
      <c r="M238" s="7"/>
      <c r="N238" s="7"/>
      <c r="O238" s="7"/>
      <c r="P238" s="7"/>
      <c r="Q238" s="7"/>
      <c r="R238" s="7"/>
      <c r="S238" s="7"/>
      <c r="T238" s="7"/>
      <c r="U238" s="7"/>
      <c r="V238" s="7"/>
      <c r="W238" s="7"/>
      <c r="X238" s="7"/>
      <c r="Y238" s="7"/>
    </row>
    <row r="239" spans="1:25" ht="14.25" x14ac:dyDescent="0.2">
      <c r="A239" s="199"/>
      <c r="B239" s="1128"/>
      <c r="C239" s="1128"/>
      <c r="D239" s="200"/>
      <c r="E239" s="453"/>
      <c r="F239" s="7"/>
      <c r="G239" s="7"/>
      <c r="H239" s="7"/>
      <c r="I239" s="7"/>
      <c r="J239" s="7"/>
      <c r="K239" s="7"/>
      <c r="L239" s="7"/>
      <c r="M239" s="7"/>
      <c r="N239" s="7"/>
      <c r="O239" s="7"/>
      <c r="P239" s="7"/>
      <c r="Q239" s="7"/>
      <c r="R239" s="7"/>
      <c r="S239" s="7"/>
      <c r="T239" s="7"/>
      <c r="U239" s="7"/>
      <c r="V239" s="7"/>
      <c r="W239" s="7"/>
      <c r="X239" s="7"/>
      <c r="Y239" s="7"/>
    </row>
    <row r="240" spans="1:25" ht="14.25" x14ac:dyDescent="0.2">
      <c r="A240" s="199"/>
      <c r="B240" s="1128"/>
      <c r="C240" s="1128"/>
      <c r="D240" s="200"/>
      <c r="E240" s="453"/>
      <c r="F240" s="7"/>
      <c r="G240" s="7"/>
      <c r="H240" s="7"/>
      <c r="I240" s="7"/>
      <c r="J240" s="7"/>
      <c r="K240" s="7"/>
      <c r="L240" s="7"/>
      <c r="M240" s="7"/>
      <c r="N240" s="7"/>
      <c r="O240" s="7"/>
      <c r="P240" s="7"/>
      <c r="Q240" s="7"/>
      <c r="R240" s="7"/>
      <c r="S240" s="7"/>
      <c r="T240" s="7"/>
      <c r="U240" s="7"/>
      <c r="V240" s="7"/>
      <c r="W240" s="7"/>
      <c r="X240" s="7"/>
      <c r="Y240" s="7"/>
    </row>
    <row r="241" spans="1:25" ht="14.25" x14ac:dyDescent="0.2">
      <c r="A241" s="199"/>
      <c r="B241" s="1128"/>
      <c r="C241" s="1128"/>
      <c r="D241" s="200"/>
      <c r="E241" s="453"/>
      <c r="F241" s="7"/>
      <c r="G241" s="7"/>
      <c r="H241" s="7"/>
      <c r="I241" s="7"/>
      <c r="J241" s="7"/>
      <c r="K241" s="7"/>
      <c r="L241" s="7"/>
      <c r="M241" s="7"/>
      <c r="N241" s="7"/>
      <c r="O241" s="7"/>
      <c r="P241" s="7"/>
      <c r="Q241" s="7"/>
      <c r="R241" s="7"/>
      <c r="S241" s="7"/>
      <c r="T241" s="7"/>
      <c r="U241" s="7"/>
      <c r="V241" s="7"/>
      <c r="W241" s="7"/>
      <c r="X241" s="7"/>
      <c r="Y241" s="7"/>
    </row>
    <row r="242" spans="1:25" ht="14.25" x14ac:dyDescent="0.2">
      <c r="A242" s="199"/>
      <c r="B242" s="1129"/>
      <c r="C242" s="1129"/>
      <c r="D242" s="453"/>
      <c r="E242" s="453"/>
      <c r="F242" s="7"/>
      <c r="G242" s="7"/>
      <c r="H242" s="7"/>
      <c r="I242" s="7"/>
      <c r="J242" s="7"/>
      <c r="K242" s="7"/>
      <c r="L242" s="7"/>
      <c r="M242" s="7"/>
      <c r="N242" s="7"/>
      <c r="O242" s="7"/>
      <c r="P242" s="7"/>
      <c r="Q242" s="7"/>
      <c r="R242" s="7"/>
      <c r="S242" s="7"/>
      <c r="T242" s="7"/>
      <c r="U242" s="7"/>
      <c r="V242" s="7"/>
      <c r="W242" s="7"/>
      <c r="X242" s="7"/>
      <c r="Y242" s="7"/>
    </row>
    <row r="243" spans="1:25" ht="14.25" x14ac:dyDescent="0.2">
      <c r="A243" s="199"/>
      <c r="B243" s="1128"/>
      <c r="C243" s="1128"/>
      <c r="D243" s="452"/>
      <c r="E243" s="452"/>
      <c r="F243" s="7"/>
      <c r="G243" s="7"/>
      <c r="H243" s="7"/>
      <c r="I243" s="7"/>
      <c r="J243" s="7"/>
      <c r="K243" s="7"/>
      <c r="L243" s="7"/>
      <c r="M243" s="7"/>
      <c r="N243" s="7"/>
      <c r="O243" s="7"/>
      <c r="P243" s="7"/>
      <c r="Q243" s="7"/>
      <c r="R243" s="7"/>
      <c r="S243" s="7"/>
      <c r="T243" s="7"/>
      <c r="U243" s="7"/>
      <c r="V243" s="7"/>
      <c r="W243" s="7"/>
      <c r="X243" s="7"/>
      <c r="Y243" s="7"/>
    </row>
    <row r="244" spans="1:25" ht="14.25" x14ac:dyDescent="0.2">
      <c r="A244" s="452"/>
      <c r="B244" s="452"/>
      <c r="C244" s="452"/>
      <c r="D244" s="201"/>
      <c r="E244" s="201"/>
      <c r="F244" s="7"/>
      <c r="G244" s="7"/>
      <c r="H244" s="7"/>
      <c r="I244" s="7"/>
      <c r="J244" s="7"/>
      <c r="K244" s="7"/>
      <c r="L244" s="7"/>
      <c r="M244" s="7"/>
      <c r="N244" s="7"/>
      <c r="O244" s="7"/>
      <c r="P244" s="7"/>
      <c r="Q244" s="7"/>
      <c r="R244" s="7"/>
      <c r="S244" s="7"/>
      <c r="T244" s="7"/>
      <c r="U244" s="7"/>
      <c r="V244" s="7"/>
      <c r="W244" s="7"/>
      <c r="X244" s="7"/>
      <c r="Y244" s="7"/>
    </row>
    <row r="245" spans="1:25" ht="14.25" x14ac:dyDescent="0.2">
      <c r="A245" s="1127"/>
      <c r="B245" s="1127"/>
      <c r="C245" s="1127"/>
      <c r="D245" s="200"/>
      <c r="E245" s="453"/>
      <c r="F245" s="7"/>
      <c r="G245" s="7"/>
      <c r="H245" s="7"/>
      <c r="I245" s="7"/>
      <c r="J245" s="7"/>
      <c r="K245" s="7"/>
      <c r="L245" s="7"/>
      <c r="M245" s="7"/>
      <c r="N245" s="7"/>
      <c r="O245" s="7"/>
      <c r="P245" s="7"/>
      <c r="Q245" s="7"/>
      <c r="R245" s="7"/>
      <c r="S245" s="7"/>
      <c r="T245" s="7"/>
      <c r="U245" s="7"/>
      <c r="V245" s="7"/>
      <c r="W245" s="7"/>
      <c r="X245" s="7"/>
      <c r="Y245" s="7"/>
    </row>
    <row r="246" spans="1:25" ht="14.25" x14ac:dyDescent="0.2">
      <c r="A246" s="452"/>
      <c r="B246" s="452"/>
      <c r="C246" s="452"/>
      <c r="D246" s="452"/>
      <c r="E246" s="452"/>
      <c r="F246" s="7"/>
      <c r="G246" s="7"/>
      <c r="H246" s="7"/>
      <c r="I246" s="7"/>
      <c r="J246" s="7"/>
      <c r="K246" s="7"/>
      <c r="L246" s="7"/>
      <c r="M246" s="7"/>
      <c r="N246" s="7"/>
      <c r="O246" s="7"/>
      <c r="P246" s="7"/>
      <c r="Q246" s="7"/>
      <c r="R246" s="7"/>
      <c r="S246" s="7"/>
      <c r="T246" s="7"/>
      <c r="U246" s="7"/>
      <c r="V246" s="7"/>
      <c r="W246" s="7"/>
      <c r="X246" s="7"/>
      <c r="Y246" s="7"/>
    </row>
    <row r="247" spans="1:25" ht="14.25" x14ac:dyDescent="0.2">
      <c r="A247" s="452"/>
      <c r="B247" s="1128"/>
      <c r="C247" s="1128"/>
      <c r="D247" s="452"/>
      <c r="E247" s="452"/>
      <c r="F247" s="7"/>
      <c r="G247" s="7"/>
      <c r="H247" s="7"/>
      <c r="I247" s="7"/>
      <c r="J247" s="7"/>
      <c r="K247" s="7"/>
      <c r="L247" s="7"/>
      <c r="M247" s="7"/>
      <c r="N247" s="7"/>
      <c r="O247" s="7"/>
      <c r="P247" s="7"/>
      <c r="Q247" s="7"/>
      <c r="R247" s="7"/>
      <c r="S247" s="7"/>
      <c r="T247" s="7"/>
      <c r="U247" s="7"/>
      <c r="V247" s="7"/>
      <c r="W247" s="7"/>
      <c r="X247" s="7"/>
      <c r="Y247" s="7"/>
    </row>
    <row r="248" spans="1:25" ht="14.25" x14ac:dyDescent="0.2">
      <c r="A248" s="452"/>
      <c r="B248" s="452"/>
      <c r="C248" s="452"/>
      <c r="D248" s="452"/>
      <c r="E248" s="452"/>
      <c r="F248" s="7"/>
      <c r="G248" s="7"/>
      <c r="H248" s="7"/>
      <c r="I248" s="7"/>
      <c r="J248" s="7"/>
      <c r="K248" s="7"/>
      <c r="L248" s="7"/>
      <c r="M248" s="7"/>
      <c r="N248" s="7"/>
      <c r="O248" s="7"/>
      <c r="P248" s="7"/>
      <c r="Q248" s="7"/>
      <c r="R248" s="7"/>
      <c r="S248" s="7"/>
      <c r="T248" s="7"/>
      <c r="U248" s="7"/>
      <c r="V248" s="7"/>
      <c r="W248" s="7"/>
      <c r="X248" s="7"/>
      <c r="Y248" s="7"/>
    </row>
    <row r="249" spans="1:25" ht="14.25" x14ac:dyDescent="0.2">
      <c r="A249" s="1127"/>
      <c r="B249" s="1127"/>
      <c r="C249" s="1127"/>
      <c r="D249" s="454"/>
      <c r="E249" s="453"/>
      <c r="F249" s="7"/>
      <c r="G249" s="7"/>
      <c r="H249" s="7"/>
      <c r="I249" s="7"/>
      <c r="J249" s="7"/>
      <c r="K249" s="7"/>
      <c r="L249" s="7"/>
      <c r="M249" s="7"/>
      <c r="N249" s="7"/>
      <c r="O249" s="7"/>
      <c r="P249" s="7"/>
      <c r="Q249" s="7"/>
      <c r="R249" s="7"/>
      <c r="S249" s="7"/>
      <c r="T249" s="7"/>
      <c r="U249" s="7"/>
      <c r="V249" s="7"/>
      <c r="W249" s="7"/>
      <c r="X249" s="7"/>
      <c r="Y249" s="7"/>
    </row>
    <row r="250" spans="1:25" ht="14.25" x14ac:dyDescent="0.2">
      <c r="A250" s="452"/>
      <c r="B250" s="452"/>
      <c r="C250" s="452"/>
      <c r="D250" s="452"/>
      <c r="E250" s="452"/>
      <c r="F250" s="7"/>
      <c r="G250" s="7"/>
      <c r="H250" s="7"/>
      <c r="I250" s="7"/>
      <c r="J250" s="7"/>
      <c r="K250" s="7"/>
      <c r="L250" s="7"/>
      <c r="M250" s="7"/>
      <c r="N250" s="7"/>
      <c r="O250" s="7"/>
      <c r="P250" s="7"/>
      <c r="Q250" s="7"/>
      <c r="R250" s="7"/>
      <c r="S250" s="7"/>
      <c r="T250" s="7"/>
      <c r="U250" s="7"/>
      <c r="V250" s="7"/>
      <c r="W250" s="7"/>
      <c r="X250" s="7"/>
      <c r="Y250" s="7"/>
    </row>
    <row r="251" spans="1:25" ht="15" x14ac:dyDescent="0.25">
      <c r="A251" s="1121"/>
      <c r="B251" s="1121"/>
      <c r="C251" s="1121"/>
      <c r="D251" s="454"/>
      <c r="E251" s="194"/>
      <c r="F251" s="7"/>
      <c r="G251" s="7"/>
      <c r="H251" s="7"/>
      <c r="I251" s="7"/>
      <c r="J251" s="7"/>
      <c r="K251" s="7"/>
      <c r="L251" s="7"/>
      <c r="M251" s="7"/>
      <c r="N251" s="7"/>
      <c r="O251" s="7"/>
      <c r="P251" s="7"/>
      <c r="Q251" s="7"/>
      <c r="R251" s="7"/>
      <c r="S251" s="7"/>
      <c r="T251" s="7"/>
      <c r="U251" s="7"/>
      <c r="V251" s="7"/>
      <c r="W251" s="7"/>
      <c r="X251" s="7"/>
      <c r="Y251" s="7"/>
    </row>
    <row r="252" spans="1:25" ht="14.25" x14ac:dyDescent="0.2">
      <c r="A252" s="452"/>
      <c r="B252" s="452"/>
      <c r="C252" s="452"/>
      <c r="D252" s="452"/>
      <c r="E252" s="452"/>
      <c r="F252" s="7"/>
      <c r="G252" s="7"/>
      <c r="H252" s="7"/>
      <c r="I252" s="7"/>
      <c r="J252" s="7"/>
      <c r="K252" s="7"/>
      <c r="L252" s="7"/>
      <c r="M252" s="7"/>
      <c r="N252" s="7"/>
      <c r="O252" s="7"/>
      <c r="P252" s="7"/>
      <c r="Q252" s="7"/>
      <c r="R252" s="7"/>
      <c r="S252" s="7"/>
      <c r="T252" s="7"/>
      <c r="U252" s="7"/>
      <c r="V252" s="7"/>
      <c r="W252" s="7"/>
      <c r="X252" s="7"/>
      <c r="Y252" s="7"/>
    </row>
    <row r="253" spans="1:25" ht="14.25" x14ac:dyDescent="0.2">
      <c r="A253" s="452"/>
      <c r="B253" s="452"/>
      <c r="C253" s="452"/>
      <c r="D253" s="452"/>
      <c r="E253" s="452"/>
      <c r="F253" s="7"/>
      <c r="G253" s="7"/>
      <c r="H253" s="7"/>
      <c r="I253" s="7"/>
      <c r="J253" s="7"/>
      <c r="K253" s="7"/>
      <c r="L253" s="7"/>
      <c r="M253" s="7"/>
      <c r="N253" s="7"/>
      <c r="O253" s="7"/>
      <c r="P253" s="7"/>
      <c r="Q253" s="7"/>
      <c r="R253" s="7"/>
      <c r="S253" s="7"/>
      <c r="T253" s="7"/>
      <c r="U253" s="7"/>
      <c r="V253" s="7"/>
      <c r="W253" s="7"/>
      <c r="X253" s="7"/>
      <c r="Y253" s="7"/>
    </row>
    <row r="254" spans="1:25" ht="14.25" x14ac:dyDescent="0.2">
      <c r="A254" s="452"/>
      <c r="B254" s="452"/>
      <c r="C254" s="452"/>
      <c r="D254" s="452"/>
      <c r="E254" s="452"/>
      <c r="F254" s="7"/>
      <c r="G254" s="7"/>
      <c r="H254" s="7"/>
      <c r="I254" s="7"/>
      <c r="J254" s="7"/>
      <c r="K254" s="7"/>
      <c r="L254" s="7"/>
      <c r="M254" s="7"/>
      <c r="N254" s="7"/>
      <c r="O254" s="7"/>
      <c r="P254" s="7"/>
      <c r="Q254" s="7"/>
      <c r="R254" s="7"/>
      <c r="S254" s="7"/>
      <c r="T254" s="7"/>
      <c r="U254" s="7"/>
      <c r="V254" s="7"/>
      <c r="W254" s="7"/>
      <c r="X254" s="7"/>
      <c r="Y254" s="7"/>
    </row>
    <row r="255" spans="1:25" ht="14.25" x14ac:dyDescent="0.2">
      <c r="A255" s="452"/>
      <c r="B255" s="452"/>
      <c r="C255" s="452"/>
      <c r="D255" s="452"/>
      <c r="E255" s="452"/>
      <c r="F255" s="7"/>
      <c r="G255" s="7"/>
      <c r="H255" s="7"/>
      <c r="I255" s="7"/>
      <c r="J255" s="7"/>
      <c r="K255" s="7"/>
      <c r="L255" s="7"/>
      <c r="M255" s="7"/>
      <c r="N255" s="7"/>
      <c r="O255" s="7"/>
      <c r="P255" s="7"/>
      <c r="Q255" s="7"/>
      <c r="R255" s="7"/>
      <c r="S255" s="7"/>
      <c r="T255" s="7"/>
      <c r="U255" s="7"/>
      <c r="V255" s="7"/>
      <c r="W255" s="7"/>
      <c r="X255" s="7"/>
      <c r="Y255" s="7"/>
    </row>
    <row r="256" spans="1:25" ht="14.25" x14ac:dyDescent="0.2">
      <c r="A256" s="452"/>
      <c r="B256" s="452"/>
      <c r="C256" s="452"/>
      <c r="D256" s="452"/>
      <c r="E256" s="452"/>
      <c r="F256" s="7"/>
      <c r="G256" s="7"/>
      <c r="H256" s="7"/>
      <c r="I256" s="7"/>
      <c r="J256" s="7"/>
      <c r="K256" s="7"/>
      <c r="L256" s="7"/>
      <c r="M256" s="7"/>
      <c r="N256" s="7"/>
      <c r="O256" s="7"/>
      <c r="P256" s="7"/>
      <c r="Q256" s="7"/>
      <c r="R256" s="7"/>
      <c r="S256" s="7"/>
      <c r="T256" s="7"/>
      <c r="U256" s="7"/>
      <c r="V256" s="7"/>
      <c r="W256" s="7"/>
      <c r="X256" s="7"/>
      <c r="Y256" s="7"/>
    </row>
    <row r="257" spans="1:25" ht="14.25" x14ac:dyDescent="0.2">
      <c r="A257" s="452"/>
      <c r="B257" s="452"/>
      <c r="C257" s="452"/>
      <c r="D257" s="452"/>
      <c r="E257" s="452"/>
      <c r="F257" s="7"/>
      <c r="G257" s="7"/>
      <c r="H257" s="7"/>
      <c r="I257" s="7"/>
      <c r="J257" s="7"/>
      <c r="K257" s="7"/>
      <c r="L257" s="7"/>
      <c r="M257" s="7"/>
      <c r="N257" s="7"/>
      <c r="O257" s="7"/>
      <c r="P257" s="7"/>
      <c r="Q257" s="7"/>
      <c r="R257" s="7"/>
      <c r="S257" s="7"/>
      <c r="T257" s="7"/>
      <c r="U257" s="7"/>
      <c r="V257" s="7"/>
      <c r="W257" s="7"/>
      <c r="X257" s="7"/>
      <c r="Y257" s="7"/>
    </row>
    <row r="258" spans="1:25" ht="14.25" x14ac:dyDescent="0.2">
      <c r="A258" s="202"/>
      <c r="B258" s="202"/>
      <c r="C258" s="202"/>
      <c r="D258" s="202"/>
      <c r="E258" s="202"/>
      <c r="F258" s="7"/>
      <c r="G258" s="7"/>
      <c r="H258" s="7"/>
      <c r="I258" s="7"/>
      <c r="J258" s="7"/>
      <c r="K258" s="7"/>
      <c r="L258" s="7"/>
      <c r="M258" s="7"/>
      <c r="N258" s="7"/>
      <c r="O258" s="7"/>
      <c r="P258" s="7"/>
      <c r="Q258" s="7"/>
      <c r="R258" s="7"/>
      <c r="S258" s="7"/>
      <c r="T258" s="7"/>
      <c r="U258" s="7"/>
      <c r="V258" s="7"/>
      <c r="W258" s="7"/>
      <c r="X258" s="7"/>
      <c r="Y258" s="7"/>
    </row>
    <row r="259" spans="1:25" ht="14.25" x14ac:dyDescent="0.2">
      <c r="A259" s="202"/>
      <c r="B259" s="202"/>
      <c r="C259" s="202"/>
      <c r="D259" s="202"/>
      <c r="E259" s="202"/>
      <c r="F259" s="7"/>
      <c r="G259" s="7"/>
      <c r="H259" s="7"/>
      <c r="I259" s="7"/>
      <c r="J259" s="7"/>
      <c r="K259" s="7"/>
      <c r="L259" s="7"/>
      <c r="M259" s="7"/>
      <c r="N259" s="7"/>
      <c r="O259" s="7"/>
      <c r="P259" s="7"/>
      <c r="Q259" s="7"/>
      <c r="R259" s="7"/>
      <c r="S259" s="7"/>
      <c r="T259" s="7"/>
      <c r="U259" s="7"/>
      <c r="V259" s="7"/>
      <c r="W259" s="7"/>
      <c r="X259" s="7"/>
      <c r="Y259" s="7"/>
    </row>
    <row r="260" spans="1:25" ht="14.25" x14ac:dyDescent="0.2">
      <c r="A260" s="202"/>
      <c r="B260" s="202"/>
      <c r="C260" s="202"/>
      <c r="D260" s="202"/>
      <c r="E260" s="202"/>
      <c r="F260" s="7"/>
      <c r="G260" s="7"/>
      <c r="H260" s="7"/>
      <c r="I260" s="7"/>
      <c r="J260" s="7"/>
      <c r="K260" s="7"/>
      <c r="L260" s="7"/>
      <c r="M260" s="7"/>
      <c r="N260" s="7"/>
      <c r="O260" s="7"/>
      <c r="P260" s="7"/>
      <c r="Q260" s="7"/>
      <c r="R260" s="7"/>
      <c r="S260" s="7"/>
      <c r="T260" s="7"/>
      <c r="U260" s="7"/>
      <c r="V260" s="7"/>
      <c r="W260" s="7"/>
      <c r="X260" s="7"/>
      <c r="Y260" s="7"/>
    </row>
    <row r="261" spans="1:25" ht="14.25" x14ac:dyDescent="0.2">
      <c r="A261" s="202"/>
      <c r="B261" s="202"/>
      <c r="C261" s="202"/>
      <c r="D261" s="202"/>
      <c r="E261" s="202"/>
      <c r="F261" s="7"/>
      <c r="G261" s="7"/>
      <c r="H261" s="7"/>
      <c r="I261" s="7"/>
      <c r="J261" s="7"/>
      <c r="K261" s="7"/>
      <c r="L261" s="7"/>
      <c r="M261" s="7"/>
      <c r="N261" s="7"/>
      <c r="O261" s="7"/>
      <c r="P261" s="7"/>
      <c r="Q261" s="7"/>
      <c r="R261" s="7"/>
      <c r="S261" s="7"/>
      <c r="T261" s="7"/>
      <c r="U261" s="7"/>
      <c r="V261" s="7"/>
      <c r="W261" s="7"/>
      <c r="X261" s="7"/>
      <c r="Y261" s="7"/>
    </row>
    <row r="262" spans="1:25" ht="14.25" x14ac:dyDescent="0.2">
      <c r="A262" s="202"/>
      <c r="B262" s="202"/>
      <c r="C262" s="202"/>
      <c r="D262" s="202"/>
      <c r="E262" s="202"/>
      <c r="F262" s="7"/>
      <c r="G262" s="7"/>
      <c r="H262" s="7"/>
      <c r="I262" s="7"/>
      <c r="J262" s="7"/>
      <c r="K262" s="7"/>
      <c r="L262" s="7"/>
      <c r="M262" s="7"/>
      <c r="N262" s="7"/>
      <c r="O262" s="7"/>
      <c r="P262" s="7"/>
      <c r="Q262" s="7"/>
      <c r="R262" s="7"/>
      <c r="S262" s="7"/>
      <c r="T262" s="7"/>
      <c r="U262" s="7"/>
      <c r="V262" s="7"/>
      <c r="W262" s="7"/>
      <c r="X262" s="7"/>
      <c r="Y262" s="7"/>
    </row>
    <row r="263" spans="1:25" ht="15" x14ac:dyDescent="0.25">
      <c r="A263" s="1126"/>
      <c r="B263" s="1126"/>
      <c r="C263" s="1126"/>
      <c r="D263" s="1126"/>
      <c r="E263" s="452"/>
      <c r="F263" s="7"/>
      <c r="G263" s="7"/>
      <c r="H263" s="7"/>
      <c r="I263" s="7"/>
      <c r="J263" s="7"/>
      <c r="K263" s="7"/>
      <c r="L263" s="7"/>
      <c r="M263" s="7"/>
      <c r="N263" s="7"/>
      <c r="O263" s="7"/>
      <c r="P263" s="7"/>
      <c r="Q263" s="7"/>
      <c r="R263" s="7"/>
      <c r="S263" s="7"/>
      <c r="T263" s="7"/>
      <c r="U263" s="7"/>
      <c r="V263" s="7"/>
      <c r="W263" s="7"/>
      <c r="X263" s="7"/>
      <c r="Y263" s="7"/>
    </row>
    <row r="264" spans="1:25" ht="14.25" x14ac:dyDescent="0.2">
      <c r="A264" s="452"/>
      <c r="B264" s="452"/>
      <c r="C264" s="452"/>
      <c r="D264" s="452"/>
      <c r="E264" s="452"/>
      <c r="F264" s="7"/>
      <c r="G264" s="7"/>
      <c r="H264" s="7"/>
      <c r="I264" s="7"/>
      <c r="J264" s="7"/>
      <c r="K264" s="7"/>
      <c r="L264" s="7"/>
      <c r="M264" s="7"/>
      <c r="N264" s="7"/>
      <c r="O264" s="7"/>
      <c r="P264" s="7"/>
      <c r="Q264" s="7"/>
      <c r="R264" s="7"/>
      <c r="S264" s="7"/>
      <c r="T264" s="7"/>
      <c r="U264" s="7"/>
      <c r="V264" s="7"/>
      <c r="W264" s="7"/>
      <c r="X264" s="7"/>
      <c r="Y264" s="7"/>
    </row>
    <row r="265" spans="1:25" ht="14.25" x14ac:dyDescent="0.2">
      <c r="A265" s="452"/>
      <c r="B265" s="452"/>
      <c r="C265" s="452"/>
      <c r="D265" s="452"/>
      <c r="E265" s="452"/>
      <c r="F265" s="7"/>
      <c r="G265" s="7"/>
      <c r="H265" s="7"/>
      <c r="I265" s="7"/>
      <c r="J265" s="7"/>
      <c r="K265" s="7"/>
      <c r="L265" s="7"/>
      <c r="M265" s="7"/>
      <c r="N265" s="7"/>
      <c r="O265" s="7"/>
      <c r="P265" s="7"/>
      <c r="Q265" s="7"/>
      <c r="R265" s="7"/>
      <c r="S265" s="7"/>
      <c r="T265" s="7"/>
      <c r="U265" s="7"/>
      <c r="V265" s="7"/>
      <c r="W265" s="7"/>
      <c r="X265" s="7"/>
      <c r="Y265" s="7"/>
    </row>
    <row r="266" spans="1:25" ht="14.25" x14ac:dyDescent="0.2">
      <c r="A266" s="452"/>
      <c r="B266" s="452"/>
      <c r="C266" s="452"/>
      <c r="D266" s="452"/>
      <c r="E266" s="452"/>
      <c r="F266" s="7"/>
      <c r="G266" s="7"/>
      <c r="H266" s="7"/>
      <c r="I266" s="7"/>
      <c r="J266" s="7"/>
      <c r="K266" s="7"/>
      <c r="L266" s="7"/>
      <c r="M266" s="7"/>
      <c r="N266" s="7"/>
      <c r="O266" s="7"/>
      <c r="P266" s="7"/>
      <c r="Q266" s="7"/>
      <c r="R266" s="7"/>
      <c r="S266" s="7"/>
      <c r="T266" s="7"/>
      <c r="U266" s="7"/>
      <c r="V266" s="7"/>
      <c r="W266" s="7"/>
      <c r="X266" s="7"/>
      <c r="Y266" s="7"/>
    </row>
    <row r="267" spans="1:25" ht="14.25" x14ac:dyDescent="0.2">
      <c r="A267" s="452"/>
      <c r="B267" s="452"/>
      <c r="C267" s="452"/>
      <c r="D267" s="452"/>
      <c r="E267" s="452"/>
      <c r="F267" s="7"/>
      <c r="G267" s="7"/>
      <c r="H267" s="7"/>
      <c r="I267" s="7"/>
      <c r="J267" s="7"/>
      <c r="K267" s="7"/>
      <c r="L267" s="7"/>
      <c r="M267" s="7"/>
      <c r="N267" s="7"/>
      <c r="O267" s="7"/>
      <c r="P267" s="7"/>
      <c r="Q267" s="7"/>
      <c r="R267" s="7"/>
      <c r="S267" s="7"/>
      <c r="T267" s="7"/>
      <c r="U267" s="7"/>
      <c r="V267" s="7"/>
      <c r="W267" s="7"/>
      <c r="X267" s="7"/>
      <c r="Y267" s="7"/>
    </row>
    <row r="268" spans="1:25" ht="15" x14ac:dyDescent="0.25">
      <c r="A268" s="1121"/>
      <c r="B268" s="1121"/>
      <c r="C268" s="452"/>
      <c r="D268" s="452"/>
      <c r="E268" s="452"/>
      <c r="F268" s="7"/>
      <c r="G268" s="7"/>
      <c r="H268" s="7"/>
      <c r="I268" s="7"/>
      <c r="J268" s="7"/>
      <c r="K268" s="7"/>
      <c r="L268" s="7"/>
      <c r="M268" s="7"/>
      <c r="N268" s="7"/>
      <c r="O268" s="7"/>
      <c r="P268" s="7"/>
      <c r="Q268" s="7"/>
      <c r="R268" s="7"/>
      <c r="S268" s="7"/>
      <c r="T268" s="7"/>
      <c r="U268" s="7"/>
      <c r="V268" s="7"/>
      <c r="W268" s="7"/>
      <c r="X268" s="7"/>
      <c r="Y268" s="7"/>
    </row>
    <row r="269" spans="1:25" ht="15" x14ac:dyDescent="0.25">
      <c r="A269" s="452"/>
      <c r="B269" s="451"/>
      <c r="C269" s="452"/>
      <c r="D269" s="452"/>
      <c r="E269" s="452"/>
      <c r="F269" s="7"/>
      <c r="G269" s="7"/>
      <c r="H269" s="7"/>
      <c r="I269" s="7"/>
      <c r="J269" s="7"/>
      <c r="K269" s="7"/>
      <c r="L269" s="7"/>
      <c r="M269" s="7"/>
      <c r="N269" s="7"/>
      <c r="O269" s="7"/>
      <c r="P269" s="7"/>
      <c r="Q269" s="7"/>
      <c r="R269" s="7"/>
      <c r="S269" s="7"/>
      <c r="T269" s="7"/>
      <c r="U269" s="7"/>
      <c r="V269" s="7"/>
      <c r="W269" s="7"/>
      <c r="X269" s="7"/>
      <c r="Y269" s="7"/>
    </row>
    <row r="270" spans="1:25" ht="15" x14ac:dyDescent="0.25">
      <c r="A270" s="452"/>
      <c r="B270" s="455"/>
      <c r="C270" s="204"/>
      <c r="D270" s="204"/>
      <c r="E270" s="452"/>
      <c r="F270" s="7"/>
      <c r="G270" s="7"/>
      <c r="H270" s="7"/>
      <c r="I270" s="7"/>
      <c r="J270" s="7"/>
      <c r="K270" s="7"/>
      <c r="L270" s="7"/>
      <c r="M270" s="7"/>
      <c r="N270" s="7"/>
      <c r="O270" s="7"/>
      <c r="P270" s="7"/>
      <c r="Q270" s="7"/>
      <c r="R270" s="7"/>
      <c r="S270" s="7"/>
      <c r="T270" s="7"/>
      <c r="U270" s="7"/>
      <c r="V270" s="7"/>
      <c r="W270" s="7"/>
      <c r="X270" s="7"/>
      <c r="Y270" s="7"/>
    </row>
    <row r="271" spans="1:25" ht="14.25" x14ac:dyDescent="0.2">
      <c r="A271" s="452"/>
      <c r="B271" s="204"/>
      <c r="C271" s="204"/>
      <c r="D271" s="204"/>
      <c r="E271" s="452"/>
      <c r="F271" s="7"/>
      <c r="G271" s="7"/>
      <c r="H271" s="7"/>
      <c r="I271" s="7"/>
      <c r="J271" s="7"/>
      <c r="K271" s="7"/>
      <c r="L271" s="7"/>
      <c r="M271" s="7"/>
      <c r="N271" s="7"/>
      <c r="O271" s="7"/>
      <c r="P271" s="7"/>
      <c r="Q271" s="7"/>
      <c r="R271" s="7"/>
      <c r="S271" s="7"/>
      <c r="T271" s="7"/>
      <c r="U271" s="7"/>
      <c r="V271" s="7"/>
      <c r="W271" s="7"/>
      <c r="X271" s="7"/>
      <c r="Y271" s="7"/>
    </row>
    <row r="272" spans="1:25" ht="14.25" x14ac:dyDescent="0.2">
      <c r="A272" s="1121"/>
      <c r="B272" s="1131"/>
      <c r="C272" s="1131"/>
      <c r="D272" s="1131"/>
      <c r="E272" s="452"/>
      <c r="F272" s="7"/>
      <c r="G272" s="7"/>
      <c r="H272" s="7"/>
      <c r="I272" s="7"/>
      <c r="J272" s="7"/>
      <c r="K272" s="7"/>
      <c r="L272" s="7"/>
      <c r="M272" s="7"/>
      <c r="N272" s="7"/>
      <c r="O272" s="7"/>
      <c r="P272" s="7"/>
      <c r="Q272" s="7"/>
      <c r="R272" s="7"/>
      <c r="S272" s="7"/>
      <c r="T272" s="7"/>
      <c r="U272" s="7"/>
      <c r="V272" s="7"/>
      <c r="W272" s="7"/>
      <c r="X272" s="7"/>
      <c r="Y272" s="7"/>
    </row>
    <row r="273" spans="1:25" ht="14.25" x14ac:dyDescent="0.2">
      <c r="A273" s="1121"/>
      <c r="B273" s="1121"/>
      <c r="C273" s="1121"/>
      <c r="D273" s="1121"/>
      <c r="E273" s="452"/>
      <c r="F273" s="7"/>
      <c r="G273" s="7"/>
      <c r="H273" s="7"/>
      <c r="I273" s="7"/>
      <c r="J273" s="7"/>
      <c r="K273" s="7"/>
      <c r="L273" s="7"/>
      <c r="M273" s="7"/>
      <c r="N273" s="7"/>
      <c r="O273" s="7"/>
      <c r="P273" s="7"/>
      <c r="Q273" s="7"/>
      <c r="R273" s="7"/>
      <c r="S273" s="7"/>
      <c r="T273" s="7"/>
      <c r="U273" s="7"/>
      <c r="V273" s="7"/>
      <c r="W273" s="7"/>
      <c r="X273" s="7"/>
      <c r="Y273" s="7"/>
    </row>
    <row r="274" spans="1:25" ht="14.25" x14ac:dyDescent="0.2">
      <c r="A274" s="452"/>
      <c r="B274" s="454"/>
      <c r="C274" s="453"/>
      <c r="D274" s="453"/>
      <c r="E274" s="452"/>
      <c r="F274" s="7"/>
      <c r="G274" s="7"/>
      <c r="H274" s="7"/>
      <c r="I274" s="7"/>
      <c r="J274" s="7"/>
      <c r="K274" s="7"/>
      <c r="L274" s="7"/>
      <c r="M274" s="7"/>
      <c r="N274" s="7"/>
      <c r="O274" s="7"/>
      <c r="P274" s="7"/>
      <c r="Q274" s="7"/>
      <c r="R274" s="7"/>
      <c r="S274" s="7"/>
      <c r="T274" s="7"/>
      <c r="U274" s="7"/>
      <c r="V274" s="7"/>
      <c r="W274" s="7"/>
      <c r="X274" s="7"/>
      <c r="Y274" s="7"/>
    </row>
    <row r="275" spans="1:25" ht="14.25" x14ac:dyDescent="0.2">
      <c r="A275" s="452"/>
      <c r="B275" s="454"/>
      <c r="C275" s="453"/>
      <c r="D275" s="453"/>
      <c r="E275" s="452"/>
      <c r="F275" s="7"/>
      <c r="G275" s="7"/>
      <c r="H275" s="7"/>
      <c r="I275" s="7"/>
      <c r="J275" s="7"/>
      <c r="K275" s="7"/>
      <c r="L275" s="7"/>
      <c r="M275" s="7"/>
      <c r="N275" s="7"/>
      <c r="O275" s="7"/>
      <c r="P275" s="7"/>
      <c r="Q275" s="7"/>
      <c r="R275" s="7"/>
      <c r="S275" s="7"/>
      <c r="T275" s="7"/>
      <c r="U275" s="7"/>
      <c r="V275" s="7"/>
      <c r="W275" s="7"/>
      <c r="X275" s="7"/>
      <c r="Y275" s="7"/>
    </row>
    <row r="276" spans="1:25" ht="14.25" x14ac:dyDescent="0.2">
      <c r="A276" s="452"/>
      <c r="B276" s="454"/>
      <c r="C276" s="453"/>
      <c r="D276" s="453"/>
      <c r="E276" s="452"/>
      <c r="F276" s="7"/>
      <c r="G276" s="7"/>
      <c r="H276" s="7"/>
      <c r="I276" s="7"/>
      <c r="J276" s="7"/>
      <c r="K276" s="7"/>
      <c r="L276" s="7"/>
      <c r="M276" s="7"/>
      <c r="N276" s="7"/>
      <c r="O276" s="7"/>
      <c r="P276" s="7"/>
      <c r="Q276" s="7"/>
      <c r="R276" s="7"/>
      <c r="S276" s="7"/>
      <c r="T276" s="7"/>
      <c r="U276" s="7"/>
      <c r="V276" s="7"/>
      <c r="W276" s="7"/>
      <c r="X276" s="7"/>
      <c r="Y276" s="7"/>
    </row>
    <row r="277" spans="1:25" ht="14.25" x14ac:dyDescent="0.2">
      <c r="A277" s="452"/>
      <c r="B277" s="454"/>
      <c r="C277" s="453"/>
      <c r="D277" s="453"/>
      <c r="E277" s="452"/>
      <c r="F277" s="7"/>
      <c r="G277" s="7"/>
      <c r="H277" s="7"/>
      <c r="I277" s="7"/>
      <c r="J277" s="7"/>
      <c r="K277" s="7"/>
      <c r="L277" s="7"/>
      <c r="M277" s="7"/>
      <c r="N277" s="7"/>
      <c r="O277" s="7"/>
      <c r="P277" s="7"/>
      <c r="Q277" s="7"/>
      <c r="R277" s="7"/>
      <c r="S277" s="7"/>
      <c r="T277" s="7"/>
      <c r="U277" s="7"/>
      <c r="V277" s="7"/>
      <c r="W277" s="7"/>
      <c r="X277" s="7"/>
      <c r="Y277" s="7"/>
    </row>
    <row r="278" spans="1:25" ht="14.25" x14ac:dyDescent="0.2">
      <c r="A278" s="452"/>
      <c r="B278" s="454"/>
      <c r="C278" s="453"/>
      <c r="D278" s="453"/>
      <c r="E278" s="452"/>
      <c r="F278" s="7"/>
      <c r="G278" s="7"/>
      <c r="H278" s="7"/>
      <c r="I278" s="7"/>
      <c r="J278" s="7"/>
      <c r="K278" s="7"/>
      <c r="L278" s="7"/>
      <c r="M278" s="7"/>
      <c r="N278" s="7"/>
      <c r="O278" s="7"/>
      <c r="P278" s="7"/>
      <c r="Q278" s="7"/>
      <c r="R278" s="7"/>
      <c r="S278" s="7"/>
      <c r="T278" s="7"/>
      <c r="U278" s="7"/>
      <c r="V278" s="7"/>
      <c r="W278" s="7"/>
      <c r="X278" s="7"/>
      <c r="Y278" s="7"/>
    </row>
    <row r="279" spans="1:25" ht="14.25" x14ac:dyDescent="0.2">
      <c r="A279" s="452"/>
      <c r="B279" s="454"/>
      <c r="C279" s="453"/>
      <c r="D279" s="453"/>
      <c r="E279" s="452"/>
      <c r="F279" s="7"/>
      <c r="G279" s="7"/>
      <c r="H279" s="7"/>
      <c r="I279" s="7"/>
      <c r="J279" s="7"/>
      <c r="K279" s="7"/>
      <c r="L279" s="7"/>
      <c r="M279" s="7"/>
      <c r="N279" s="7"/>
      <c r="O279" s="7"/>
      <c r="P279" s="7"/>
      <c r="Q279" s="7"/>
      <c r="R279" s="7"/>
      <c r="S279" s="7"/>
      <c r="T279" s="7"/>
      <c r="U279" s="7"/>
      <c r="V279" s="7"/>
      <c r="W279" s="7"/>
      <c r="X279" s="7"/>
      <c r="Y279" s="7"/>
    </row>
    <row r="280" spans="1:25" ht="15" x14ac:dyDescent="0.25">
      <c r="A280" s="452"/>
      <c r="B280" s="449"/>
      <c r="C280" s="449"/>
      <c r="D280" s="453"/>
      <c r="E280" s="452"/>
      <c r="F280" s="7"/>
      <c r="G280" s="7"/>
      <c r="H280" s="7"/>
      <c r="I280" s="7"/>
      <c r="J280" s="7"/>
      <c r="K280" s="7"/>
      <c r="L280" s="7"/>
      <c r="M280" s="7"/>
      <c r="N280" s="7"/>
      <c r="O280" s="7"/>
      <c r="P280" s="7"/>
      <c r="Q280" s="7"/>
      <c r="R280" s="7"/>
      <c r="S280" s="7"/>
      <c r="T280" s="7"/>
      <c r="U280" s="7"/>
      <c r="V280" s="7"/>
      <c r="W280" s="7"/>
      <c r="X280" s="7"/>
      <c r="Y280" s="7"/>
    </row>
    <row r="281" spans="1:25" ht="15" x14ac:dyDescent="0.25">
      <c r="A281" s="1121"/>
      <c r="B281" s="1121"/>
      <c r="C281" s="1121"/>
      <c r="D281" s="194"/>
      <c r="E281" s="452"/>
      <c r="F281" s="7"/>
      <c r="G281" s="7"/>
      <c r="H281" s="7"/>
      <c r="I281" s="7"/>
      <c r="J281" s="7"/>
      <c r="K281" s="7"/>
      <c r="L281" s="7"/>
      <c r="M281" s="7"/>
      <c r="N281" s="7"/>
      <c r="O281" s="7"/>
      <c r="P281" s="7"/>
      <c r="Q281" s="7"/>
      <c r="R281" s="7"/>
      <c r="S281" s="7"/>
      <c r="T281" s="7"/>
      <c r="U281" s="7"/>
      <c r="V281" s="7"/>
      <c r="W281" s="7"/>
      <c r="X281" s="7"/>
      <c r="Y281" s="7"/>
    </row>
    <row r="282" spans="1:25" ht="14.25" x14ac:dyDescent="0.2">
      <c r="A282" s="1122"/>
      <c r="B282" s="1122"/>
      <c r="C282" s="1122"/>
      <c r="D282" s="1122"/>
      <c r="E282" s="452"/>
      <c r="F282" s="7"/>
      <c r="G282" s="7"/>
      <c r="H282" s="7"/>
      <c r="I282" s="7"/>
      <c r="J282" s="7"/>
      <c r="K282" s="7"/>
      <c r="L282" s="7"/>
      <c r="M282" s="7"/>
      <c r="N282" s="7"/>
      <c r="O282" s="7"/>
      <c r="P282" s="7"/>
      <c r="Q282" s="7"/>
      <c r="R282" s="7"/>
      <c r="S282" s="7"/>
      <c r="T282" s="7"/>
      <c r="U282" s="7"/>
      <c r="V282" s="7"/>
      <c r="W282" s="7"/>
      <c r="X282" s="7"/>
      <c r="Y282" s="7"/>
    </row>
    <row r="283" spans="1:25" ht="15" x14ac:dyDescent="0.25">
      <c r="A283" s="449"/>
      <c r="B283" s="450"/>
      <c r="C283" s="450"/>
      <c r="D283" s="194"/>
      <c r="E283" s="452"/>
      <c r="F283" s="7"/>
      <c r="G283" s="7"/>
      <c r="H283" s="7"/>
      <c r="I283" s="7"/>
      <c r="J283" s="7"/>
      <c r="K283" s="7"/>
      <c r="L283" s="7"/>
      <c r="M283" s="7"/>
      <c r="N283" s="7"/>
      <c r="O283" s="7"/>
      <c r="P283" s="7"/>
      <c r="Q283" s="7"/>
      <c r="R283" s="7"/>
      <c r="S283" s="7"/>
      <c r="T283" s="7"/>
      <c r="U283" s="7"/>
      <c r="V283" s="7"/>
      <c r="W283" s="7"/>
      <c r="X283" s="7"/>
      <c r="Y283" s="7"/>
    </row>
    <row r="284" spans="1:25" ht="14.25" x14ac:dyDescent="0.2">
      <c r="A284" s="452"/>
      <c r="B284" s="452"/>
      <c r="C284" s="452"/>
      <c r="D284" s="452"/>
      <c r="E284" s="452"/>
      <c r="F284" s="7"/>
      <c r="G284" s="7"/>
      <c r="H284" s="7"/>
      <c r="I284" s="7"/>
      <c r="J284" s="7"/>
      <c r="K284" s="7"/>
      <c r="L284" s="7"/>
      <c r="M284" s="7"/>
      <c r="N284" s="7"/>
      <c r="O284" s="7"/>
      <c r="P284" s="7"/>
      <c r="Q284" s="7"/>
      <c r="R284" s="7"/>
      <c r="S284" s="7"/>
      <c r="T284" s="7"/>
      <c r="U284" s="7"/>
      <c r="V284" s="7"/>
      <c r="W284" s="7"/>
      <c r="X284" s="7"/>
      <c r="Y284" s="7"/>
    </row>
    <row r="285" spans="1:25" ht="14.25" x14ac:dyDescent="0.2">
      <c r="A285" s="452"/>
      <c r="B285" s="452"/>
      <c r="C285" s="452"/>
      <c r="D285" s="452"/>
      <c r="E285" s="452"/>
      <c r="F285" s="7"/>
      <c r="G285" s="7"/>
      <c r="H285" s="7"/>
      <c r="I285" s="7"/>
      <c r="J285" s="7"/>
      <c r="K285" s="7"/>
      <c r="L285" s="7"/>
      <c r="M285" s="7"/>
      <c r="N285" s="7"/>
      <c r="O285" s="7"/>
      <c r="P285" s="7"/>
      <c r="Q285" s="7"/>
      <c r="R285" s="7"/>
      <c r="S285" s="7"/>
      <c r="T285" s="7"/>
      <c r="U285" s="7"/>
      <c r="V285" s="7"/>
      <c r="W285" s="7"/>
      <c r="X285" s="7"/>
      <c r="Y285" s="7"/>
    </row>
    <row r="286" spans="1:25" ht="15" x14ac:dyDescent="0.25">
      <c r="A286" s="449"/>
      <c r="B286" s="451"/>
      <c r="C286" s="451"/>
      <c r="D286" s="451"/>
      <c r="E286" s="452"/>
      <c r="F286" s="7"/>
      <c r="G286" s="7"/>
      <c r="H286" s="7"/>
      <c r="I286" s="7"/>
      <c r="J286" s="7"/>
      <c r="K286" s="7"/>
      <c r="L286" s="7"/>
      <c r="M286" s="7"/>
      <c r="N286" s="7"/>
      <c r="O286" s="7"/>
      <c r="P286" s="7"/>
      <c r="Q286" s="7"/>
      <c r="R286" s="7"/>
      <c r="S286" s="7"/>
      <c r="T286" s="7"/>
      <c r="U286" s="7"/>
      <c r="V286" s="7"/>
      <c r="W286" s="7"/>
      <c r="X286" s="7"/>
      <c r="Y286" s="7"/>
    </row>
    <row r="287" spans="1:25" ht="15" x14ac:dyDescent="0.2">
      <c r="A287" s="1123"/>
      <c r="B287" s="1124"/>
      <c r="C287" s="1125"/>
      <c r="D287" s="1125"/>
      <c r="E287" s="447"/>
      <c r="F287" s="7"/>
      <c r="G287" s="7"/>
      <c r="H287" s="7"/>
      <c r="I287" s="7"/>
      <c r="J287" s="7"/>
      <c r="K287" s="7"/>
      <c r="L287" s="7"/>
      <c r="M287" s="7"/>
      <c r="N287" s="7"/>
      <c r="O287" s="7"/>
      <c r="P287" s="7"/>
      <c r="Q287" s="7"/>
      <c r="R287" s="7"/>
      <c r="S287" s="7"/>
      <c r="T287" s="7"/>
      <c r="U287" s="7"/>
      <c r="V287" s="7"/>
      <c r="W287" s="7"/>
      <c r="X287" s="7"/>
      <c r="Y287" s="7"/>
    </row>
    <row r="288" spans="1:25" ht="15" x14ac:dyDescent="0.2">
      <c r="A288" s="1123"/>
      <c r="B288" s="1123"/>
      <c r="C288" s="1123"/>
      <c r="D288" s="1123"/>
      <c r="E288" s="447"/>
      <c r="F288" s="7"/>
      <c r="G288" s="7"/>
      <c r="H288" s="7"/>
      <c r="I288" s="7"/>
      <c r="J288" s="7"/>
      <c r="K288" s="7"/>
      <c r="L288" s="7"/>
      <c r="M288" s="7"/>
      <c r="N288" s="7"/>
      <c r="O288" s="7"/>
      <c r="P288" s="7"/>
      <c r="Q288" s="7"/>
      <c r="R288" s="7"/>
      <c r="S288" s="7"/>
      <c r="T288" s="7"/>
      <c r="U288" s="7"/>
      <c r="V288" s="7"/>
      <c r="W288" s="7"/>
      <c r="X288" s="7"/>
      <c r="Y288" s="7"/>
    </row>
    <row r="289" spans="1:25" ht="15" x14ac:dyDescent="0.25">
      <c r="A289" s="1121"/>
      <c r="B289" s="1121"/>
      <c r="C289" s="1121"/>
      <c r="D289" s="194"/>
      <c r="E289" s="452"/>
      <c r="F289" s="7"/>
      <c r="G289" s="7"/>
      <c r="H289" s="7"/>
      <c r="I289" s="7"/>
      <c r="J289" s="7"/>
      <c r="K289" s="7"/>
      <c r="L289" s="7"/>
      <c r="M289" s="7"/>
      <c r="N289" s="7"/>
      <c r="O289" s="7"/>
      <c r="P289" s="7"/>
      <c r="Q289" s="7"/>
      <c r="R289" s="7"/>
      <c r="S289" s="7"/>
      <c r="T289" s="7"/>
      <c r="U289" s="7"/>
      <c r="V289" s="7"/>
      <c r="W289" s="7"/>
      <c r="X289" s="7"/>
      <c r="Y289" s="7"/>
    </row>
    <row r="290" spans="1:25" ht="14.25" x14ac:dyDescent="0.2">
      <c r="A290" s="1122"/>
      <c r="B290" s="1122"/>
      <c r="C290" s="1122"/>
      <c r="D290" s="1122"/>
      <c r="E290" s="452"/>
      <c r="F290" s="7"/>
      <c r="G290" s="7"/>
      <c r="H290" s="7"/>
      <c r="I290" s="7"/>
      <c r="J290" s="7"/>
      <c r="K290" s="7"/>
      <c r="L290" s="7"/>
      <c r="M290" s="7"/>
      <c r="N290" s="7"/>
      <c r="O290" s="7"/>
      <c r="P290" s="7"/>
      <c r="Q290" s="7"/>
      <c r="R290" s="7"/>
      <c r="S290" s="7"/>
      <c r="T290" s="7"/>
      <c r="U290" s="7"/>
      <c r="V290" s="7"/>
      <c r="W290" s="7"/>
      <c r="X290" s="7"/>
      <c r="Y290" s="7"/>
    </row>
    <row r="291" spans="1:25" ht="15" x14ac:dyDescent="0.25">
      <c r="A291" s="1121"/>
      <c r="B291" s="1121"/>
      <c r="C291" s="1121"/>
      <c r="D291" s="194"/>
      <c r="E291" s="452"/>
      <c r="F291" s="7"/>
      <c r="G291" s="7"/>
      <c r="H291" s="7"/>
      <c r="I291" s="7"/>
      <c r="J291" s="7"/>
      <c r="K291" s="7"/>
      <c r="L291" s="7"/>
      <c r="M291" s="7"/>
      <c r="N291" s="7"/>
      <c r="O291" s="7"/>
      <c r="P291" s="7"/>
      <c r="Q291" s="7"/>
      <c r="R291" s="7"/>
      <c r="S291" s="7"/>
      <c r="T291" s="7"/>
      <c r="U291" s="7"/>
      <c r="V291" s="7"/>
      <c r="W291" s="7"/>
      <c r="X291" s="7"/>
      <c r="Y291" s="7"/>
    </row>
    <row r="292" spans="1:25" ht="14.25" x14ac:dyDescent="0.2">
      <c r="A292" s="452"/>
      <c r="B292" s="452"/>
      <c r="C292" s="452"/>
      <c r="D292" s="452"/>
      <c r="E292" s="452"/>
      <c r="F292" s="7"/>
      <c r="G292" s="7"/>
      <c r="H292" s="7"/>
      <c r="I292" s="7"/>
      <c r="J292" s="7"/>
      <c r="K292" s="7"/>
      <c r="L292" s="7"/>
      <c r="M292" s="7"/>
      <c r="N292" s="7"/>
      <c r="O292" s="7"/>
      <c r="P292" s="7"/>
      <c r="Q292" s="7"/>
      <c r="R292" s="7"/>
      <c r="S292" s="7"/>
      <c r="T292" s="7"/>
      <c r="U292" s="7"/>
      <c r="V292" s="7"/>
      <c r="W292" s="7"/>
      <c r="X292" s="7"/>
      <c r="Y292" s="7"/>
    </row>
    <row r="293" spans="1:25" ht="14.25" x14ac:dyDescent="0.2">
      <c r="A293" s="452"/>
      <c r="B293" s="452"/>
      <c r="C293" s="452"/>
      <c r="D293" s="452"/>
      <c r="E293" s="452"/>
      <c r="F293" s="7"/>
      <c r="G293" s="7"/>
      <c r="H293" s="7"/>
      <c r="I293" s="7"/>
      <c r="J293" s="7"/>
      <c r="K293" s="7"/>
      <c r="L293" s="7"/>
      <c r="M293" s="7"/>
      <c r="N293" s="7"/>
      <c r="O293" s="7"/>
      <c r="P293" s="7"/>
      <c r="Q293" s="7"/>
      <c r="R293" s="7"/>
      <c r="S293" s="7"/>
      <c r="T293" s="7"/>
      <c r="U293" s="7"/>
      <c r="V293" s="7"/>
      <c r="W293" s="7"/>
      <c r="X293" s="7"/>
      <c r="Y293" s="7"/>
    </row>
    <row r="294" spans="1:25" ht="15" x14ac:dyDescent="0.25">
      <c r="A294" s="1121"/>
      <c r="B294" s="1121"/>
      <c r="C294" s="1126"/>
      <c r="D294" s="1126"/>
      <c r="E294" s="452"/>
      <c r="F294" s="7"/>
      <c r="G294" s="7"/>
      <c r="H294" s="7"/>
      <c r="I294" s="7"/>
      <c r="J294" s="7"/>
      <c r="K294" s="7"/>
      <c r="L294" s="7"/>
      <c r="M294" s="7"/>
      <c r="N294" s="7"/>
      <c r="O294" s="7"/>
      <c r="P294" s="7"/>
      <c r="Q294" s="7"/>
      <c r="R294" s="7"/>
      <c r="S294" s="7"/>
      <c r="T294" s="7"/>
      <c r="U294" s="7"/>
      <c r="V294" s="7"/>
      <c r="W294" s="7"/>
      <c r="X294" s="7"/>
      <c r="Y294" s="7"/>
    </row>
    <row r="295" spans="1:25" ht="14.25" x14ac:dyDescent="0.2">
      <c r="A295" s="452"/>
      <c r="B295" s="452"/>
      <c r="C295" s="452"/>
      <c r="D295" s="452"/>
      <c r="E295" s="452"/>
      <c r="F295" s="7"/>
      <c r="G295" s="7"/>
      <c r="H295" s="7"/>
      <c r="I295" s="7"/>
      <c r="J295" s="7"/>
      <c r="K295" s="7"/>
      <c r="L295" s="7"/>
      <c r="M295" s="7"/>
      <c r="N295" s="7"/>
      <c r="O295" s="7"/>
      <c r="P295" s="7"/>
      <c r="Q295" s="7"/>
      <c r="R295" s="7"/>
      <c r="S295" s="7"/>
      <c r="T295" s="7"/>
      <c r="U295" s="7"/>
      <c r="V295" s="7"/>
      <c r="W295" s="7"/>
      <c r="X295" s="7"/>
      <c r="Y295" s="7"/>
    </row>
    <row r="296" spans="1:25" ht="14.25" x14ac:dyDescent="0.2">
      <c r="A296" s="1127"/>
      <c r="B296" s="1127"/>
      <c r="C296" s="1128"/>
      <c r="D296" s="1128"/>
      <c r="E296" s="452"/>
      <c r="F296" s="7"/>
      <c r="G296" s="7"/>
      <c r="H296" s="7"/>
      <c r="I296" s="7"/>
      <c r="J296" s="7"/>
      <c r="K296" s="7"/>
      <c r="L296" s="7"/>
      <c r="M296" s="7"/>
      <c r="N296" s="7"/>
      <c r="O296" s="7"/>
      <c r="P296" s="7"/>
      <c r="Q296" s="7"/>
      <c r="R296" s="7"/>
      <c r="S296" s="7"/>
      <c r="T296" s="7"/>
      <c r="U296" s="7"/>
      <c r="V296" s="7"/>
      <c r="W296" s="7"/>
      <c r="X296" s="7"/>
      <c r="Y296" s="7"/>
    </row>
    <row r="297" spans="1:25" ht="14.25" x14ac:dyDescent="0.2">
      <c r="A297" s="1127"/>
      <c r="B297" s="1127"/>
      <c r="C297" s="1128"/>
      <c r="D297" s="1128"/>
      <c r="E297" s="452"/>
      <c r="F297" s="7"/>
      <c r="G297" s="7"/>
      <c r="H297" s="7"/>
      <c r="I297" s="7"/>
      <c r="J297" s="7"/>
      <c r="K297" s="7"/>
      <c r="L297" s="7"/>
      <c r="M297" s="7"/>
      <c r="N297" s="7"/>
      <c r="O297" s="7"/>
      <c r="P297" s="7"/>
      <c r="Q297" s="7"/>
      <c r="R297" s="7"/>
      <c r="S297" s="7"/>
      <c r="T297" s="7"/>
      <c r="U297" s="7"/>
      <c r="V297" s="7"/>
      <c r="W297" s="7"/>
      <c r="X297" s="7"/>
      <c r="Y297" s="7"/>
    </row>
    <row r="298" spans="1:25" ht="14.25" x14ac:dyDescent="0.2">
      <c r="A298" s="452"/>
      <c r="B298" s="454"/>
      <c r="C298" s="1128"/>
      <c r="D298" s="1128"/>
      <c r="E298" s="452"/>
      <c r="F298" s="7"/>
      <c r="G298" s="7"/>
      <c r="H298" s="7"/>
      <c r="I298" s="7"/>
      <c r="J298" s="7"/>
      <c r="K298" s="7"/>
      <c r="L298" s="7"/>
      <c r="M298" s="7"/>
      <c r="N298" s="7"/>
      <c r="O298" s="7"/>
      <c r="P298" s="7"/>
      <c r="Q298" s="7"/>
      <c r="R298" s="7"/>
      <c r="S298" s="7"/>
      <c r="T298" s="7"/>
      <c r="U298" s="7"/>
      <c r="V298" s="7"/>
      <c r="W298" s="7"/>
      <c r="X298" s="7"/>
      <c r="Y298" s="7"/>
    </row>
    <row r="299" spans="1:25" ht="14.25" x14ac:dyDescent="0.2">
      <c r="A299" s="452"/>
      <c r="B299" s="454"/>
      <c r="C299" s="1128"/>
      <c r="D299" s="1128"/>
      <c r="E299" s="452"/>
      <c r="F299" s="7"/>
      <c r="G299" s="7"/>
      <c r="H299" s="7"/>
      <c r="I299" s="7"/>
      <c r="J299" s="7"/>
      <c r="K299" s="7"/>
      <c r="L299" s="7"/>
      <c r="M299" s="7"/>
      <c r="N299" s="7"/>
      <c r="O299" s="7"/>
      <c r="P299" s="7"/>
      <c r="Q299" s="7"/>
      <c r="R299" s="7"/>
      <c r="S299" s="7"/>
      <c r="T299" s="7"/>
      <c r="U299" s="7"/>
      <c r="V299" s="7"/>
      <c r="W299" s="7"/>
      <c r="X299" s="7"/>
      <c r="Y299" s="7"/>
    </row>
    <row r="300" spans="1:25" ht="14.25" x14ac:dyDescent="0.2">
      <c r="A300" s="1127"/>
      <c r="B300" s="1127"/>
      <c r="C300" s="1128"/>
      <c r="D300" s="1128"/>
      <c r="E300" s="452"/>
      <c r="F300" s="7"/>
      <c r="G300" s="7"/>
      <c r="H300" s="7"/>
      <c r="I300" s="7"/>
      <c r="J300" s="7"/>
      <c r="K300" s="7"/>
      <c r="L300" s="7"/>
      <c r="M300" s="7"/>
      <c r="N300" s="7"/>
      <c r="O300" s="7"/>
      <c r="P300" s="7"/>
      <c r="Q300" s="7"/>
      <c r="R300" s="7"/>
      <c r="S300" s="7"/>
      <c r="T300" s="7"/>
      <c r="U300" s="7"/>
      <c r="V300" s="7"/>
      <c r="W300" s="7"/>
      <c r="X300" s="7"/>
      <c r="Y300" s="7"/>
    </row>
    <row r="301" spans="1:25" ht="14.25" x14ac:dyDescent="0.2">
      <c r="A301" s="1127"/>
      <c r="B301" s="1127"/>
      <c r="C301" s="1128"/>
      <c r="D301" s="1128"/>
      <c r="E301" s="452"/>
      <c r="F301" s="7"/>
      <c r="G301" s="7"/>
      <c r="H301" s="7"/>
      <c r="I301" s="7"/>
      <c r="J301" s="7"/>
      <c r="K301" s="7"/>
      <c r="L301" s="7"/>
      <c r="M301" s="7"/>
      <c r="N301" s="7"/>
      <c r="O301" s="7"/>
      <c r="P301" s="7"/>
      <c r="Q301" s="7"/>
      <c r="R301" s="7"/>
      <c r="S301" s="7"/>
      <c r="T301" s="7"/>
      <c r="U301" s="7"/>
      <c r="V301" s="7"/>
      <c r="W301" s="7"/>
      <c r="X301" s="7"/>
      <c r="Y301" s="7"/>
    </row>
    <row r="302" spans="1:25" ht="14.25" x14ac:dyDescent="0.2">
      <c r="A302" s="1127"/>
      <c r="B302" s="1127"/>
      <c r="C302" s="1128"/>
      <c r="D302" s="1128"/>
      <c r="E302" s="452"/>
      <c r="F302" s="7"/>
      <c r="G302" s="7"/>
      <c r="H302" s="7"/>
      <c r="I302" s="7"/>
      <c r="J302" s="7"/>
      <c r="K302" s="7"/>
      <c r="L302" s="7"/>
      <c r="M302" s="7"/>
      <c r="N302" s="7"/>
      <c r="O302" s="7"/>
      <c r="P302" s="7"/>
      <c r="Q302" s="7"/>
      <c r="R302" s="7"/>
      <c r="S302" s="7"/>
      <c r="T302" s="7"/>
      <c r="U302" s="7"/>
      <c r="V302" s="7"/>
      <c r="W302" s="7"/>
      <c r="X302" s="7"/>
      <c r="Y302" s="7"/>
    </row>
    <row r="303" spans="1:25" ht="14.25" x14ac:dyDescent="0.2">
      <c r="A303" s="1127"/>
      <c r="B303" s="1127"/>
      <c r="C303" s="1128"/>
      <c r="D303" s="1128"/>
      <c r="E303" s="452"/>
      <c r="F303" s="7"/>
      <c r="G303" s="7"/>
      <c r="H303" s="7"/>
      <c r="I303" s="7"/>
      <c r="J303" s="7"/>
      <c r="K303" s="7"/>
      <c r="L303" s="7"/>
      <c r="M303" s="7"/>
      <c r="N303" s="7"/>
      <c r="O303" s="7"/>
      <c r="P303" s="7"/>
      <c r="Q303" s="7"/>
      <c r="R303" s="7"/>
      <c r="S303" s="7"/>
      <c r="T303" s="7"/>
      <c r="U303" s="7"/>
      <c r="V303" s="7"/>
      <c r="W303" s="7"/>
      <c r="X303" s="7"/>
      <c r="Y303" s="7"/>
    </row>
    <row r="304" spans="1:25" ht="14.25" x14ac:dyDescent="0.2">
      <c r="A304" s="1127"/>
      <c r="B304" s="1127"/>
      <c r="C304" s="1128"/>
      <c r="D304" s="1128"/>
      <c r="E304" s="452"/>
      <c r="F304" s="7"/>
      <c r="G304" s="7"/>
      <c r="H304" s="7"/>
      <c r="I304" s="7"/>
      <c r="J304" s="7"/>
      <c r="K304" s="7"/>
      <c r="L304" s="7"/>
      <c r="M304" s="7"/>
      <c r="N304" s="7"/>
      <c r="O304" s="7"/>
      <c r="P304" s="7"/>
      <c r="Q304" s="7"/>
      <c r="R304" s="7"/>
      <c r="S304" s="7"/>
      <c r="T304" s="7"/>
      <c r="U304" s="7"/>
      <c r="V304" s="7"/>
      <c r="W304" s="7"/>
      <c r="X304" s="7"/>
      <c r="Y304" s="7"/>
    </row>
    <row r="305" spans="1:25" ht="14.25" x14ac:dyDescent="0.2">
      <c r="A305" s="1127"/>
      <c r="B305" s="1127"/>
      <c r="C305" s="1127"/>
      <c r="D305" s="1127"/>
      <c r="E305" s="452"/>
      <c r="F305" s="7"/>
      <c r="G305" s="7"/>
      <c r="H305" s="7"/>
      <c r="I305" s="7"/>
      <c r="J305" s="7"/>
      <c r="K305" s="7"/>
      <c r="L305" s="7"/>
      <c r="M305" s="7"/>
      <c r="N305" s="7"/>
      <c r="O305" s="7"/>
      <c r="P305" s="7"/>
      <c r="Q305" s="7"/>
      <c r="R305" s="7"/>
      <c r="S305" s="7"/>
      <c r="T305" s="7"/>
      <c r="U305" s="7"/>
      <c r="V305" s="7"/>
      <c r="W305" s="7"/>
      <c r="X305" s="7"/>
      <c r="Y305" s="7"/>
    </row>
    <row r="306" spans="1:25" ht="14.25" x14ac:dyDescent="0.2">
      <c r="A306" s="1127"/>
      <c r="B306" s="1127"/>
      <c r="C306" s="1127"/>
      <c r="D306" s="1127"/>
      <c r="E306" s="452"/>
      <c r="F306" s="7"/>
      <c r="G306" s="7"/>
      <c r="H306" s="7"/>
      <c r="I306" s="7"/>
      <c r="J306" s="7"/>
      <c r="K306" s="7"/>
      <c r="L306" s="7"/>
      <c r="M306" s="7"/>
      <c r="N306" s="7"/>
      <c r="O306" s="7"/>
      <c r="P306" s="7"/>
      <c r="Q306" s="7"/>
      <c r="R306" s="7"/>
      <c r="S306" s="7"/>
      <c r="T306" s="7"/>
      <c r="U306" s="7"/>
      <c r="V306" s="7"/>
      <c r="W306" s="7"/>
      <c r="X306" s="7"/>
      <c r="Y306" s="7"/>
    </row>
    <row r="307" spans="1:25" ht="14.25" x14ac:dyDescent="0.2">
      <c r="A307" s="1127"/>
      <c r="B307" s="1127"/>
      <c r="C307" s="1127"/>
      <c r="D307" s="1127"/>
      <c r="E307" s="452"/>
      <c r="F307" s="7"/>
      <c r="G307" s="7"/>
      <c r="H307" s="7"/>
      <c r="I307" s="7"/>
      <c r="J307" s="7"/>
      <c r="K307" s="7"/>
      <c r="L307" s="7"/>
      <c r="M307" s="7"/>
      <c r="N307" s="7"/>
      <c r="O307" s="7"/>
      <c r="P307" s="7"/>
      <c r="Q307" s="7"/>
      <c r="R307" s="7"/>
      <c r="S307" s="7"/>
      <c r="T307" s="7"/>
      <c r="U307" s="7"/>
      <c r="V307" s="7"/>
      <c r="W307" s="7"/>
      <c r="X307" s="7"/>
      <c r="Y307" s="7"/>
    </row>
    <row r="308" spans="1:25" ht="14.25" x14ac:dyDescent="0.2">
      <c r="A308" s="1127"/>
      <c r="B308" s="1127"/>
      <c r="C308" s="1127"/>
      <c r="D308" s="1127"/>
      <c r="E308" s="452"/>
      <c r="F308" s="7"/>
      <c r="G308" s="7"/>
      <c r="H308" s="7"/>
      <c r="I308" s="7"/>
      <c r="J308" s="7"/>
      <c r="K308" s="7"/>
      <c r="L308" s="7"/>
      <c r="M308" s="7"/>
      <c r="N308" s="7"/>
      <c r="O308" s="7"/>
      <c r="P308" s="7"/>
      <c r="Q308" s="7"/>
      <c r="R308" s="7"/>
      <c r="S308" s="7"/>
      <c r="T308" s="7"/>
      <c r="U308" s="7"/>
      <c r="V308" s="7"/>
      <c r="W308" s="7"/>
      <c r="X308" s="7"/>
      <c r="Y308" s="7"/>
    </row>
    <row r="309" spans="1:25" ht="14.25" x14ac:dyDescent="0.2">
      <c r="A309" s="1127"/>
      <c r="B309" s="1127"/>
      <c r="C309" s="1127"/>
      <c r="D309" s="1127"/>
      <c r="E309" s="452"/>
      <c r="F309" s="7"/>
      <c r="G309" s="7"/>
      <c r="H309" s="7"/>
      <c r="I309" s="7"/>
      <c r="J309" s="7"/>
      <c r="K309" s="7"/>
      <c r="L309" s="7"/>
      <c r="M309" s="7"/>
      <c r="N309" s="7"/>
      <c r="O309" s="7"/>
      <c r="P309" s="7"/>
      <c r="Q309" s="7"/>
      <c r="R309" s="7"/>
      <c r="S309" s="7"/>
      <c r="T309" s="7"/>
      <c r="U309" s="7"/>
      <c r="V309" s="7"/>
      <c r="W309" s="7"/>
      <c r="X309" s="7"/>
      <c r="Y309" s="7"/>
    </row>
    <row r="310" spans="1:25" ht="15" x14ac:dyDescent="0.25">
      <c r="A310" s="449"/>
      <c r="B310" s="449"/>
      <c r="C310" s="1129"/>
      <c r="D310" s="1129"/>
      <c r="E310" s="452"/>
      <c r="F310" s="7"/>
      <c r="G310" s="7"/>
      <c r="H310" s="7"/>
      <c r="I310" s="7"/>
      <c r="J310" s="7"/>
      <c r="K310" s="7"/>
      <c r="L310" s="7"/>
      <c r="M310" s="7"/>
      <c r="N310" s="7"/>
      <c r="O310" s="7"/>
      <c r="P310" s="7"/>
      <c r="Q310" s="7"/>
      <c r="R310" s="7"/>
      <c r="S310" s="7"/>
      <c r="T310" s="7"/>
      <c r="U310" s="7"/>
      <c r="V310" s="7"/>
      <c r="W310" s="7"/>
      <c r="X310" s="7"/>
      <c r="Y310" s="7"/>
    </row>
    <row r="311" spans="1:25" ht="15" x14ac:dyDescent="0.25">
      <c r="A311" s="1121"/>
      <c r="B311" s="1121"/>
      <c r="C311" s="1128"/>
      <c r="D311" s="1128"/>
      <c r="E311" s="452"/>
      <c r="F311" s="7"/>
      <c r="G311" s="7"/>
      <c r="H311" s="7"/>
      <c r="I311" s="7"/>
      <c r="J311" s="7"/>
      <c r="K311" s="7"/>
      <c r="L311" s="7"/>
      <c r="M311" s="7"/>
      <c r="N311" s="7"/>
      <c r="O311" s="7"/>
      <c r="P311" s="7"/>
      <c r="Q311" s="7"/>
      <c r="R311" s="7"/>
      <c r="S311" s="7"/>
      <c r="T311" s="7"/>
      <c r="U311" s="7"/>
      <c r="V311" s="7"/>
      <c r="W311" s="7"/>
      <c r="X311" s="7"/>
      <c r="Y311" s="7"/>
    </row>
    <row r="312" spans="1:25" ht="14.25" x14ac:dyDescent="0.2">
      <c r="A312" s="452"/>
      <c r="B312" s="452"/>
      <c r="C312" s="454"/>
      <c r="D312" s="454"/>
      <c r="E312" s="452"/>
      <c r="F312" s="7"/>
      <c r="G312" s="7"/>
      <c r="H312" s="7"/>
      <c r="I312" s="7"/>
      <c r="J312" s="7"/>
      <c r="K312" s="7"/>
      <c r="L312" s="7"/>
      <c r="M312" s="7"/>
      <c r="N312" s="7"/>
      <c r="O312" s="7"/>
      <c r="P312" s="7"/>
      <c r="Q312" s="7"/>
      <c r="R312" s="7"/>
      <c r="S312" s="7"/>
      <c r="T312" s="7"/>
      <c r="U312" s="7"/>
      <c r="V312" s="7"/>
      <c r="W312" s="7"/>
      <c r="X312" s="7"/>
      <c r="Y312" s="7"/>
    </row>
    <row r="313" spans="1:25" ht="15" x14ac:dyDescent="0.25">
      <c r="A313" s="1130"/>
      <c r="B313" s="1130"/>
      <c r="C313" s="1126"/>
      <c r="D313" s="1126"/>
      <c r="E313" s="452"/>
      <c r="F313" s="7"/>
      <c r="G313" s="7"/>
      <c r="H313" s="7"/>
      <c r="I313" s="7"/>
      <c r="J313" s="7"/>
      <c r="K313" s="7"/>
      <c r="L313" s="7"/>
      <c r="M313" s="7"/>
      <c r="N313" s="7"/>
      <c r="O313" s="7"/>
      <c r="P313" s="7"/>
      <c r="Q313" s="7"/>
      <c r="R313" s="7"/>
      <c r="S313" s="7"/>
      <c r="T313" s="7"/>
      <c r="U313" s="7"/>
      <c r="V313" s="7"/>
      <c r="W313" s="7"/>
      <c r="X313" s="7"/>
      <c r="Y313" s="7"/>
    </row>
    <row r="314" spans="1:25" ht="14.25" x14ac:dyDescent="0.2">
      <c r="A314" s="452"/>
      <c r="B314" s="452"/>
      <c r="C314" s="454"/>
      <c r="D314" s="454"/>
      <c r="E314" s="452"/>
      <c r="F314" s="7"/>
      <c r="G314" s="7"/>
      <c r="H314" s="7"/>
      <c r="I314" s="7"/>
      <c r="J314" s="7"/>
      <c r="K314" s="7"/>
      <c r="L314" s="7"/>
      <c r="M314" s="7"/>
      <c r="N314" s="7"/>
      <c r="O314" s="7"/>
      <c r="P314" s="7"/>
      <c r="Q314" s="7"/>
      <c r="R314" s="7"/>
      <c r="S314" s="7"/>
      <c r="T314" s="7"/>
      <c r="U314" s="7"/>
      <c r="V314" s="7"/>
      <c r="W314" s="7"/>
      <c r="X314" s="7"/>
      <c r="Y314" s="7"/>
    </row>
    <row r="315" spans="1:25" ht="15" x14ac:dyDescent="0.25">
      <c r="A315" s="1121"/>
      <c r="B315" s="1121"/>
      <c r="C315" s="1128"/>
      <c r="D315" s="1128"/>
      <c r="E315" s="452"/>
      <c r="F315" s="7"/>
      <c r="G315" s="7"/>
      <c r="H315" s="7"/>
      <c r="I315" s="7"/>
      <c r="J315" s="7"/>
      <c r="K315" s="7"/>
      <c r="L315" s="7"/>
      <c r="M315" s="7"/>
      <c r="N315" s="7"/>
      <c r="O315" s="7"/>
      <c r="P315" s="7"/>
      <c r="Q315" s="7"/>
      <c r="R315" s="7"/>
      <c r="S315" s="7"/>
      <c r="T315" s="7"/>
      <c r="U315" s="7"/>
      <c r="V315" s="7"/>
      <c r="W315" s="7"/>
      <c r="X315" s="7"/>
      <c r="Y315" s="7"/>
    </row>
    <row r="316" spans="1:25" ht="15" x14ac:dyDescent="0.25">
      <c r="A316" s="449"/>
      <c r="B316" s="452"/>
      <c r="C316" s="198"/>
      <c r="D316" s="198"/>
      <c r="E316" s="452"/>
      <c r="F316" s="7"/>
      <c r="G316" s="7"/>
      <c r="H316" s="7"/>
      <c r="I316" s="7"/>
      <c r="J316" s="7"/>
      <c r="K316" s="7"/>
      <c r="L316" s="7"/>
      <c r="M316" s="7"/>
      <c r="N316" s="7"/>
      <c r="O316" s="7"/>
      <c r="P316" s="7"/>
      <c r="Q316" s="7"/>
      <c r="R316" s="7"/>
      <c r="S316" s="7"/>
      <c r="T316" s="7"/>
      <c r="U316" s="7"/>
      <c r="V316" s="7"/>
      <c r="W316" s="7"/>
      <c r="X316" s="7"/>
      <c r="Y316" s="7"/>
    </row>
    <row r="317" spans="1:25" ht="15" x14ac:dyDescent="0.25">
      <c r="A317" s="1121"/>
      <c r="B317" s="1121"/>
      <c r="C317" s="1128"/>
      <c r="D317" s="1128"/>
      <c r="E317" s="452"/>
      <c r="F317" s="7"/>
      <c r="G317" s="7"/>
      <c r="H317" s="7"/>
      <c r="I317" s="7"/>
      <c r="J317" s="7"/>
      <c r="K317" s="7"/>
      <c r="L317" s="7"/>
      <c r="M317" s="7"/>
      <c r="N317" s="7"/>
      <c r="O317" s="7"/>
      <c r="P317" s="7"/>
      <c r="Q317" s="7"/>
      <c r="R317" s="7"/>
      <c r="S317" s="7"/>
      <c r="T317" s="7"/>
      <c r="U317" s="7"/>
      <c r="V317" s="7"/>
      <c r="W317" s="7"/>
      <c r="X317" s="7"/>
      <c r="Y317" s="7"/>
    </row>
    <row r="318" spans="1:25" ht="14.25" x14ac:dyDescent="0.2">
      <c r="A318" s="452"/>
      <c r="B318" s="198"/>
      <c r="C318" s="452"/>
      <c r="D318" s="198"/>
      <c r="E318" s="198"/>
      <c r="F318" s="7"/>
      <c r="G318" s="7"/>
      <c r="H318" s="7"/>
      <c r="I318" s="7"/>
      <c r="J318" s="7"/>
      <c r="K318" s="7"/>
      <c r="L318" s="7"/>
      <c r="M318" s="7"/>
      <c r="N318" s="7"/>
      <c r="O318" s="7"/>
      <c r="P318" s="7"/>
      <c r="Q318" s="7"/>
      <c r="R318" s="7"/>
      <c r="S318" s="7"/>
      <c r="T318" s="7"/>
      <c r="U318" s="7"/>
      <c r="V318" s="7"/>
      <c r="W318" s="7"/>
      <c r="X318" s="7"/>
      <c r="Y318" s="7"/>
    </row>
    <row r="319" spans="1:25" ht="15" x14ac:dyDescent="0.25">
      <c r="A319" s="1121"/>
      <c r="B319" s="1121"/>
      <c r="C319" s="1126"/>
      <c r="D319" s="1126"/>
      <c r="E319" s="452"/>
      <c r="F319" s="7"/>
      <c r="G319" s="7"/>
      <c r="H319" s="7"/>
      <c r="I319" s="7"/>
      <c r="J319" s="7"/>
      <c r="K319" s="7"/>
      <c r="L319" s="7"/>
      <c r="M319" s="7"/>
      <c r="N319" s="7"/>
      <c r="O319" s="7"/>
      <c r="P319" s="7"/>
      <c r="Q319" s="7"/>
      <c r="R319" s="7"/>
      <c r="S319" s="7"/>
      <c r="T319" s="7"/>
      <c r="U319" s="7"/>
      <c r="V319" s="7"/>
      <c r="W319" s="7"/>
      <c r="X319" s="7"/>
      <c r="Y319" s="7"/>
    </row>
    <row r="320" spans="1:25" ht="14.25" x14ac:dyDescent="0.2">
      <c r="A320" s="452"/>
      <c r="B320" s="452"/>
      <c r="C320" s="452"/>
      <c r="D320" s="452"/>
      <c r="E320" s="452"/>
      <c r="F320" s="7"/>
      <c r="G320" s="7"/>
      <c r="H320" s="7"/>
      <c r="I320" s="7"/>
      <c r="J320" s="7"/>
      <c r="K320" s="7"/>
      <c r="L320" s="7"/>
      <c r="M320" s="7"/>
      <c r="N320" s="7"/>
      <c r="O320" s="7"/>
      <c r="P320" s="7"/>
      <c r="Q320" s="7"/>
      <c r="R320" s="7"/>
      <c r="S320" s="7"/>
      <c r="T320" s="7"/>
      <c r="U320" s="7"/>
      <c r="V320" s="7"/>
      <c r="W320" s="7"/>
      <c r="X320" s="7"/>
      <c r="Y320" s="7"/>
    </row>
    <row r="321" spans="1:25" ht="14.25" x14ac:dyDescent="0.2">
      <c r="A321" s="1127"/>
      <c r="B321" s="1127"/>
      <c r="C321" s="1128"/>
      <c r="D321" s="1128"/>
      <c r="E321" s="452"/>
      <c r="F321" s="7"/>
      <c r="G321" s="7"/>
      <c r="H321" s="7"/>
      <c r="I321" s="7"/>
      <c r="J321" s="7"/>
      <c r="K321" s="7"/>
      <c r="L321" s="7"/>
      <c r="M321" s="7"/>
      <c r="N321" s="7"/>
      <c r="O321" s="7"/>
      <c r="P321" s="7"/>
      <c r="Q321" s="7"/>
      <c r="R321" s="7"/>
      <c r="S321" s="7"/>
      <c r="T321" s="7"/>
      <c r="U321" s="7"/>
      <c r="V321" s="7"/>
      <c r="W321" s="7"/>
      <c r="X321" s="7"/>
      <c r="Y321" s="7"/>
    </row>
    <row r="322" spans="1:25" ht="14.25" x14ac:dyDescent="0.2">
      <c r="A322" s="1127"/>
      <c r="B322" s="1127"/>
      <c r="C322" s="1128"/>
      <c r="D322" s="1128"/>
      <c r="E322" s="452"/>
      <c r="F322" s="7"/>
      <c r="G322" s="7"/>
      <c r="H322" s="7"/>
      <c r="I322" s="7"/>
      <c r="J322" s="7"/>
      <c r="K322" s="7"/>
      <c r="L322" s="7"/>
      <c r="M322" s="7"/>
      <c r="N322" s="7"/>
      <c r="O322" s="7"/>
      <c r="P322" s="7"/>
      <c r="Q322" s="7"/>
      <c r="R322" s="7"/>
      <c r="S322" s="7"/>
      <c r="T322" s="7"/>
      <c r="U322" s="7"/>
      <c r="V322" s="7"/>
      <c r="W322" s="7"/>
      <c r="X322" s="7"/>
      <c r="Y322" s="7"/>
    </row>
    <row r="323" spans="1:25" ht="15" x14ac:dyDescent="0.25">
      <c r="A323" s="449"/>
      <c r="B323" s="452"/>
      <c r="C323" s="453"/>
      <c r="D323" s="453"/>
      <c r="E323" s="452"/>
      <c r="F323" s="7"/>
      <c r="G323" s="7"/>
      <c r="H323" s="7"/>
      <c r="I323" s="7"/>
      <c r="J323" s="7"/>
      <c r="K323" s="7"/>
      <c r="L323" s="7"/>
      <c r="M323" s="7"/>
      <c r="N323" s="7"/>
      <c r="O323" s="7"/>
      <c r="P323" s="7"/>
      <c r="Q323" s="7"/>
      <c r="R323" s="7"/>
      <c r="S323" s="7"/>
      <c r="T323" s="7"/>
      <c r="U323" s="7"/>
      <c r="V323" s="7"/>
      <c r="W323" s="7"/>
      <c r="X323" s="7"/>
      <c r="Y323" s="7"/>
    </row>
    <row r="324" spans="1:25" ht="15" x14ac:dyDescent="0.25">
      <c r="A324" s="449"/>
      <c r="B324" s="452"/>
      <c r="C324" s="1128"/>
      <c r="D324" s="1128"/>
      <c r="E324" s="452"/>
      <c r="F324" s="7"/>
      <c r="G324" s="7"/>
      <c r="H324" s="7"/>
      <c r="I324" s="7"/>
      <c r="J324" s="7"/>
      <c r="K324" s="7"/>
      <c r="L324" s="7"/>
      <c r="M324" s="7"/>
      <c r="N324" s="7"/>
      <c r="O324" s="7"/>
      <c r="P324" s="7"/>
      <c r="Q324" s="7"/>
      <c r="R324" s="7"/>
      <c r="S324" s="7"/>
      <c r="T324" s="7"/>
      <c r="U324" s="7"/>
      <c r="V324" s="7"/>
      <c r="W324" s="7"/>
      <c r="X324" s="7"/>
      <c r="Y324" s="7"/>
    </row>
    <row r="325" spans="1:25" ht="14.25" x14ac:dyDescent="0.2">
      <c r="A325" s="452"/>
      <c r="B325" s="452"/>
      <c r="C325" s="452"/>
      <c r="D325" s="452"/>
      <c r="E325" s="452"/>
      <c r="F325" s="7"/>
      <c r="G325" s="7"/>
      <c r="H325" s="7"/>
      <c r="I325" s="7"/>
      <c r="J325" s="7"/>
      <c r="K325" s="7"/>
      <c r="L325" s="7"/>
      <c r="M325" s="7"/>
      <c r="N325" s="7"/>
      <c r="O325" s="7"/>
      <c r="P325" s="7"/>
      <c r="Q325" s="7"/>
      <c r="R325" s="7"/>
      <c r="S325" s="7"/>
      <c r="T325" s="7"/>
      <c r="U325" s="7"/>
      <c r="V325" s="7"/>
      <c r="W325" s="7"/>
      <c r="X325" s="7"/>
      <c r="Y325" s="7"/>
    </row>
    <row r="326" spans="1:25" ht="15" x14ac:dyDescent="0.25">
      <c r="A326" s="449"/>
      <c r="B326" s="450"/>
      <c r="C326" s="1128"/>
      <c r="D326" s="1128"/>
      <c r="E326" s="452"/>
      <c r="F326" s="7"/>
      <c r="G326" s="7"/>
      <c r="H326" s="7"/>
      <c r="I326" s="7"/>
      <c r="J326" s="7"/>
      <c r="K326" s="7"/>
      <c r="L326" s="7"/>
      <c r="M326" s="7"/>
      <c r="N326" s="7"/>
      <c r="O326" s="7"/>
      <c r="P326" s="7"/>
      <c r="Q326" s="7"/>
      <c r="R326" s="7"/>
      <c r="S326" s="7"/>
      <c r="T326" s="7"/>
      <c r="U326" s="7"/>
      <c r="V326" s="7"/>
      <c r="W326" s="7"/>
      <c r="X326" s="7"/>
      <c r="Y326" s="7"/>
    </row>
    <row r="327" spans="1:25" ht="14.25" x14ac:dyDescent="0.2">
      <c r="A327" s="452"/>
      <c r="B327" s="452"/>
      <c r="C327" s="452"/>
      <c r="D327" s="452"/>
      <c r="E327" s="452"/>
      <c r="F327" s="7"/>
      <c r="G327" s="7"/>
      <c r="H327" s="7"/>
      <c r="I327" s="7"/>
      <c r="J327" s="7"/>
      <c r="K327" s="7"/>
      <c r="L327" s="7"/>
      <c r="M327" s="7"/>
      <c r="N327" s="7"/>
      <c r="O327" s="7"/>
      <c r="P327" s="7"/>
      <c r="Q327" s="7"/>
      <c r="R327" s="7"/>
      <c r="S327" s="7"/>
      <c r="T327" s="7"/>
      <c r="U327" s="7"/>
      <c r="V327" s="7"/>
      <c r="W327" s="7"/>
      <c r="X327" s="7"/>
      <c r="Y327" s="7"/>
    </row>
    <row r="328" spans="1:25" ht="14.25" x14ac:dyDescent="0.2">
      <c r="A328" s="199"/>
      <c r="B328" s="1129"/>
      <c r="C328" s="1129"/>
      <c r="D328" s="454"/>
      <c r="E328" s="454"/>
      <c r="F328" s="7"/>
      <c r="G328" s="7"/>
      <c r="H328" s="7"/>
      <c r="I328" s="7"/>
      <c r="J328" s="7"/>
      <c r="K328" s="7"/>
      <c r="L328" s="7"/>
      <c r="M328" s="7"/>
      <c r="N328" s="7"/>
      <c r="O328" s="7"/>
      <c r="P328" s="7"/>
      <c r="Q328" s="7"/>
      <c r="R328" s="7"/>
      <c r="S328" s="7"/>
      <c r="T328" s="7"/>
      <c r="U328" s="7"/>
      <c r="V328" s="7"/>
      <c r="W328" s="7"/>
      <c r="X328" s="7"/>
      <c r="Y328" s="7"/>
    </row>
    <row r="329" spans="1:25" ht="14.25" x14ac:dyDescent="0.2">
      <c r="A329" s="199"/>
      <c r="B329" s="1128"/>
      <c r="C329" s="1128"/>
      <c r="D329" s="200"/>
      <c r="E329" s="453"/>
      <c r="F329" s="7"/>
      <c r="G329" s="7"/>
      <c r="H329" s="7"/>
      <c r="I329" s="7"/>
      <c r="J329" s="7"/>
      <c r="K329" s="7"/>
      <c r="L329" s="7"/>
      <c r="M329" s="7"/>
      <c r="N329" s="7"/>
      <c r="O329" s="7"/>
      <c r="P329" s="7"/>
      <c r="Q329" s="7"/>
      <c r="R329" s="7"/>
      <c r="S329" s="7"/>
      <c r="T329" s="7"/>
      <c r="U329" s="7"/>
      <c r="V329" s="7"/>
      <c r="W329" s="7"/>
      <c r="X329" s="7"/>
      <c r="Y329" s="7"/>
    </row>
    <row r="330" spans="1:25" ht="14.25" x14ac:dyDescent="0.2">
      <c r="A330" s="199"/>
      <c r="B330" s="1128"/>
      <c r="C330" s="1128"/>
      <c r="D330" s="200"/>
      <c r="E330" s="453"/>
      <c r="F330" s="7"/>
      <c r="G330" s="7"/>
      <c r="H330" s="7"/>
      <c r="I330" s="7"/>
      <c r="J330" s="7"/>
      <c r="K330" s="7"/>
      <c r="L330" s="7"/>
      <c r="M330" s="7"/>
      <c r="N330" s="7"/>
      <c r="O330" s="7"/>
      <c r="P330" s="7"/>
      <c r="Q330" s="7"/>
      <c r="R330" s="7"/>
      <c r="S330" s="7"/>
      <c r="T330" s="7"/>
      <c r="U330" s="7"/>
      <c r="V330" s="7"/>
      <c r="W330" s="7"/>
      <c r="X330" s="7"/>
      <c r="Y330" s="7"/>
    </row>
    <row r="331" spans="1:25" ht="14.25" x14ac:dyDescent="0.2">
      <c r="A331" s="199"/>
      <c r="B331" s="1128"/>
      <c r="C331" s="1128"/>
      <c r="D331" s="200"/>
      <c r="E331" s="453"/>
      <c r="F331" s="7"/>
      <c r="G331" s="7"/>
      <c r="H331" s="7"/>
      <c r="I331" s="7"/>
      <c r="J331" s="7"/>
      <c r="K331" s="7"/>
      <c r="L331" s="7"/>
      <c r="M331" s="7"/>
      <c r="N331" s="7"/>
      <c r="O331" s="7"/>
      <c r="P331" s="7"/>
      <c r="Q331" s="7"/>
      <c r="R331" s="7"/>
      <c r="S331" s="7"/>
      <c r="T331" s="7"/>
      <c r="U331" s="7"/>
      <c r="V331" s="7"/>
      <c r="W331" s="7"/>
      <c r="X331" s="7"/>
      <c r="Y331" s="7"/>
    </row>
    <row r="332" spans="1:25" ht="14.25" x14ac:dyDescent="0.2">
      <c r="A332" s="199"/>
      <c r="B332" s="1129"/>
      <c r="C332" s="1129"/>
      <c r="D332" s="453"/>
      <c r="E332" s="453"/>
      <c r="F332" s="7"/>
      <c r="G332" s="7"/>
      <c r="H332" s="7"/>
      <c r="I332" s="7"/>
      <c r="J332" s="7"/>
      <c r="K332" s="7"/>
      <c r="L332" s="7"/>
      <c r="M332" s="7"/>
      <c r="N332" s="7"/>
      <c r="O332" s="7"/>
      <c r="P332" s="7"/>
      <c r="Q332" s="7"/>
      <c r="R332" s="7"/>
      <c r="S332" s="7"/>
      <c r="T332" s="7"/>
      <c r="U332" s="7"/>
      <c r="V332" s="7"/>
      <c r="W332" s="7"/>
      <c r="X332" s="7"/>
      <c r="Y332" s="7"/>
    </row>
    <row r="333" spans="1:25" ht="14.25" x14ac:dyDescent="0.2">
      <c r="A333" s="199"/>
      <c r="B333" s="1128"/>
      <c r="C333" s="1128"/>
      <c r="D333" s="452"/>
      <c r="E333" s="452"/>
      <c r="F333" s="7"/>
      <c r="G333" s="7"/>
      <c r="H333" s="7"/>
      <c r="I333" s="7"/>
      <c r="J333" s="7"/>
      <c r="K333" s="7"/>
      <c r="L333" s="7"/>
      <c r="M333" s="7"/>
      <c r="N333" s="7"/>
      <c r="O333" s="7"/>
      <c r="P333" s="7"/>
      <c r="Q333" s="7"/>
      <c r="R333" s="7"/>
      <c r="S333" s="7"/>
      <c r="T333" s="7"/>
      <c r="U333" s="7"/>
      <c r="V333" s="7"/>
      <c r="W333" s="7"/>
      <c r="X333" s="7"/>
      <c r="Y333" s="7"/>
    </row>
    <row r="334" spans="1:25" ht="14.25" x14ac:dyDescent="0.2">
      <c r="A334" s="452"/>
      <c r="B334" s="452"/>
      <c r="C334" s="452"/>
      <c r="D334" s="201"/>
      <c r="E334" s="201"/>
      <c r="F334" s="7"/>
      <c r="G334" s="7"/>
      <c r="H334" s="7"/>
      <c r="I334" s="7"/>
      <c r="J334" s="7"/>
      <c r="K334" s="7"/>
      <c r="L334" s="7"/>
      <c r="M334" s="7"/>
      <c r="N334" s="7"/>
      <c r="O334" s="7"/>
      <c r="P334" s="7"/>
      <c r="Q334" s="7"/>
      <c r="R334" s="7"/>
      <c r="S334" s="7"/>
      <c r="T334" s="7"/>
      <c r="U334" s="7"/>
      <c r="V334" s="7"/>
      <c r="W334" s="7"/>
      <c r="X334" s="7"/>
      <c r="Y334" s="7"/>
    </row>
    <row r="335" spans="1:25" ht="14.25" x14ac:dyDescent="0.2">
      <c r="A335" s="1127"/>
      <c r="B335" s="1127"/>
      <c r="C335" s="1127"/>
      <c r="D335" s="200"/>
      <c r="E335" s="453"/>
      <c r="F335" s="7"/>
      <c r="G335" s="7"/>
      <c r="H335" s="7"/>
      <c r="I335" s="7"/>
      <c r="J335" s="7"/>
      <c r="K335" s="7"/>
      <c r="L335" s="7"/>
      <c r="M335" s="7"/>
      <c r="N335" s="7"/>
      <c r="O335" s="7"/>
      <c r="P335" s="7"/>
      <c r="Q335" s="7"/>
      <c r="R335" s="7"/>
      <c r="S335" s="7"/>
      <c r="T335" s="7"/>
      <c r="U335" s="7"/>
      <c r="V335" s="7"/>
      <c r="W335" s="7"/>
      <c r="X335" s="7"/>
      <c r="Y335" s="7"/>
    </row>
    <row r="336" spans="1:25" ht="14.25" x14ac:dyDescent="0.2">
      <c r="A336" s="452"/>
      <c r="B336" s="452"/>
      <c r="C336" s="452"/>
      <c r="D336" s="452"/>
      <c r="E336" s="452"/>
      <c r="F336" s="7"/>
      <c r="G336" s="7"/>
      <c r="H336" s="7"/>
      <c r="I336" s="7"/>
      <c r="J336" s="7"/>
      <c r="K336" s="7"/>
      <c r="L336" s="7"/>
      <c r="M336" s="7"/>
      <c r="N336" s="7"/>
      <c r="O336" s="7"/>
      <c r="P336" s="7"/>
      <c r="Q336" s="7"/>
      <c r="R336" s="7"/>
      <c r="S336" s="7"/>
      <c r="T336" s="7"/>
      <c r="U336" s="7"/>
      <c r="V336" s="7"/>
      <c r="W336" s="7"/>
      <c r="X336" s="7"/>
      <c r="Y336" s="7"/>
    </row>
    <row r="337" spans="1:25" ht="14.25" x14ac:dyDescent="0.2">
      <c r="A337" s="452"/>
      <c r="B337" s="1128"/>
      <c r="C337" s="1128"/>
      <c r="D337" s="452"/>
      <c r="E337" s="452"/>
      <c r="F337" s="7"/>
      <c r="G337" s="7"/>
      <c r="H337" s="7"/>
      <c r="I337" s="7"/>
      <c r="J337" s="7"/>
      <c r="K337" s="7"/>
      <c r="L337" s="7"/>
      <c r="M337" s="7"/>
      <c r="N337" s="7"/>
      <c r="O337" s="7"/>
      <c r="P337" s="7"/>
      <c r="Q337" s="7"/>
      <c r="R337" s="7"/>
      <c r="S337" s="7"/>
      <c r="T337" s="7"/>
      <c r="U337" s="7"/>
      <c r="V337" s="7"/>
      <c r="W337" s="7"/>
      <c r="X337" s="7"/>
      <c r="Y337" s="7"/>
    </row>
    <row r="338" spans="1:25" ht="14.25" x14ac:dyDescent="0.2">
      <c r="A338" s="452"/>
      <c r="B338" s="452"/>
      <c r="C338" s="452"/>
      <c r="D338" s="452"/>
      <c r="E338" s="452"/>
      <c r="F338" s="7"/>
      <c r="G338" s="7"/>
      <c r="H338" s="7"/>
      <c r="I338" s="7"/>
      <c r="J338" s="7"/>
      <c r="K338" s="7"/>
      <c r="L338" s="7"/>
      <c r="M338" s="7"/>
      <c r="N338" s="7"/>
      <c r="O338" s="7"/>
      <c r="P338" s="7"/>
      <c r="Q338" s="7"/>
      <c r="R338" s="7"/>
      <c r="S338" s="7"/>
      <c r="T338" s="7"/>
      <c r="U338" s="7"/>
      <c r="V338" s="7"/>
      <c r="W338" s="7"/>
      <c r="X338" s="7"/>
      <c r="Y338" s="7"/>
    </row>
    <row r="339" spans="1:25" ht="14.25" x14ac:dyDescent="0.2">
      <c r="A339" s="1127"/>
      <c r="B339" s="1127"/>
      <c r="C339" s="1127"/>
      <c r="D339" s="454"/>
      <c r="E339" s="453"/>
      <c r="F339" s="7"/>
      <c r="G339" s="7"/>
      <c r="H339" s="7"/>
      <c r="I339" s="7"/>
      <c r="J339" s="7"/>
      <c r="K339" s="7"/>
      <c r="L339" s="7"/>
      <c r="M339" s="7"/>
      <c r="N339" s="7"/>
      <c r="O339" s="7"/>
      <c r="P339" s="7"/>
      <c r="Q339" s="7"/>
      <c r="R339" s="7"/>
      <c r="S339" s="7"/>
      <c r="T339" s="7"/>
      <c r="U339" s="7"/>
      <c r="V339" s="7"/>
      <c r="W339" s="7"/>
      <c r="X339" s="7"/>
      <c r="Y339" s="7"/>
    </row>
    <row r="340" spans="1:25" ht="14.25" x14ac:dyDescent="0.2">
      <c r="A340" s="452"/>
      <c r="B340" s="452"/>
      <c r="C340" s="452"/>
      <c r="D340" s="452"/>
      <c r="E340" s="452"/>
      <c r="F340" s="7"/>
      <c r="G340" s="7"/>
      <c r="H340" s="7"/>
      <c r="I340" s="7"/>
      <c r="J340" s="7"/>
      <c r="K340" s="7"/>
      <c r="L340" s="7"/>
      <c r="M340" s="7"/>
      <c r="N340" s="7"/>
      <c r="O340" s="7"/>
      <c r="P340" s="7"/>
      <c r="Q340" s="7"/>
      <c r="R340" s="7"/>
      <c r="S340" s="7"/>
      <c r="T340" s="7"/>
      <c r="U340" s="7"/>
      <c r="V340" s="7"/>
      <c r="W340" s="7"/>
      <c r="X340" s="7"/>
      <c r="Y340" s="7"/>
    </row>
    <row r="341" spans="1:25" ht="15" x14ac:dyDescent="0.25">
      <c r="A341" s="1121"/>
      <c r="B341" s="1121"/>
      <c r="C341" s="1121"/>
      <c r="D341" s="454"/>
      <c r="E341" s="194"/>
      <c r="F341" s="7"/>
      <c r="G341" s="7"/>
      <c r="H341" s="7"/>
      <c r="I341" s="7"/>
      <c r="J341" s="7"/>
      <c r="K341" s="7"/>
      <c r="L341" s="7"/>
      <c r="M341" s="7"/>
      <c r="N341" s="7"/>
      <c r="O341" s="7"/>
      <c r="P341" s="7"/>
      <c r="Q341" s="7"/>
      <c r="R341" s="7"/>
      <c r="S341" s="7"/>
      <c r="T341" s="7"/>
      <c r="U341" s="7"/>
      <c r="V341" s="7"/>
      <c r="W341" s="7"/>
      <c r="X341" s="7"/>
      <c r="Y341" s="7"/>
    </row>
    <row r="342" spans="1:25" ht="14.25" x14ac:dyDescent="0.2">
      <c r="A342" s="452"/>
      <c r="B342" s="452"/>
      <c r="C342" s="452"/>
      <c r="D342" s="452"/>
      <c r="E342" s="452"/>
      <c r="F342" s="7"/>
      <c r="G342" s="7"/>
      <c r="H342" s="7"/>
      <c r="I342" s="7"/>
      <c r="J342" s="7"/>
      <c r="K342" s="7"/>
      <c r="L342" s="7"/>
      <c r="M342" s="7"/>
      <c r="N342" s="7"/>
      <c r="O342" s="7"/>
      <c r="P342" s="7"/>
      <c r="Q342" s="7"/>
      <c r="R342" s="7"/>
      <c r="S342" s="7"/>
      <c r="T342" s="7"/>
      <c r="U342" s="7"/>
      <c r="V342" s="7"/>
      <c r="W342" s="7"/>
      <c r="X342" s="7"/>
      <c r="Y342" s="7"/>
    </row>
    <row r="343" spans="1:25" ht="14.25" x14ac:dyDescent="0.2">
      <c r="A343" s="452"/>
      <c r="B343" s="452"/>
      <c r="C343" s="452"/>
      <c r="D343" s="452"/>
      <c r="E343" s="452"/>
      <c r="F343" s="7"/>
      <c r="G343" s="7"/>
      <c r="H343" s="7"/>
      <c r="I343" s="7"/>
      <c r="J343" s="7"/>
      <c r="K343" s="7"/>
      <c r="L343" s="7"/>
      <c r="M343" s="7"/>
      <c r="N343" s="7"/>
      <c r="O343" s="7"/>
      <c r="P343" s="7"/>
      <c r="Q343" s="7"/>
      <c r="R343" s="7"/>
      <c r="S343" s="7"/>
      <c r="T343" s="7"/>
      <c r="U343" s="7"/>
      <c r="V343" s="7"/>
      <c r="W343" s="7"/>
      <c r="X343" s="7"/>
      <c r="Y343" s="7"/>
    </row>
    <row r="344" spans="1:25" ht="14.25" x14ac:dyDescent="0.2">
      <c r="A344" s="452"/>
      <c r="B344" s="452"/>
      <c r="C344" s="452"/>
      <c r="D344" s="452"/>
      <c r="E344" s="452"/>
      <c r="F344" s="7"/>
      <c r="G344" s="7"/>
      <c r="H344" s="7"/>
      <c r="I344" s="7"/>
      <c r="J344" s="7"/>
      <c r="K344" s="7"/>
      <c r="L344" s="7"/>
      <c r="M344" s="7"/>
      <c r="N344" s="7"/>
      <c r="O344" s="7"/>
      <c r="P344" s="7"/>
      <c r="Q344" s="7"/>
      <c r="R344" s="7"/>
      <c r="S344" s="7"/>
      <c r="T344" s="7"/>
      <c r="U344" s="7"/>
      <c r="V344" s="7"/>
      <c r="W344" s="7"/>
      <c r="X344" s="7"/>
      <c r="Y344" s="7"/>
    </row>
    <row r="345" spans="1:25" ht="14.25" x14ac:dyDescent="0.2">
      <c r="A345" s="452"/>
      <c r="B345" s="452"/>
      <c r="C345" s="452"/>
      <c r="D345" s="452"/>
      <c r="E345" s="452"/>
      <c r="F345" s="7"/>
      <c r="G345" s="7"/>
      <c r="H345" s="7"/>
      <c r="I345" s="7"/>
      <c r="J345" s="7"/>
      <c r="K345" s="7"/>
      <c r="L345" s="7"/>
      <c r="M345" s="7"/>
      <c r="N345" s="7"/>
      <c r="O345" s="7"/>
      <c r="P345" s="7"/>
      <c r="Q345" s="7"/>
      <c r="R345" s="7"/>
      <c r="S345" s="7"/>
      <c r="T345" s="7"/>
      <c r="U345" s="7"/>
      <c r="V345" s="7"/>
      <c r="W345" s="7"/>
      <c r="X345" s="7"/>
      <c r="Y345" s="7"/>
    </row>
    <row r="346" spans="1:25" ht="14.25" x14ac:dyDescent="0.2">
      <c r="A346" s="452"/>
      <c r="B346" s="452"/>
      <c r="C346" s="452"/>
      <c r="D346" s="452"/>
      <c r="E346" s="452"/>
      <c r="F346" s="7"/>
      <c r="G346" s="7"/>
      <c r="H346" s="7"/>
      <c r="I346" s="7"/>
      <c r="J346" s="7"/>
      <c r="K346" s="7"/>
      <c r="L346" s="7"/>
      <c r="M346" s="7"/>
      <c r="N346" s="7"/>
      <c r="O346" s="7"/>
      <c r="P346" s="7"/>
      <c r="Q346" s="7"/>
      <c r="R346" s="7"/>
      <c r="S346" s="7"/>
      <c r="T346" s="7"/>
      <c r="U346" s="7"/>
      <c r="V346" s="7"/>
      <c r="W346" s="7"/>
      <c r="X346" s="7"/>
      <c r="Y346" s="7"/>
    </row>
    <row r="347" spans="1:25" ht="14.25" x14ac:dyDescent="0.2">
      <c r="A347" s="452"/>
      <c r="B347" s="452"/>
      <c r="C347" s="452"/>
      <c r="D347" s="452"/>
      <c r="E347" s="452"/>
      <c r="F347" s="7"/>
      <c r="G347" s="7"/>
      <c r="H347" s="7"/>
      <c r="I347" s="7"/>
      <c r="J347" s="7"/>
      <c r="K347" s="7"/>
      <c r="L347" s="7"/>
      <c r="M347" s="7"/>
      <c r="N347" s="7"/>
      <c r="O347" s="7"/>
      <c r="P347" s="7"/>
      <c r="Q347" s="7"/>
      <c r="R347" s="7"/>
      <c r="S347" s="7"/>
      <c r="T347" s="7"/>
      <c r="U347" s="7"/>
      <c r="V347" s="7"/>
      <c r="W347" s="7"/>
      <c r="X347" s="7"/>
      <c r="Y347" s="7"/>
    </row>
    <row r="348" spans="1:25" ht="14.25" x14ac:dyDescent="0.2">
      <c r="A348" s="202"/>
      <c r="B348" s="202"/>
      <c r="C348" s="202"/>
      <c r="D348" s="202"/>
      <c r="E348" s="202"/>
      <c r="F348" s="7"/>
      <c r="G348" s="7"/>
      <c r="H348" s="7"/>
      <c r="I348" s="7"/>
      <c r="J348" s="7"/>
      <c r="K348" s="7"/>
      <c r="L348" s="7"/>
      <c r="M348" s="7"/>
      <c r="N348" s="7"/>
      <c r="O348" s="7"/>
      <c r="P348" s="7"/>
      <c r="Q348" s="7"/>
      <c r="R348" s="7"/>
      <c r="S348" s="7"/>
      <c r="T348" s="7"/>
      <c r="U348" s="7"/>
      <c r="V348" s="7"/>
      <c r="W348" s="7"/>
      <c r="X348" s="7"/>
      <c r="Y348" s="7"/>
    </row>
    <row r="349" spans="1:25" ht="14.25" x14ac:dyDescent="0.2">
      <c r="A349" s="202"/>
      <c r="B349" s="202"/>
      <c r="C349" s="202"/>
      <c r="D349" s="202"/>
      <c r="E349" s="202"/>
      <c r="F349" s="7"/>
      <c r="G349" s="7"/>
      <c r="H349" s="7"/>
      <c r="I349" s="7"/>
      <c r="J349" s="7"/>
      <c r="K349" s="7"/>
      <c r="L349" s="7"/>
      <c r="M349" s="7"/>
      <c r="N349" s="7"/>
      <c r="O349" s="7"/>
      <c r="P349" s="7"/>
      <c r="Q349" s="7"/>
      <c r="R349" s="7"/>
      <c r="S349" s="7"/>
      <c r="T349" s="7"/>
      <c r="U349" s="7"/>
      <c r="V349" s="7"/>
      <c r="W349" s="7"/>
      <c r="X349" s="7"/>
      <c r="Y349" s="7"/>
    </row>
    <row r="350" spans="1:25" ht="14.25" x14ac:dyDescent="0.2">
      <c r="A350" s="202"/>
      <c r="B350" s="202"/>
      <c r="C350" s="202"/>
      <c r="D350" s="202"/>
      <c r="E350" s="202"/>
      <c r="F350" s="7"/>
      <c r="G350" s="7"/>
      <c r="H350" s="7"/>
      <c r="I350" s="7"/>
      <c r="J350" s="7"/>
      <c r="K350" s="7"/>
      <c r="L350" s="7"/>
      <c r="M350" s="7"/>
      <c r="N350" s="7"/>
      <c r="O350" s="7"/>
      <c r="P350" s="7"/>
      <c r="Q350" s="7"/>
      <c r="R350" s="7"/>
      <c r="S350" s="7"/>
      <c r="T350" s="7"/>
      <c r="U350" s="7"/>
      <c r="V350" s="7"/>
      <c r="W350" s="7"/>
      <c r="X350" s="7"/>
      <c r="Y350" s="7"/>
    </row>
    <row r="351" spans="1:25" ht="14.25" x14ac:dyDescent="0.2">
      <c r="A351" s="202"/>
      <c r="B351" s="202"/>
      <c r="C351" s="202"/>
      <c r="D351" s="202"/>
      <c r="E351" s="202"/>
      <c r="F351" s="7"/>
      <c r="G351" s="7"/>
      <c r="H351" s="7"/>
      <c r="I351" s="7"/>
      <c r="J351" s="7"/>
      <c r="K351" s="7"/>
      <c r="L351" s="7"/>
      <c r="M351" s="7"/>
      <c r="N351" s="7"/>
      <c r="O351" s="7"/>
      <c r="P351" s="7"/>
      <c r="Q351" s="7"/>
      <c r="R351" s="7"/>
      <c r="S351" s="7"/>
      <c r="T351" s="7"/>
      <c r="U351" s="7"/>
      <c r="V351" s="7"/>
      <c r="W351" s="7"/>
      <c r="X351" s="7"/>
      <c r="Y351" s="7"/>
    </row>
    <row r="352" spans="1:25" ht="15" x14ac:dyDescent="0.25">
      <c r="A352" s="1126"/>
      <c r="B352" s="1126"/>
      <c r="C352" s="1126"/>
      <c r="D352" s="1126"/>
      <c r="E352" s="452"/>
      <c r="F352" s="7"/>
      <c r="G352" s="7"/>
      <c r="H352" s="7"/>
      <c r="I352" s="7"/>
      <c r="J352" s="7"/>
      <c r="K352" s="7"/>
      <c r="L352" s="7"/>
      <c r="M352" s="7"/>
      <c r="N352" s="7"/>
      <c r="O352" s="7"/>
      <c r="P352" s="7"/>
      <c r="Q352" s="7"/>
      <c r="R352" s="7"/>
      <c r="S352" s="7"/>
      <c r="T352" s="7"/>
      <c r="U352" s="7"/>
      <c r="V352" s="7"/>
      <c r="W352" s="7"/>
      <c r="X352" s="7"/>
      <c r="Y352" s="7"/>
    </row>
    <row r="353" spans="1:25" ht="14.25" x14ac:dyDescent="0.2">
      <c r="A353" s="452"/>
      <c r="B353" s="452"/>
      <c r="C353" s="452"/>
      <c r="D353" s="452"/>
      <c r="E353" s="452"/>
      <c r="F353" s="7"/>
      <c r="G353" s="7"/>
      <c r="H353" s="7"/>
      <c r="I353" s="7"/>
      <c r="J353" s="7"/>
      <c r="K353" s="7"/>
      <c r="L353" s="7"/>
      <c r="M353" s="7"/>
      <c r="N353" s="7"/>
      <c r="O353" s="7"/>
      <c r="P353" s="7"/>
      <c r="Q353" s="7"/>
      <c r="R353" s="7"/>
      <c r="S353" s="7"/>
      <c r="T353" s="7"/>
      <c r="U353" s="7"/>
      <c r="V353" s="7"/>
      <c r="W353" s="7"/>
      <c r="X353" s="7"/>
      <c r="Y353" s="7"/>
    </row>
    <row r="354" spans="1:25" ht="14.25" x14ac:dyDescent="0.2">
      <c r="A354" s="452"/>
      <c r="B354" s="452"/>
      <c r="C354" s="452"/>
      <c r="D354" s="452"/>
      <c r="E354" s="452"/>
      <c r="F354" s="7"/>
      <c r="G354" s="7"/>
      <c r="H354" s="7"/>
      <c r="I354" s="7"/>
      <c r="J354" s="7"/>
      <c r="K354" s="7"/>
      <c r="L354" s="7"/>
      <c r="M354" s="7"/>
      <c r="N354" s="7"/>
      <c r="O354" s="7"/>
      <c r="P354" s="7"/>
      <c r="Q354" s="7"/>
      <c r="R354" s="7"/>
      <c r="S354" s="7"/>
      <c r="T354" s="7"/>
      <c r="U354" s="7"/>
      <c r="V354" s="7"/>
      <c r="W354" s="7"/>
      <c r="X354" s="7"/>
      <c r="Y354" s="7"/>
    </row>
    <row r="355" spans="1:25" ht="14.25" x14ac:dyDescent="0.2">
      <c r="A355" s="452"/>
      <c r="B355" s="452"/>
      <c r="C355" s="452"/>
      <c r="D355" s="452"/>
      <c r="E355" s="452"/>
      <c r="F355" s="7"/>
      <c r="G355" s="7"/>
      <c r="H355" s="7"/>
      <c r="I355" s="7"/>
      <c r="J355" s="7"/>
      <c r="K355" s="7"/>
      <c r="L355" s="7"/>
      <c r="M355" s="7"/>
      <c r="N355" s="7"/>
      <c r="O355" s="7"/>
      <c r="P355" s="7"/>
      <c r="Q355" s="7"/>
      <c r="R355" s="7"/>
      <c r="S355" s="7"/>
      <c r="T355" s="7"/>
      <c r="U355" s="7"/>
      <c r="V355" s="7"/>
      <c r="W355" s="7"/>
      <c r="X355" s="7"/>
      <c r="Y355" s="7"/>
    </row>
    <row r="356" spans="1:25" ht="14.25" x14ac:dyDescent="0.2">
      <c r="A356" s="452"/>
      <c r="B356" s="452"/>
      <c r="C356" s="452"/>
      <c r="D356" s="452"/>
      <c r="E356" s="452"/>
      <c r="F356" s="7"/>
      <c r="G356" s="7"/>
      <c r="H356" s="7"/>
      <c r="I356" s="7"/>
      <c r="J356" s="7"/>
      <c r="K356" s="7"/>
      <c r="L356" s="7"/>
      <c r="M356" s="7"/>
      <c r="N356" s="7"/>
      <c r="O356" s="7"/>
      <c r="P356" s="7"/>
      <c r="Q356" s="7"/>
      <c r="R356" s="7"/>
      <c r="S356" s="7"/>
      <c r="T356" s="7"/>
      <c r="U356" s="7"/>
      <c r="V356" s="7"/>
      <c r="W356" s="7"/>
      <c r="X356" s="7"/>
      <c r="Y356" s="7"/>
    </row>
    <row r="357" spans="1:25" ht="15" x14ac:dyDescent="0.25">
      <c r="A357" s="1121"/>
      <c r="B357" s="1121"/>
      <c r="C357" s="452"/>
      <c r="D357" s="452"/>
      <c r="E357" s="452"/>
      <c r="F357" s="7"/>
      <c r="G357" s="7"/>
      <c r="H357" s="7"/>
      <c r="I357" s="7"/>
      <c r="J357" s="7"/>
      <c r="K357" s="7"/>
      <c r="L357" s="7"/>
      <c r="M357" s="7"/>
      <c r="N357" s="7"/>
      <c r="O357" s="7"/>
      <c r="P357" s="7"/>
      <c r="Q357" s="7"/>
      <c r="R357" s="7"/>
      <c r="S357" s="7"/>
      <c r="T357" s="7"/>
      <c r="U357" s="7"/>
      <c r="V357" s="7"/>
      <c r="W357" s="7"/>
      <c r="X357" s="7"/>
      <c r="Y357" s="7"/>
    </row>
    <row r="358" spans="1:25" ht="15" x14ac:dyDescent="0.25">
      <c r="A358" s="452"/>
      <c r="B358" s="451"/>
      <c r="C358" s="452"/>
      <c r="D358" s="452"/>
      <c r="E358" s="452"/>
      <c r="F358" s="7"/>
      <c r="G358" s="7"/>
      <c r="H358" s="7"/>
      <c r="I358" s="7"/>
      <c r="J358" s="7"/>
      <c r="K358" s="7"/>
      <c r="L358" s="7"/>
      <c r="M358" s="7"/>
      <c r="N358" s="7"/>
      <c r="O358" s="7"/>
      <c r="P358" s="7"/>
      <c r="Q358" s="7"/>
      <c r="R358" s="7"/>
      <c r="S358" s="7"/>
      <c r="T358" s="7"/>
      <c r="U358" s="7"/>
      <c r="V358" s="7"/>
      <c r="W358" s="7"/>
      <c r="X358" s="7"/>
      <c r="Y358" s="7"/>
    </row>
    <row r="359" spans="1:25" ht="15" x14ac:dyDescent="0.25">
      <c r="A359" s="452"/>
      <c r="B359" s="455"/>
      <c r="C359" s="204"/>
      <c r="D359" s="204"/>
      <c r="E359" s="452"/>
      <c r="F359" s="7"/>
      <c r="G359" s="7"/>
      <c r="H359" s="7"/>
      <c r="I359" s="7"/>
      <c r="J359" s="7"/>
      <c r="K359" s="7"/>
      <c r="L359" s="7"/>
      <c r="M359" s="7"/>
      <c r="N359" s="7"/>
      <c r="O359" s="7"/>
      <c r="P359" s="7"/>
      <c r="Q359" s="7"/>
      <c r="R359" s="7"/>
      <c r="S359" s="7"/>
      <c r="T359" s="7"/>
      <c r="U359" s="7"/>
      <c r="V359" s="7"/>
      <c r="W359" s="7"/>
      <c r="X359" s="7"/>
      <c r="Y359" s="7"/>
    </row>
    <row r="360" spans="1:25" ht="14.25" x14ac:dyDescent="0.2">
      <c r="A360" s="452"/>
      <c r="B360" s="204"/>
      <c r="C360" s="204"/>
      <c r="D360" s="204"/>
      <c r="E360" s="452"/>
      <c r="F360" s="7"/>
      <c r="G360" s="7"/>
      <c r="H360" s="7"/>
      <c r="I360" s="7"/>
      <c r="J360" s="7"/>
      <c r="K360" s="7"/>
      <c r="L360" s="7"/>
      <c r="M360" s="7"/>
      <c r="N360" s="7"/>
      <c r="O360" s="7"/>
      <c r="P360" s="7"/>
      <c r="Q360" s="7"/>
      <c r="R360" s="7"/>
      <c r="S360" s="7"/>
      <c r="T360" s="7"/>
      <c r="U360" s="7"/>
      <c r="V360" s="7"/>
      <c r="W360" s="7"/>
      <c r="X360" s="7"/>
      <c r="Y360" s="7"/>
    </row>
    <row r="361" spans="1:25" ht="14.25" x14ac:dyDescent="0.2">
      <c r="A361" s="1121"/>
      <c r="B361" s="1131"/>
      <c r="C361" s="1131"/>
      <c r="D361" s="1131"/>
      <c r="E361" s="452"/>
      <c r="F361" s="7"/>
      <c r="G361" s="7"/>
      <c r="H361" s="7"/>
      <c r="I361" s="7"/>
      <c r="J361" s="7"/>
      <c r="K361" s="7"/>
      <c r="L361" s="7"/>
      <c r="M361" s="7"/>
      <c r="N361" s="7"/>
      <c r="O361" s="7"/>
      <c r="P361" s="7"/>
      <c r="Q361" s="7"/>
      <c r="R361" s="7"/>
      <c r="S361" s="7"/>
      <c r="T361" s="7"/>
      <c r="U361" s="7"/>
      <c r="V361" s="7"/>
      <c r="W361" s="7"/>
      <c r="X361" s="7"/>
      <c r="Y361" s="7"/>
    </row>
    <row r="362" spans="1:25" ht="14.25" x14ac:dyDescent="0.2">
      <c r="A362" s="1121"/>
      <c r="B362" s="1121"/>
      <c r="C362" s="1121"/>
      <c r="D362" s="1121"/>
      <c r="E362" s="452"/>
      <c r="F362" s="7"/>
      <c r="G362" s="7"/>
      <c r="H362" s="7"/>
      <c r="I362" s="7"/>
      <c r="J362" s="7"/>
      <c r="K362" s="7"/>
      <c r="L362" s="7"/>
      <c r="M362" s="7"/>
      <c r="N362" s="7"/>
      <c r="O362" s="7"/>
      <c r="P362" s="7"/>
      <c r="Q362" s="7"/>
      <c r="R362" s="7"/>
      <c r="S362" s="7"/>
      <c r="T362" s="7"/>
      <c r="U362" s="7"/>
      <c r="V362" s="7"/>
      <c r="W362" s="7"/>
      <c r="X362" s="7"/>
      <c r="Y362" s="7"/>
    </row>
    <row r="363" spans="1:25" ht="14.25" x14ac:dyDescent="0.2">
      <c r="A363" s="452"/>
      <c r="B363" s="454"/>
      <c r="C363" s="453"/>
      <c r="D363" s="453"/>
      <c r="E363" s="452"/>
      <c r="F363" s="7"/>
      <c r="G363" s="7"/>
      <c r="H363" s="7"/>
      <c r="I363" s="7"/>
      <c r="J363" s="7"/>
      <c r="K363" s="7"/>
      <c r="L363" s="7"/>
      <c r="M363" s="7"/>
      <c r="N363" s="7"/>
      <c r="O363" s="7"/>
      <c r="P363" s="7"/>
      <c r="Q363" s="7"/>
      <c r="R363" s="7"/>
      <c r="S363" s="7"/>
      <c r="T363" s="7"/>
      <c r="U363" s="7"/>
      <c r="V363" s="7"/>
      <c r="W363" s="7"/>
      <c r="X363" s="7"/>
      <c r="Y363" s="7"/>
    </row>
    <row r="364" spans="1:25" ht="14.25" x14ac:dyDescent="0.2">
      <c r="A364" s="452"/>
      <c r="B364" s="454"/>
      <c r="C364" s="453"/>
      <c r="D364" s="453"/>
      <c r="E364" s="452"/>
      <c r="F364" s="7"/>
      <c r="G364" s="7"/>
      <c r="H364" s="7"/>
      <c r="I364" s="7"/>
      <c r="J364" s="7"/>
      <c r="K364" s="7"/>
      <c r="L364" s="7"/>
      <c r="M364" s="7"/>
      <c r="N364" s="7"/>
      <c r="O364" s="7"/>
      <c r="P364" s="7"/>
      <c r="Q364" s="7"/>
      <c r="R364" s="7"/>
      <c r="S364" s="7"/>
      <c r="T364" s="7"/>
      <c r="U364" s="7"/>
      <c r="V364" s="7"/>
      <c r="W364" s="7"/>
      <c r="X364" s="7"/>
      <c r="Y364" s="7"/>
    </row>
    <row r="365" spans="1:25" ht="14.25" x14ac:dyDescent="0.2">
      <c r="A365" s="452"/>
      <c r="B365" s="454"/>
      <c r="C365" s="453"/>
      <c r="D365" s="453"/>
      <c r="E365" s="452"/>
      <c r="F365" s="7"/>
      <c r="G365" s="7"/>
      <c r="H365" s="7"/>
      <c r="I365" s="7"/>
      <c r="J365" s="7"/>
      <c r="K365" s="7"/>
      <c r="L365" s="7"/>
      <c r="M365" s="7"/>
      <c r="N365" s="7"/>
      <c r="O365" s="7"/>
      <c r="P365" s="7"/>
      <c r="Q365" s="7"/>
      <c r="R365" s="7"/>
      <c r="S365" s="7"/>
      <c r="T365" s="7"/>
      <c r="U365" s="7"/>
      <c r="V365" s="7"/>
      <c r="W365" s="7"/>
      <c r="X365" s="7"/>
      <c r="Y365" s="7"/>
    </row>
    <row r="366" spans="1:25" ht="14.25" x14ac:dyDescent="0.2">
      <c r="A366" s="452"/>
      <c r="B366" s="454"/>
      <c r="C366" s="453"/>
      <c r="D366" s="453"/>
      <c r="E366" s="452"/>
      <c r="F366" s="7"/>
      <c r="G366" s="7"/>
      <c r="H366" s="7"/>
      <c r="I366" s="7"/>
      <c r="J366" s="7"/>
      <c r="K366" s="7"/>
      <c r="L366" s="7"/>
      <c r="M366" s="7"/>
      <c r="N366" s="7"/>
      <c r="O366" s="7"/>
      <c r="P366" s="7"/>
      <c r="Q366" s="7"/>
      <c r="R366" s="7"/>
      <c r="S366" s="7"/>
      <c r="T366" s="7"/>
      <c r="U366" s="7"/>
      <c r="V366" s="7"/>
      <c r="W366" s="7"/>
      <c r="X366" s="7"/>
      <c r="Y366" s="7"/>
    </row>
    <row r="367" spans="1:25" ht="14.25" x14ac:dyDescent="0.2">
      <c r="A367" s="452"/>
      <c r="B367" s="454"/>
      <c r="C367" s="453"/>
      <c r="D367" s="453"/>
      <c r="E367" s="452"/>
      <c r="F367" s="7"/>
      <c r="G367" s="7"/>
      <c r="H367" s="7"/>
      <c r="I367" s="7"/>
      <c r="J367" s="7"/>
      <c r="K367" s="7"/>
      <c r="L367" s="7"/>
      <c r="M367" s="7"/>
      <c r="N367" s="7"/>
      <c r="O367" s="7"/>
      <c r="P367" s="7"/>
      <c r="Q367" s="7"/>
      <c r="R367" s="7"/>
      <c r="S367" s="7"/>
      <c r="T367" s="7"/>
      <c r="U367" s="7"/>
      <c r="V367" s="7"/>
      <c r="W367" s="7"/>
      <c r="X367" s="7"/>
      <c r="Y367" s="7"/>
    </row>
    <row r="368" spans="1:25" ht="14.25" x14ac:dyDescent="0.2">
      <c r="A368" s="452"/>
      <c r="B368" s="454"/>
      <c r="C368" s="453"/>
      <c r="D368" s="453"/>
      <c r="E368" s="452"/>
      <c r="F368" s="7"/>
      <c r="G368" s="7"/>
      <c r="H368" s="7"/>
      <c r="I368" s="7"/>
      <c r="J368" s="7"/>
      <c r="K368" s="7"/>
      <c r="L368" s="7"/>
      <c r="M368" s="7"/>
      <c r="N368" s="7"/>
      <c r="O368" s="7"/>
      <c r="P368" s="7"/>
      <c r="Q368" s="7"/>
      <c r="R368" s="7"/>
      <c r="S368" s="7"/>
      <c r="T368" s="7"/>
      <c r="U368" s="7"/>
      <c r="V368" s="7"/>
      <c r="W368" s="7"/>
      <c r="X368" s="7"/>
      <c r="Y368" s="7"/>
    </row>
    <row r="369" spans="1:25" ht="15" x14ac:dyDescent="0.25">
      <c r="A369" s="452"/>
      <c r="B369" s="449"/>
      <c r="C369" s="449"/>
      <c r="D369" s="453"/>
      <c r="E369" s="452"/>
      <c r="F369" s="7"/>
      <c r="G369" s="7"/>
      <c r="H369" s="7"/>
      <c r="I369" s="7"/>
      <c r="J369" s="7"/>
      <c r="K369" s="7"/>
      <c r="L369" s="7"/>
      <c r="M369" s="7"/>
      <c r="N369" s="7"/>
      <c r="O369" s="7"/>
      <c r="P369" s="7"/>
      <c r="Q369" s="7"/>
      <c r="R369" s="7"/>
      <c r="S369" s="7"/>
      <c r="T369" s="7"/>
      <c r="U369" s="7"/>
      <c r="V369" s="7"/>
      <c r="W369" s="7"/>
      <c r="X369" s="7"/>
      <c r="Y369" s="7"/>
    </row>
    <row r="370" spans="1:25" ht="15" x14ac:dyDescent="0.25">
      <c r="A370" s="1121"/>
      <c r="B370" s="1121"/>
      <c r="C370" s="1121"/>
      <c r="D370" s="194"/>
      <c r="E370" s="452"/>
      <c r="F370" s="7"/>
      <c r="G370" s="7"/>
      <c r="H370" s="7"/>
      <c r="I370" s="7"/>
      <c r="J370" s="7"/>
      <c r="K370" s="7"/>
      <c r="L370" s="7"/>
      <c r="M370" s="7"/>
      <c r="N370" s="7"/>
      <c r="O370" s="7"/>
      <c r="P370" s="7"/>
      <c r="Q370" s="7"/>
      <c r="R370" s="7"/>
      <c r="S370" s="7"/>
      <c r="T370" s="7"/>
      <c r="U370" s="7"/>
      <c r="V370" s="7"/>
      <c r="W370" s="7"/>
      <c r="X370" s="7"/>
      <c r="Y370" s="7"/>
    </row>
    <row r="371" spans="1:25" ht="14.25" x14ac:dyDescent="0.2">
      <c r="A371" s="1122"/>
      <c r="B371" s="1122"/>
      <c r="C371" s="1122"/>
      <c r="D371" s="1122"/>
      <c r="E371" s="452"/>
      <c r="F371" s="7"/>
      <c r="G371" s="7"/>
      <c r="H371" s="7"/>
      <c r="I371" s="7"/>
      <c r="J371" s="7"/>
      <c r="K371" s="7"/>
      <c r="L371" s="7"/>
      <c r="M371" s="7"/>
      <c r="N371" s="7"/>
      <c r="O371" s="7"/>
      <c r="P371" s="7"/>
      <c r="Q371" s="7"/>
      <c r="R371" s="7"/>
      <c r="S371" s="7"/>
      <c r="T371" s="7"/>
      <c r="U371" s="7"/>
      <c r="V371" s="7"/>
      <c r="W371" s="7"/>
      <c r="X371" s="7"/>
      <c r="Y371" s="7"/>
    </row>
    <row r="372" spans="1:25" ht="15" x14ac:dyDescent="0.25">
      <c r="A372" s="449"/>
      <c r="B372" s="450"/>
      <c r="C372" s="450"/>
      <c r="D372" s="194"/>
      <c r="E372" s="452"/>
      <c r="F372" s="7"/>
      <c r="G372" s="7"/>
      <c r="H372" s="7"/>
      <c r="I372" s="7"/>
      <c r="J372" s="7"/>
      <c r="K372" s="7"/>
      <c r="L372" s="7"/>
      <c r="M372" s="7"/>
      <c r="N372" s="7"/>
      <c r="O372" s="7"/>
      <c r="P372" s="7"/>
      <c r="Q372" s="7"/>
      <c r="R372" s="7"/>
      <c r="S372" s="7"/>
      <c r="T372" s="7"/>
      <c r="U372" s="7"/>
      <c r="V372" s="7"/>
      <c r="W372" s="7"/>
      <c r="X372" s="7"/>
      <c r="Y372" s="7"/>
    </row>
    <row r="373" spans="1:25" ht="14.25" x14ac:dyDescent="0.2">
      <c r="A373" s="452"/>
      <c r="B373" s="452"/>
      <c r="C373" s="452"/>
      <c r="D373" s="452"/>
      <c r="E373" s="452"/>
      <c r="F373" s="7"/>
      <c r="G373" s="7"/>
      <c r="H373" s="7"/>
      <c r="I373" s="7"/>
      <c r="J373" s="7"/>
      <c r="K373" s="7"/>
      <c r="L373" s="7"/>
      <c r="M373" s="7"/>
      <c r="N373" s="7"/>
      <c r="O373" s="7"/>
      <c r="P373" s="7"/>
      <c r="Q373" s="7"/>
      <c r="R373" s="7"/>
      <c r="S373" s="7"/>
      <c r="T373" s="7"/>
      <c r="U373" s="7"/>
      <c r="V373" s="7"/>
      <c r="W373" s="7"/>
      <c r="X373" s="7"/>
      <c r="Y373" s="7"/>
    </row>
    <row r="374" spans="1:25" ht="14.25" x14ac:dyDescent="0.2">
      <c r="A374" s="452"/>
      <c r="B374" s="452"/>
      <c r="C374" s="452"/>
      <c r="D374" s="452"/>
      <c r="E374" s="452"/>
      <c r="F374" s="7"/>
      <c r="G374" s="7"/>
      <c r="H374" s="7"/>
      <c r="I374" s="7"/>
      <c r="J374" s="7"/>
      <c r="K374" s="7"/>
      <c r="L374" s="7"/>
      <c r="M374" s="7"/>
      <c r="N374" s="7"/>
      <c r="O374" s="7"/>
      <c r="P374" s="7"/>
      <c r="Q374" s="7"/>
      <c r="R374" s="7"/>
      <c r="S374" s="7"/>
      <c r="T374" s="7"/>
      <c r="U374" s="7"/>
      <c r="V374" s="7"/>
      <c r="W374" s="7"/>
      <c r="X374" s="7"/>
      <c r="Y374" s="7"/>
    </row>
    <row r="375" spans="1:25" ht="15" x14ac:dyDescent="0.25">
      <c r="A375" s="449"/>
      <c r="B375" s="451"/>
      <c r="C375" s="451"/>
      <c r="D375" s="451"/>
      <c r="E375" s="452"/>
      <c r="F375" s="7"/>
      <c r="G375" s="7"/>
      <c r="H375" s="7"/>
      <c r="I375" s="7"/>
      <c r="J375" s="7"/>
      <c r="K375" s="7"/>
      <c r="L375" s="7"/>
      <c r="M375" s="7"/>
      <c r="N375" s="7"/>
      <c r="O375" s="7"/>
      <c r="P375" s="7"/>
      <c r="Q375" s="7"/>
      <c r="R375" s="7"/>
      <c r="S375" s="7"/>
      <c r="T375" s="7"/>
      <c r="U375" s="7"/>
      <c r="V375" s="7"/>
      <c r="W375" s="7"/>
      <c r="X375" s="7"/>
      <c r="Y375" s="7"/>
    </row>
    <row r="376" spans="1:25" ht="15" x14ac:dyDescent="0.2">
      <c r="A376" s="1123"/>
      <c r="B376" s="1124"/>
      <c r="C376" s="1125"/>
      <c r="D376" s="1125"/>
      <c r="E376" s="447"/>
      <c r="F376" s="7"/>
      <c r="G376" s="7"/>
      <c r="H376" s="7"/>
      <c r="I376" s="7"/>
      <c r="J376" s="7"/>
      <c r="K376" s="7"/>
      <c r="L376" s="7"/>
      <c r="M376" s="7"/>
      <c r="N376" s="7"/>
      <c r="O376" s="7"/>
      <c r="P376" s="7"/>
      <c r="Q376" s="7"/>
      <c r="R376" s="7"/>
      <c r="S376" s="7"/>
      <c r="T376" s="7"/>
      <c r="U376" s="7"/>
      <c r="V376" s="7"/>
      <c r="W376" s="7"/>
      <c r="X376" s="7"/>
      <c r="Y376" s="7"/>
    </row>
    <row r="377" spans="1:25" ht="15" x14ac:dyDescent="0.2">
      <c r="A377" s="1123"/>
      <c r="B377" s="1123"/>
      <c r="C377" s="1123"/>
      <c r="D377" s="1123"/>
      <c r="E377" s="447"/>
      <c r="F377" s="7"/>
      <c r="G377" s="7"/>
      <c r="H377" s="7"/>
      <c r="I377" s="7"/>
      <c r="J377" s="7"/>
      <c r="K377" s="7"/>
      <c r="L377" s="7"/>
      <c r="M377" s="7"/>
      <c r="N377" s="7"/>
      <c r="O377" s="7"/>
      <c r="P377" s="7"/>
      <c r="Q377" s="7"/>
      <c r="R377" s="7"/>
      <c r="S377" s="7"/>
      <c r="T377" s="7"/>
      <c r="U377" s="7"/>
      <c r="V377" s="7"/>
      <c r="W377" s="7"/>
      <c r="X377" s="7"/>
      <c r="Y377" s="7"/>
    </row>
    <row r="378" spans="1:25" ht="15" x14ac:dyDescent="0.25">
      <c r="A378" s="1121"/>
      <c r="B378" s="1121"/>
      <c r="C378" s="1121"/>
      <c r="D378" s="194"/>
      <c r="E378" s="452"/>
      <c r="F378" s="7"/>
      <c r="G378" s="7"/>
      <c r="H378" s="7"/>
      <c r="I378" s="7"/>
      <c r="J378" s="7"/>
      <c r="K378" s="7"/>
      <c r="L378" s="7"/>
      <c r="M378" s="7"/>
      <c r="N378" s="7"/>
      <c r="O378" s="7"/>
      <c r="P378" s="7"/>
      <c r="Q378" s="7"/>
      <c r="R378" s="7"/>
      <c r="S378" s="7"/>
      <c r="T378" s="7"/>
      <c r="U378" s="7"/>
      <c r="V378" s="7"/>
      <c r="W378" s="7"/>
      <c r="X378" s="7"/>
      <c r="Y378" s="7"/>
    </row>
    <row r="379" spans="1:25" ht="14.25" x14ac:dyDescent="0.2">
      <c r="A379" s="1122"/>
      <c r="B379" s="1122"/>
      <c r="C379" s="1122"/>
      <c r="D379" s="1122"/>
      <c r="E379" s="452"/>
      <c r="F379" s="7"/>
      <c r="G379" s="7"/>
      <c r="H379" s="7"/>
      <c r="I379" s="7"/>
      <c r="J379" s="7"/>
      <c r="K379" s="7"/>
      <c r="L379" s="7"/>
      <c r="M379" s="7"/>
      <c r="N379" s="7"/>
      <c r="O379" s="7"/>
      <c r="P379" s="7"/>
      <c r="Q379" s="7"/>
      <c r="R379" s="7"/>
      <c r="S379" s="7"/>
      <c r="T379" s="7"/>
      <c r="U379" s="7"/>
      <c r="V379" s="7"/>
      <c r="W379" s="7"/>
      <c r="X379" s="7"/>
      <c r="Y379" s="7"/>
    </row>
    <row r="380" spans="1:25" ht="15" x14ac:dyDescent="0.25">
      <c r="A380" s="1121"/>
      <c r="B380" s="1121"/>
      <c r="C380" s="1121"/>
      <c r="D380" s="194"/>
      <c r="E380" s="452"/>
      <c r="F380" s="7"/>
      <c r="G380" s="7"/>
      <c r="H380" s="7"/>
      <c r="I380" s="7"/>
      <c r="J380" s="7"/>
      <c r="K380" s="7"/>
      <c r="L380" s="7"/>
      <c r="M380" s="7"/>
      <c r="N380" s="7"/>
      <c r="O380" s="7"/>
      <c r="P380" s="7"/>
      <c r="Q380" s="7"/>
      <c r="R380" s="7"/>
      <c r="S380" s="7"/>
      <c r="T380" s="7"/>
      <c r="U380" s="7"/>
      <c r="V380" s="7"/>
      <c r="W380" s="7"/>
      <c r="X380" s="7"/>
      <c r="Y380" s="7"/>
    </row>
    <row r="381" spans="1:25" ht="14.25" x14ac:dyDescent="0.2">
      <c r="A381" s="452"/>
      <c r="B381" s="452"/>
      <c r="C381" s="452"/>
      <c r="D381" s="452"/>
      <c r="E381" s="452"/>
      <c r="F381" s="7"/>
      <c r="G381" s="7"/>
      <c r="H381" s="7"/>
      <c r="I381" s="7"/>
      <c r="J381" s="7"/>
      <c r="K381" s="7"/>
      <c r="L381" s="7"/>
      <c r="M381" s="7"/>
      <c r="N381" s="7"/>
      <c r="O381" s="7"/>
      <c r="P381" s="7"/>
      <c r="Q381" s="7"/>
      <c r="R381" s="7"/>
      <c r="S381" s="7"/>
      <c r="T381" s="7"/>
      <c r="U381" s="7"/>
      <c r="V381" s="7"/>
      <c r="W381" s="7"/>
      <c r="X381" s="7"/>
      <c r="Y381" s="7"/>
    </row>
    <row r="382" spans="1:25" ht="14.25" x14ac:dyDescent="0.2">
      <c r="A382" s="452"/>
      <c r="B382" s="452"/>
      <c r="C382" s="452"/>
      <c r="D382" s="452"/>
      <c r="E382" s="452"/>
      <c r="F382" s="7"/>
      <c r="G382" s="7"/>
      <c r="H382" s="7"/>
      <c r="I382" s="7"/>
      <c r="J382" s="7"/>
      <c r="K382" s="7"/>
      <c r="L382" s="7"/>
      <c r="M382" s="7"/>
      <c r="N382" s="7"/>
      <c r="O382" s="7"/>
      <c r="P382" s="7"/>
      <c r="Q382" s="7"/>
      <c r="R382" s="7"/>
      <c r="S382" s="7"/>
      <c r="T382" s="7"/>
      <c r="U382" s="7"/>
      <c r="V382" s="7"/>
      <c r="W382" s="7"/>
      <c r="X382" s="7"/>
      <c r="Y382" s="7"/>
    </row>
    <row r="383" spans="1:25" ht="15" x14ac:dyDescent="0.25">
      <c r="A383" s="1121"/>
      <c r="B383" s="1121"/>
      <c r="C383" s="1126"/>
      <c r="D383" s="1126"/>
      <c r="E383" s="452"/>
      <c r="F383" s="7"/>
      <c r="G383" s="7"/>
      <c r="H383" s="7"/>
      <c r="I383" s="7"/>
      <c r="J383" s="7"/>
      <c r="K383" s="7"/>
      <c r="L383" s="7"/>
      <c r="M383" s="7"/>
      <c r="N383" s="7"/>
      <c r="O383" s="7"/>
      <c r="P383" s="7"/>
      <c r="Q383" s="7"/>
      <c r="R383" s="7"/>
      <c r="S383" s="7"/>
      <c r="T383" s="7"/>
      <c r="U383" s="7"/>
      <c r="V383" s="7"/>
      <c r="W383" s="7"/>
      <c r="X383" s="7"/>
      <c r="Y383" s="7"/>
    </row>
    <row r="384" spans="1:25" ht="14.25" x14ac:dyDescent="0.2">
      <c r="A384" s="452"/>
      <c r="B384" s="452"/>
      <c r="C384" s="452"/>
      <c r="D384" s="452"/>
      <c r="E384" s="452"/>
      <c r="F384" s="7"/>
      <c r="G384" s="7"/>
      <c r="H384" s="7"/>
      <c r="I384" s="7"/>
      <c r="J384" s="7"/>
      <c r="K384" s="7"/>
      <c r="L384" s="7"/>
      <c r="M384" s="7"/>
      <c r="N384" s="7"/>
      <c r="O384" s="7"/>
      <c r="P384" s="7"/>
      <c r="Q384" s="7"/>
      <c r="R384" s="7"/>
      <c r="S384" s="7"/>
      <c r="T384" s="7"/>
      <c r="U384" s="7"/>
      <c r="V384" s="7"/>
      <c r="W384" s="7"/>
      <c r="X384" s="7"/>
      <c r="Y384" s="7"/>
    </row>
    <row r="385" spans="1:25" ht="14.25" x14ac:dyDescent="0.2">
      <c r="A385" s="1127"/>
      <c r="B385" s="1127"/>
      <c r="C385" s="1128"/>
      <c r="D385" s="1128"/>
      <c r="E385" s="452"/>
      <c r="F385" s="7"/>
      <c r="G385" s="7"/>
      <c r="H385" s="7"/>
      <c r="I385" s="7"/>
      <c r="J385" s="7"/>
      <c r="K385" s="7"/>
      <c r="L385" s="7"/>
      <c r="M385" s="7"/>
      <c r="N385" s="7"/>
      <c r="O385" s="7"/>
      <c r="P385" s="7"/>
      <c r="Q385" s="7"/>
      <c r="R385" s="7"/>
      <c r="S385" s="7"/>
      <c r="T385" s="7"/>
      <c r="U385" s="7"/>
      <c r="V385" s="7"/>
      <c r="W385" s="7"/>
      <c r="X385" s="7"/>
      <c r="Y385" s="7"/>
    </row>
    <row r="386" spans="1:25" ht="14.25" x14ac:dyDescent="0.2">
      <c r="A386" s="1127"/>
      <c r="B386" s="1127"/>
      <c r="C386" s="1128"/>
      <c r="D386" s="1128"/>
      <c r="E386" s="452"/>
      <c r="F386" s="7"/>
      <c r="G386" s="7"/>
      <c r="H386" s="7"/>
      <c r="I386" s="7"/>
      <c r="J386" s="7"/>
      <c r="K386" s="7"/>
      <c r="L386" s="7"/>
      <c r="M386" s="7"/>
      <c r="N386" s="7"/>
      <c r="O386" s="7"/>
      <c r="P386" s="7"/>
      <c r="Q386" s="7"/>
      <c r="R386" s="7"/>
      <c r="S386" s="7"/>
      <c r="T386" s="7"/>
      <c r="U386" s="7"/>
      <c r="V386" s="7"/>
      <c r="W386" s="7"/>
      <c r="X386" s="7"/>
      <c r="Y386" s="7"/>
    </row>
    <row r="387" spans="1:25" ht="14.25" x14ac:dyDescent="0.2">
      <c r="A387" s="452"/>
      <c r="B387" s="454"/>
      <c r="C387" s="1128"/>
      <c r="D387" s="1128"/>
      <c r="E387" s="452"/>
      <c r="F387" s="7"/>
      <c r="G387" s="7"/>
      <c r="H387" s="7"/>
      <c r="I387" s="7"/>
      <c r="J387" s="7"/>
      <c r="K387" s="7"/>
      <c r="L387" s="7"/>
      <c r="M387" s="7"/>
      <c r="N387" s="7"/>
      <c r="O387" s="7"/>
      <c r="P387" s="7"/>
      <c r="Q387" s="7"/>
      <c r="R387" s="7"/>
      <c r="S387" s="7"/>
      <c r="T387" s="7"/>
      <c r="U387" s="7"/>
      <c r="V387" s="7"/>
      <c r="W387" s="7"/>
      <c r="X387" s="7"/>
      <c r="Y387" s="7"/>
    </row>
    <row r="388" spans="1:25" ht="14.25" x14ac:dyDescent="0.2">
      <c r="A388" s="452"/>
      <c r="B388" s="454"/>
      <c r="C388" s="1128"/>
      <c r="D388" s="1128"/>
      <c r="E388" s="452"/>
      <c r="F388" s="7"/>
      <c r="G388" s="7"/>
      <c r="H388" s="7"/>
      <c r="I388" s="7"/>
      <c r="J388" s="7"/>
      <c r="K388" s="7"/>
      <c r="L388" s="7"/>
      <c r="M388" s="7"/>
      <c r="N388" s="7"/>
      <c r="O388" s="7"/>
      <c r="P388" s="7"/>
      <c r="Q388" s="7"/>
      <c r="R388" s="7"/>
      <c r="S388" s="7"/>
      <c r="T388" s="7"/>
      <c r="U388" s="7"/>
      <c r="V388" s="7"/>
      <c r="W388" s="7"/>
      <c r="X388" s="7"/>
      <c r="Y388" s="7"/>
    </row>
    <row r="389" spans="1:25" ht="14.25" x14ac:dyDescent="0.2">
      <c r="A389" s="1127"/>
      <c r="B389" s="1127"/>
      <c r="C389" s="1128"/>
      <c r="D389" s="1128"/>
      <c r="E389" s="452"/>
      <c r="F389" s="7"/>
      <c r="G389" s="7"/>
      <c r="H389" s="7"/>
      <c r="I389" s="7"/>
      <c r="J389" s="7"/>
      <c r="K389" s="7"/>
      <c r="L389" s="7"/>
      <c r="M389" s="7"/>
      <c r="N389" s="7"/>
      <c r="O389" s="7"/>
      <c r="P389" s="7"/>
      <c r="Q389" s="7"/>
      <c r="R389" s="7"/>
      <c r="S389" s="7"/>
      <c r="T389" s="7"/>
      <c r="U389" s="7"/>
      <c r="V389" s="7"/>
      <c r="W389" s="7"/>
      <c r="X389" s="7"/>
      <c r="Y389" s="7"/>
    </row>
    <row r="390" spans="1:25" ht="14.25" x14ac:dyDescent="0.2">
      <c r="A390" s="1127"/>
      <c r="B390" s="1127"/>
      <c r="C390" s="1128"/>
      <c r="D390" s="1128"/>
      <c r="E390" s="452"/>
      <c r="F390" s="7"/>
      <c r="G390" s="7"/>
      <c r="H390" s="7"/>
      <c r="I390" s="7"/>
      <c r="J390" s="7"/>
      <c r="K390" s="7"/>
      <c r="L390" s="7"/>
      <c r="M390" s="7"/>
      <c r="N390" s="7"/>
      <c r="O390" s="7"/>
      <c r="P390" s="7"/>
      <c r="Q390" s="7"/>
      <c r="R390" s="7"/>
      <c r="S390" s="7"/>
      <c r="T390" s="7"/>
      <c r="U390" s="7"/>
      <c r="V390" s="7"/>
      <c r="W390" s="7"/>
      <c r="X390" s="7"/>
      <c r="Y390" s="7"/>
    </row>
    <row r="391" spans="1:25" ht="14.25" x14ac:dyDescent="0.2">
      <c r="A391" s="1127"/>
      <c r="B391" s="1127"/>
      <c r="C391" s="1128"/>
      <c r="D391" s="1128"/>
      <c r="E391" s="452"/>
      <c r="F391" s="7"/>
      <c r="G391" s="7"/>
      <c r="H391" s="7"/>
      <c r="I391" s="7"/>
      <c r="J391" s="7"/>
      <c r="K391" s="7"/>
      <c r="L391" s="7"/>
      <c r="M391" s="7"/>
      <c r="N391" s="7"/>
      <c r="O391" s="7"/>
      <c r="P391" s="7"/>
      <c r="Q391" s="7"/>
      <c r="R391" s="7"/>
      <c r="S391" s="7"/>
      <c r="T391" s="7"/>
      <c r="U391" s="7"/>
      <c r="V391" s="7"/>
      <c r="W391" s="7"/>
      <c r="X391" s="7"/>
      <c r="Y391" s="7"/>
    </row>
    <row r="392" spans="1:25" ht="14.25" x14ac:dyDescent="0.2">
      <c r="A392" s="1127"/>
      <c r="B392" s="1127"/>
      <c r="C392" s="1128"/>
      <c r="D392" s="1128"/>
      <c r="E392" s="452"/>
      <c r="F392" s="7"/>
      <c r="G392" s="7"/>
      <c r="H392" s="7"/>
      <c r="I392" s="7"/>
      <c r="J392" s="7"/>
      <c r="K392" s="7"/>
      <c r="L392" s="7"/>
      <c r="M392" s="7"/>
      <c r="N392" s="7"/>
      <c r="O392" s="7"/>
      <c r="P392" s="7"/>
      <c r="Q392" s="7"/>
      <c r="R392" s="7"/>
      <c r="S392" s="7"/>
      <c r="T392" s="7"/>
      <c r="U392" s="7"/>
      <c r="V392" s="7"/>
      <c r="W392" s="7"/>
      <c r="X392" s="7"/>
      <c r="Y392" s="7"/>
    </row>
    <row r="393" spans="1:25" ht="14.25" x14ac:dyDescent="0.2">
      <c r="A393" s="1127"/>
      <c r="B393" s="1127"/>
      <c r="C393" s="1128"/>
      <c r="D393" s="1128"/>
      <c r="E393" s="452"/>
      <c r="F393" s="7"/>
      <c r="G393" s="7"/>
      <c r="H393" s="7"/>
      <c r="I393" s="7"/>
      <c r="J393" s="7"/>
      <c r="K393" s="7"/>
      <c r="L393" s="7"/>
      <c r="M393" s="7"/>
      <c r="N393" s="7"/>
      <c r="O393" s="7"/>
      <c r="P393" s="7"/>
      <c r="Q393" s="7"/>
      <c r="R393" s="7"/>
      <c r="S393" s="7"/>
      <c r="T393" s="7"/>
      <c r="U393" s="7"/>
      <c r="V393" s="7"/>
      <c r="W393" s="7"/>
      <c r="X393" s="7"/>
      <c r="Y393" s="7"/>
    </row>
    <row r="394" spans="1:25" ht="14.25" x14ac:dyDescent="0.2">
      <c r="A394" s="1127"/>
      <c r="B394" s="1127"/>
      <c r="C394" s="1127"/>
      <c r="D394" s="1127"/>
      <c r="E394" s="452"/>
      <c r="F394" s="7"/>
      <c r="G394" s="7"/>
      <c r="H394" s="7"/>
      <c r="I394" s="7"/>
      <c r="J394" s="7"/>
      <c r="K394" s="7"/>
      <c r="L394" s="7"/>
      <c r="M394" s="7"/>
      <c r="N394" s="7"/>
      <c r="O394" s="7"/>
      <c r="P394" s="7"/>
      <c r="Q394" s="7"/>
      <c r="R394" s="7"/>
      <c r="S394" s="7"/>
      <c r="T394" s="7"/>
      <c r="U394" s="7"/>
      <c r="V394" s="7"/>
      <c r="W394" s="7"/>
      <c r="X394" s="7"/>
      <c r="Y394" s="7"/>
    </row>
    <row r="395" spans="1:25" ht="14.25" x14ac:dyDescent="0.2">
      <c r="A395" s="1127"/>
      <c r="B395" s="1127"/>
      <c r="C395" s="1127"/>
      <c r="D395" s="1127"/>
      <c r="E395" s="452"/>
      <c r="F395" s="7"/>
      <c r="G395" s="7"/>
      <c r="H395" s="7"/>
      <c r="I395" s="7"/>
      <c r="J395" s="7"/>
      <c r="K395" s="7"/>
      <c r="L395" s="7"/>
      <c r="M395" s="7"/>
      <c r="N395" s="7"/>
      <c r="O395" s="7"/>
      <c r="P395" s="7"/>
      <c r="Q395" s="7"/>
      <c r="R395" s="7"/>
      <c r="S395" s="7"/>
      <c r="T395" s="7"/>
      <c r="U395" s="7"/>
      <c r="V395" s="7"/>
      <c r="W395" s="7"/>
      <c r="X395" s="7"/>
      <c r="Y395" s="7"/>
    </row>
    <row r="396" spans="1:25" ht="14.25" x14ac:dyDescent="0.2">
      <c r="A396" s="1127"/>
      <c r="B396" s="1127"/>
      <c r="C396" s="1127"/>
      <c r="D396" s="1127"/>
      <c r="E396" s="452"/>
      <c r="F396" s="7"/>
      <c r="G396" s="7"/>
      <c r="H396" s="7"/>
      <c r="I396" s="7"/>
      <c r="J396" s="7"/>
      <c r="K396" s="7"/>
      <c r="L396" s="7"/>
      <c r="M396" s="7"/>
      <c r="N396" s="7"/>
      <c r="O396" s="7"/>
      <c r="P396" s="7"/>
      <c r="Q396" s="7"/>
      <c r="R396" s="7"/>
      <c r="S396" s="7"/>
      <c r="T396" s="7"/>
      <c r="U396" s="7"/>
      <c r="V396" s="7"/>
      <c r="W396" s="7"/>
      <c r="X396" s="7"/>
      <c r="Y396" s="7"/>
    </row>
    <row r="397" spans="1:25" ht="14.25" x14ac:dyDescent="0.2">
      <c r="A397" s="1127"/>
      <c r="B397" s="1127"/>
      <c r="C397" s="1127"/>
      <c r="D397" s="1127"/>
      <c r="E397" s="452"/>
      <c r="F397" s="7"/>
      <c r="G397" s="7"/>
      <c r="H397" s="7"/>
      <c r="I397" s="7"/>
      <c r="J397" s="7"/>
      <c r="K397" s="7"/>
      <c r="L397" s="7"/>
      <c r="M397" s="7"/>
      <c r="N397" s="7"/>
      <c r="O397" s="7"/>
      <c r="P397" s="7"/>
      <c r="Q397" s="7"/>
      <c r="R397" s="7"/>
      <c r="S397" s="7"/>
      <c r="T397" s="7"/>
      <c r="U397" s="7"/>
      <c r="V397" s="7"/>
      <c r="W397" s="7"/>
      <c r="X397" s="7"/>
      <c r="Y397" s="7"/>
    </row>
    <row r="398" spans="1:25" ht="14.25" x14ac:dyDescent="0.2">
      <c r="A398" s="1127"/>
      <c r="B398" s="1127"/>
      <c r="C398" s="1127"/>
      <c r="D398" s="1127"/>
      <c r="E398" s="452"/>
      <c r="F398" s="7"/>
      <c r="G398" s="7"/>
      <c r="H398" s="7"/>
      <c r="I398" s="7"/>
      <c r="J398" s="7"/>
      <c r="K398" s="7"/>
      <c r="L398" s="7"/>
      <c r="M398" s="7"/>
      <c r="N398" s="7"/>
      <c r="O398" s="7"/>
      <c r="P398" s="7"/>
      <c r="Q398" s="7"/>
      <c r="R398" s="7"/>
      <c r="S398" s="7"/>
      <c r="T398" s="7"/>
      <c r="U398" s="7"/>
      <c r="V398" s="7"/>
      <c r="W398" s="7"/>
      <c r="X398" s="7"/>
      <c r="Y398" s="7"/>
    </row>
    <row r="399" spans="1:25" ht="15" x14ac:dyDescent="0.25">
      <c r="A399" s="449"/>
      <c r="B399" s="449"/>
      <c r="C399" s="1129"/>
      <c r="D399" s="1129"/>
      <c r="E399" s="452"/>
      <c r="F399" s="7"/>
      <c r="G399" s="7"/>
      <c r="H399" s="7"/>
      <c r="I399" s="7"/>
      <c r="J399" s="7"/>
      <c r="K399" s="7"/>
      <c r="L399" s="7"/>
      <c r="M399" s="7"/>
      <c r="N399" s="7"/>
      <c r="O399" s="7"/>
      <c r="P399" s="7"/>
      <c r="Q399" s="7"/>
      <c r="R399" s="7"/>
      <c r="S399" s="7"/>
      <c r="T399" s="7"/>
      <c r="U399" s="7"/>
      <c r="V399" s="7"/>
      <c r="W399" s="7"/>
      <c r="X399" s="7"/>
      <c r="Y399" s="7"/>
    </row>
    <row r="400" spans="1:25" ht="15" x14ac:dyDescent="0.25">
      <c r="A400" s="1121"/>
      <c r="B400" s="1121"/>
      <c r="C400" s="1128"/>
      <c r="D400" s="1128"/>
      <c r="E400" s="452"/>
      <c r="F400" s="7"/>
      <c r="G400" s="7"/>
      <c r="H400" s="7"/>
      <c r="I400" s="7"/>
      <c r="J400" s="7"/>
      <c r="K400" s="7"/>
      <c r="L400" s="7"/>
      <c r="M400" s="7"/>
      <c r="N400" s="7"/>
      <c r="O400" s="7"/>
      <c r="P400" s="7"/>
      <c r="Q400" s="7"/>
      <c r="R400" s="7"/>
      <c r="S400" s="7"/>
      <c r="T400" s="7"/>
      <c r="U400" s="7"/>
      <c r="V400" s="7"/>
      <c r="W400" s="7"/>
      <c r="X400" s="7"/>
      <c r="Y400" s="7"/>
    </row>
    <row r="401" spans="1:25" ht="14.25" x14ac:dyDescent="0.2">
      <c r="A401" s="452"/>
      <c r="B401" s="452"/>
      <c r="C401" s="454"/>
      <c r="D401" s="454"/>
      <c r="E401" s="452"/>
      <c r="F401" s="7"/>
      <c r="G401" s="7"/>
      <c r="H401" s="7"/>
      <c r="I401" s="7"/>
      <c r="J401" s="7"/>
      <c r="K401" s="7"/>
      <c r="L401" s="7"/>
      <c r="M401" s="7"/>
      <c r="N401" s="7"/>
      <c r="O401" s="7"/>
      <c r="P401" s="7"/>
      <c r="Q401" s="7"/>
      <c r="R401" s="7"/>
      <c r="S401" s="7"/>
      <c r="T401" s="7"/>
      <c r="U401" s="7"/>
      <c r="V401" s="7"/>
      <c r="W401" s="7"/>
      <c r="X401" s="7"/>
      <c r="Y401" s="7"/>
    </row>
    <row r="402" spans="1:25" ht="15" x14ac:dyDescent="0.25">
      <c r="A402" s="1130"/>
      <c r="B402" s="1130"/>
      <c r="C402" s="1126"/>
      <c r="D402" s="1126"/>
      <c r="E402" s="452"/>
      <c r="F402" s="7"/>
      <c r="G402" s="7"/>
      <c r="H402" s="7"/>
      <c r="I402" s="7"/>
      <c r="J402" s="7"/>
      <c r="K402" s="7"/>
      <c r="L402" s="7"/>
      <c r="M402" s="7"/>
      <c r="N402" s="7"/>
      <c r="O402" s="7"/>
      <c r="P402" s="7"/>
      <c r="Q402" s="7"/>
      <c r="R402" s="7"/>
      <c r="S402" s="7"/>
      <c r="T402" s="7"/>
      <c r="U402" s="7"/>
      <c r="V402" s="7"/>
      <c r="W402" s="7"/>
      <c r="X402" s="7"/>
      <c r="Y402" s="7"/>
    </row>
    <row r="403" spans="1:25" ht="14.25" x14ac:dyDescent="0.2">
      <c r="A403" s="452"/>
      <c r="B403" s="452"/>
      <c r="C403" s="454"/>
      <c r="D403" s="454"/>
      <c r="E403" s="452"/>
      <c r="F403" s="7"/>
      <c r="G403" s="7"/>
      <c r="H403" s="7"/>
      <c r="I403" s="7"/>
      <c r="J403" s="7"/>
      <c r="K403" s="7"/>
      <c r="L403" s="7"/>
      <c r="M403" s="7"/>
      <c r="N403" s="7"/>
      <c r="O403" s="7"/>
      <c r="P403" s="7"/>
      <c r="Q403" s="7"/>
      <c r="R403" s="7"/>
      <c r="S403" s="7"/>
      <c r="T403" s="7"/>
      <c r="U403" s="7"/>
      <c r="V403" s="7"/>
      <c r="W403" s="7"/>
      <c r="X403" s="7"/>
      <c r="Y403" s="7"/>
    </row>
    <row r="404" spans="1:25" ht="15" x14ac:dyDescent="0.25">
      <c r="A404" s="1121"/>
      <c r="B404" s="1121"/>
      <c r="C404" s="1128"/>
      <c r="D404" s="1128"/>
      <c r="E404" s="452"/>
      <c r="F404" s="7"/>
      <c r="G404" s="7"/>
      <c r="H404" s="7"/>
      <c r="I404" s="7"/>
      <c r="J404" s="7"/>
      <c r="K404" s="7"/>
      <c r="L404" s="7"/>
      <c r="M404" s="7"/>
      <c r="N404" s="7"/>
      <c r="O404" s="7"/>
      <c r="P404" s="7"/>
      <c r="Q404" s="7"/>
      <c r="R404" s="7"/>
      <c r="S404" s="7"/>
      <c r="T404" s="7"/>
      <c r="U404" s="7"/>
      <c r="V404" s="7"/>
      <c r="W404" s="7"/>
      <c r="X404" s="7"/>
      <c r="Y404" s="7"/>
    </row>
    <row r="405" spans="1:25" ht="15" x14ac:dyDescent="0.25">
      <c r="A405" s="449"/>
      <c r="B405" s="452"/>
      <c r="C405" s="198"/>
      <c r="D405" s="198"/>
      <c r="E405" s="452"/>
      <c r="F405" s="7"/>
      <c r="G405" s="7"/>
      <c r="H405" s="7"/>
      <c r="I405" s="7"/>
      <c r="J405" s="7"/>
      <c r="K405" s="7"/>
      <c r="L405" s="7"/>
      <c r="M405" s="7"/>
      <c r="N405" s="7"/>
      <c r="O405" s="7"/>
      <c r="P405" s="7"/>
      <c r="Q405" s="7"/>
      <c r="R405" s="7"/>
      <c r="S405" s="7"/>
      <c r="T405" s="7"/>
      <c r="U405" s="7"/>
      <c r="V405" s="7"/>
      <c r="W405" s="7"/>
      <c r="X405" s="7"/>
      <c r="Y405" s="7"/>
    </row>
    <row r="406" spans="1:25" ht="15" x14ac:dyDescent="0.25">
      <c r="A406" s="1121"/>
      <c r="B406" s="1121"/>
      <c r="C406" s="1128"/>
      <c r="D406" s="1128"/>
      <c r="E406" s="452"/>
      <c r="F406" s="7"/>
      <c r="G406" s="7"/>
      <c r="H406" s="7"/>
      <c r="I406" s="7"/>
      <c r="J406" s="7"/>
      <c r="K406" s="7"/>
      <c r="L406" s="7"/>
      <c r="M406" s="7"/>
      <c r="N406" s="7"/>
      <c r="O406" s="7"/>
      <c r="P406" s="7"/>
      <c r="Q406" s="7"/>
      <c r="R406" s="7"/>
      <c r="S406" s="7"/>
      <c r="T406" s="7"/>
      <c r="U406" s="7"/>
      <c r="V406" s="7"/>
      <c r="W406" s="7"/>
      <c r="X406" s="7"/>
      <c r="Y406" s="7"/>
    </row>
    <row r="407" spans="1:25" ht="14.25" x14ac:dyDescent="0.2">
      <c r="A407" s="452"/>
      <c r="B407" s="198"/>
      <c r="C407" s="452"/>
      <c r="D407" s="198"/>
      <c r="E407" s="198"/>
      <c r="F407" s="7"/>
      <c r="G407" s="7"/>
      <c r="H407" s="7"/>
      <c r="I407" s="7"/>
      <c r="J407" s="7"/>
      <c r="K407" s="7"/>
      <c r="L407" s="7"/>
      <c r="M407" s="7"/>
      <c r="N407" s="7"/>
      <c r="O407" s="7"/>
      <c r="P407" s="7"/>
      <c r="Q407" s="7"/>
      <c r="R407" s="7"/>
      <c r="S407" s="7"/>
      <c r="T407" s="7"/>
      <c r="U407" s="7"/>
      <c r="V407" s="7"/>
      <c r="W407" s="7"/>
      <c r="X407" s="7"/>
      <c r="Y407" s="7"/>
    </row>
    <row r="408" spans="1:25" ht="15" x14ac:dyDescent="0.25">
      <c r="A408" s="1121"/>
      <c r="B408" s="1121"/>
      <c r="C408" s="1126"/>
      <c r="D408" s="1126"/>
      <c r="E408" s="452"/>
      <c r="F408" s="7"/>
      <c r="G408" s="7"/>
      <c r="H408" s="7"/>
      <c r="I408" s="7"/>
      <c r="J408" s="7"/>
      <c r="K408" s="7"/>
      <c r="L408" s="7"/>
      <c r="M408" s="7"/>
      <c r="N408" s="7"/>
      <c r="O408" s="7"/>
      <c r="P408" s="7"/>
      <c r="Q408" s="7"/>
      <c r="R408" s="7"/>
      <c r="S408" s="7"/>
      <c r="T408" s="7"/>
      <c r="U408" s="7"/>
      <c r="V408" s="7"/>
      <c r="W408" s="7"/>
      <c r="X408" s="7"/>
      <c r="Y408" s="7"/>
    </row>
    <row r="409" spans="1:25" ht="14.25" x14ac:dyDescent="0.2">
      <c r="A409" s="452"/>
      <c r="B409" s="452"/>
      <c r="C409" s="452"/>
      <c r="D409" s="452"/>
      <c r="E409" s="452"/>
      <c r="F409" s="7"/>
      <c r="G409" s="7"/>
      <c r="H409" s="7"/>
      <c r="I409" s="7"/>
      <c r="J409" s="7"/>
      <c r="K409" s="7"/>
      <c r="L409" s="7"/>
      <c r="M409" s="7"/>
      <c r="N409" s="7"/>
      <c r="O409" s="7"/>
      <c r="P409" s="7"/>
      <c r="Q409" s="7"/>
      <c r="R409" s="7"/>
      <c r="S409" s="7"/>
      <c r="T409" s="7"/>
      <c r="U409" s="7"/>
      <c r="V409" s="7"/>
      <c r="W409" s="7"/>
      <c r="X409" s="7"/>
      <c r="Y409" s="7"/>
    </row>
    <row r="410" spans="1:25" ht="14.25" x14ac:dyDescent="0.2">
      <c r="A410" s="1127"/>
      <c r="B410" s="1127"/>
      <c r="C410" s="1128"/>
      <c r="D410" s="1128"/>
      <c r="E410" s="452"/>
      <c r="F410" s="7"/>
      <c r="G410" s="7"/>
      <c r="H410" s="7"/>
      <c r="I410" s="7"/>
      <c r="J410" s="7"/>
      <c r="K410" s="7"/>
      <c r="L410" s="7"/>
      <c r="M410" s="7"/>
      <c r="N410" s="7"/>
      <c r="O410" s="7"/>
      <c r="P410" s="7"/>
      <c r="Q410" s="7"/>
      <c r="R410" s="7"/>
      <c r="S410" s="7"/>
      <c r="T410" s="7"/>
      <c r="U410" s="7"/>
      <c r="V410" s="7"/>
      <c r="W410" s="7"/>
      <c r="X410" s="7"/>
      <c r="Y410" s="7"/>
    </row>
    <row r="411" spans="1:25" ht="14.25" x14ac:dyDescent="0.2">
      <c r="A411" s="1127"/>
      <c r="B411" s="1127"/>
      <c r="C411" s="1128"/>
      <c r="D411" s="1128"/>
      <c r="E411" s="452"/>
      <c r="F411" s="7"/>
      <c r="G411" s="7"/>
      <c r="H411" s="7"/>
      <c r="I411" s="7"/>
      <c r="J411" s="7"/>
      <c r="K411" s="7"/>
      <c r="L411" s="7"/>
      <c r="M411" s="7"/>
      <c r="N411" s="7"/>
      <c r="O411" s="7"/>
      <c r="P411" s="7"/>
      <c r="Q411" s="7"/>
      <c r="R411" s="7"/>
      <c r="S411" s="7"/>
      <c r="T411" s="7"/>
      <c r="U411" s="7"/>
      <c r="V411" s="7"/>
      <c r="W411" s="7"/>
      <c r="X411" s="7"/>
      <c r="Y411" s="7"/>
    </row>
    <row r="412" spans="1:25" ht="15" x14ac:dyDescent="0.25">
      <c r="A412" s="449"/>
      <c r="B412" s="452"/>
      <c r="C412" s="453"/>
      <c r="D412" s="453"/>
      <c r="E412" s="452"/>
      <c r="F412" s="7"/>
      <c r="G412" s="7"/>
      <c r="H412" s="7"/>
      <c r="I412" s="7"/>
      <c r="J412" s="7"/>
      <c r="K412" s="7"/>
      <c r="L412" s="7"/>
      <c r="M412" s="7"/>
      <c r="N412" s="7"/>
      <c r="O412" s="7"/>
      <c r="P412" s="7"/>
      <c r="Q412" s="7"/>
      <c r="R412" s="7"/>
      <c r="S412" s="7"/>
      <c r="T412" s="7"/>
      <c r="U412" s="7"/>
      <c r="V412" s="7"/>
      <c r="W412" s="7"/>
      <c r="X412" s="7"/>
      <c r="Y412" s="7"/>
    </row>
    <row r="413" spans="1:25" ht="15" x14ac:dyDescent="0.25">
      <c r="A413" s="449"/>
      <c r="B413" s="452"/>
      <c r="C413" s="1128"/>
      <c r="D413" s="1128"/>
      <c r="E413" s="452"/>
      <c r="F413" s="7"/>
      <c r="G413" s="7"/>
      <c r="H413" s="7"/>
      <c r="I413" s="7"/>
      <c r="J413" s="7"/>
      <c r="K413" s="7"/>
      <c r="L413" s="7"/>
      <c r="M413" s="7"/>
      <c r="N413" s="7"/>
      <c r="O413" s="7"/>
      <c r="P413" s="7"/>
      <c r="Q413" s="7"/>
      <c r="R413" s="7"/>
      <c r="S413" s="7"/>
      <c r="T413" s="7"/>
      <c r="U413" s="7"/>
      <c r="V413" s="7"/>
      <c r="W413" s="7"/>
      <c r="X413" s="7"/>
      <c r="Y413" s="7"/>
    </row>
    <row r="414" spans="1:25" ht="14.25" x14ac:dyDescent="0.2">
      <c r="A414" s="452"/>
      <c r="B414" s="452"/>
      <c r="C414" s="452"/>
      <c r="D414" s="452"/>
      <c r="E414" s="452"/>
      <c r="F414" s="7"/>
      <c r="G414" s="7"/>
      <c r="H414" s="7"/>
      <c r="I414" s="7"/>
      <c r="J414" s="7"/>
      <c r="K414" s="7"/>
      <c r="L414" s="7"/>
      <c r="M414" s="7"/>
      <c r="N414" s="7"/>
      <c r="O414" s="7"/>
      <c r="P414" s="7"/>
      <c r="Q414" s="7"/>
      <c r="R414" s="7"/>
      <c r="S414" s="7"/>
      <c r="T414" s="7"/>
      <c r="U414" s="7"/>
      <c r="V414" s="7"/>
      <c r="W414" s="7"/>
      <c r="X414" s="7"/>
      <c r="Y414" s="7"/>
    </row>
    <row r="415" spans="1:25" ht="15" x14ac:dyDescent="0.25">
      <c r="A415" s="449"/>
      <c r="B415" s="450"/>
      <c r="C415" s="1128"/>
      <c r="D415" s="1128"/>
      <c r="E415" s="452"/>
      <c r="F415" s="7"/>
      <c r="G415" s="7"/>
      <c r="H415" s="7"/>
      <c r="I415" s="7"/>
      <c r="J415" s="7"/>
      <c r="K415" s="7"/>
      <c r="L415" s="7"/>
      <c r="M415" s="7"/>
      <c r="N415" s="7"/>
      <c r="O415" s="7"/>
      <c r="P415" s="7"/>
      <c r="Q415" s="7"/>
      <c r="R415" s="7"/>
      <c r="S415" s="7"/>
      <c r="T415" s="7"/>
      <c r="U415" s="7"/>
      <c r="V415" s="7"/>
      <c r="W415" s="7"/>
      <c r="X415" s="7"/>
      <c r="Y415" s="7"/>
    </row>
    <row r="416" spans="1:25" ht="14.25" x14ac:dyDescent="0.2">
      <c r="A416" s="452"/>
      <c r="B416" s="452"/>
      <c r="C416" s="452"/>
      <c r="D416" s="452"/>
      <c r="E416" s="452"/>
      <c r="F416" s="7"/>
      <c r="G416" s="7"/>
      <c r="H416" s="7"/>
      <c r="I416" s="7"/>
      <c r="J416" s="7"/>
      <c r="K416" s="7"/>
      <c r="L416" s="7"/>
      <c r="M416" s="7"/>
      <c r="N416" s="7"/>
      <c r="O416" s="7"/>
      <c r="P416" s="7"/>
      <c r="Q416" s="7"/>
      <c r="R416" s="7"/>
      <c r="S416" s="7"/>
      <c r="T416" s="7"/>
      <c r="U416" s="7"/>
      <c r="V416" s="7"/>
      <c r="W416" s="7"/>
      <c r="X416" s="7"/>
      <c r="Y416" s="7"/>
    </row>
    <row r="417" spans="1:25" ht="14.25" x14ac:dyDescent="0.2">
      <c r="A417" s="199"/>
      <c r="B417" s="1129"/>
      <c r="C417" s="1129"/>
      <c r="D417" s="454"/>
      <c r="E417" s="454"/>
      <c r="F417" s="7"/>
      <c r="G417" s="7"/>
      <c r="H417" s="7"/>
      <c r="I417" s="7"/>
      <c r="J417" s="7"/>
      <c r="K417" s="7"/>
      <c r="L417" s="7"/>
      <c r="M417" s="7"/>
      <c r="N417" s="7"/>
      <c r="O417" s="7"/>
      <c r="P417" s="7"/>
      <c r="Q417" s="7"/>
      <c r="R417" s="7"/>
      <c r="S417" s="7"/>
      <c r="T417" s="7"/>
      <c r="U417" s="7"/>
      <c r="V417" s="7"/>
      <c r="W417" s="7"/>
      <c r="X417" s="7"/>
      <c r="Y417" s="7"/>
    </row>
    <row r="418" spans="1:25" ht="14.25" x14ac:dyDescent="0.2">
      <c r="A418" s="199"/>
      <c r="B418" s="1128"/>
      <c r="C418" s="1128"/>
      <c r="D418" s="200"/>
      <c r="E418" s="453"/>
      <c r="F418" s="7"/>
      <c r="G418" s="7"/>
      <c r="H418" s="7"/>
      <c r="I418" s="7"/>
      <c r="J418" s="7"/>
      <c r="K418" s="7"/>
      <c r="L418" s="7"/>
      <c r="M418" s="7"/>
      <c r="N418" s="7"/>
      <c r="O418" s="7"/>
      <c r="P418" s="7"/>
      <c r="Q418" s="7"/>
      <c r="R418" s="7"/>
      <c r="S418" s="7"/>
      <c r="T418" s="7"/>
      <c r="U418" s="7"/>
      <c r="V418" s="7"/>
      <c r="W418" s="7"/>
      <c r="X418" s="7"/>
      <c r="Y418" s="7"/>
    </row>
    <row r="419" spans="1:25" ht="14.25" x14ac:dyDescent="0.2">
      <c r="A419" s="199"/>
      <c r="B419" s="1128"/>
      <c r="C419" s="1128"/>
      <c r="D419" s="200"/>
      <c r="E419" s="453"/>
      <c r="F419" s="7"/>
      <c r="G419" s="7"/>
      <c r="H419" s="7"/>
      <c r="I419" s="7"/>
      <c r="J419" s="7"/>
      <c r="K419" s="7"/>
      <c r="L419" s="7"/>
      <c r="M419" s="7"/>
      <c r="N419" s="7"/>
      <c r="O419" s="7"/>
      <c r="P419" s="7"/>
      <c r="Q419" s="7"/>
      <c r="R419" s="7"/>
      <c r="S419" s="7"/>
      <c r="T419" s="7"/>
      <c r="U419" s="7"/>
      <c r="V419" s="7"/>
      <c r="W419" s="7"/>
      <c r="X419" s="7"/>
      <c r="Y419" s="7"/>
    </row>
    <row r="420" spans="1:25" ht="14.25" x14ac:dyDescent="0.2">
      <c r="A420" s="199"/>
      <c r="B420" s="1128"/>
      <c r="C420" s="1128"/>
      <c r="D420" s="200"/>
      <c r="E420" s="453"/>
      <c r="F420" s="7"/>
      <c r="G420" s="7"/>
      <c r="H420" s="7"/>
      <c r="I420" s="7"/>
      <c r="J420" s="7"/>
      <c r="K420" s="7"/>
      <c r="L420" s="7"/>
      <c r="M420" s="7"/>
      <c r="N420" s="7"/>
      <c r="O420" s="7"/>
      <c r="P420" s="7"/>
      <c r="Q420" s="7"/>
      <c r="R420" s="7"/>
      <c r="S420" s="7"/>
      <c r="T420" s="7"/>
      <c r="U420" s="7"/>
      <c r="V420" s="7"/>
      <c r="W420" s="7"/>
      <c r="X420" s="7"/>
      <c r="Y420" s="7"/>
    </row>
    <row r="421" spans="1:25" ht="14.25" x14ac:dyDescent="0.2">
      <c r="A421" s="199"/>
      <c r="B421" s="1129"/>
      <c r="C421" s="1129"/>
      <c r="D421" s="453"/>
      <c r="E421" s="453"/>
      <c r="F421" s="7"/>
      <c r="G421" s="7"/>
      <c r="H421" s="7"/>
      <c r="I421" s="7"/>
      <c r="J421" s="7"/>
      <c r="K421" s="7"/>
      <c r="L421" s="7"/>
      <c r="M421" s="7"/>
      <c r="N421" s="7"/>
      <c r="O421" s="7"/>
      <c r="P421" s="7"/>
      <c r="Q421" s="7"/>
      <c r="R421" s="7"/>
      <c r="S421" s="7"/>
      <c r="T421" s="7"/>
      <c r="U421" s="7"/>
      <c r="V421" s="7"/>
      <c r="W421" s="7"/>
      <c r="X421" s="7"/>
      <c r="Y421" s="7"/>
    </row>
    <row r="422" spans="1:25" ht="14.25" x14ac:dyDescent="0.2">
      <c r="A422" s="199"/>
      <c r="B422" s="1128"/>
      <c r="C422" s="1128"/>
      <c r="D422" s="452"/>
      <c r="E422" s="452"/>
      <c r="F422" s="7"/>
      <c r="G422" s="7"/>
      <c r="H422" s="7"/>
      <c r="I422" s="7"/>
      <c r="J422" s="7"/>
      <c r="K422" s="7"/>
      <c r="L422" s="7"/>
      <c r="M422" s="7"/>
      <c r="N422" s="7"/>
      <c r="O422" s="7"/>
      <c r="P422" s="7"/>
      <c r="Q422" s="7"/>
      <c r="R422" s="7"/>
      <c r="S422" s="7"/>
      <c r="T422" s="7"/>
      <c r="U422" s="7"/>
      <c r="V422" s="7"/>
      <c r="W422" s="7"/>
      <c r="X422" s="7"/>
      <c r="Y422" s="7"/>
    </row>
    <row r="423" spans="1:25" ht="14.25" x14ac:dyDescent="0.2">
      <c r="A423" s="452"/>
      <c r="B423" s="452"/>
      <c r="C423" s="452"/>
      <c r="D423" s="201"/>
      <c r="E423" s="201"/>
      <c r="F423" s="7"/>
      <c r="G423" s="7"/>
      <c r="H423" s="7"/>
      <c r="I423" s="7"/>
      <c r="J423" s="7"/>
      <c r="K423" s="7"/>
      <c r="L423" s="7"/>
      <c r="M423" s="7"/>
      <c r="N423" s="7"/>
      <c r="O423" s="7"/>
      <c r="P423" s="7"/>
      <c r="Q423" s="7"/>
      <c r="R423" s="7"/>
      <c r="S423" s="7"/>
      <c r="T423" s="7"/>
      <c r="U423" s="7"/>
      <c r="V423" s="7"/>
      <c r="W423" s="7"/>
      <c r="X423" s="7"/>
      <c r="Y423" s="7"/>
    </row>
    <row r="424" spans="1:25" ht="14.25" x14ac:dyDescent="0.2">
      <c r="A424" s="1127"/>
      <c r="B424" s="1127"/>
      <c r="C424" s="1127"/>
      <c r="D424" s="200"/>
      <c r="E424" s="453"/>
      <c r="F424" s="7"/>
      <c r="G424" s="7"/>
      <c r="H424" s="7"/>
      <c r="I424" s="7"/>
      <c r="J424" s="7"/>
      <c r="K424" s="7"/>
      <c r="L424" s="7"/>
      <c r="M424" s="7"/>
      <c r="N424" s="7"/>
      <c r="O424" s="7"/>
      <c r="P424" s="7"/>
      <c r="Q424" s="7"/>
      <c r="R424" s="7"/>
      <c r="S424" s="7"/>
      <c r="T424" s="7"/>
      <c r="U424" s="7"/>
      <c r="V424" s="7"/>
      <c r="W424" s="7"/>
      <c r="X424" s="7"/>
      <c r="Y424" s="7"/>
    </row>
    <row r="425" spans="1:25" ht="14.25" x14ac:dyDescent="0.2">
      <c r="A425" s="452"/>
      <c r="B425" s="452"/>
      <c r="C425" s="452"/>
      <c r="D425" s="452"/>
      <c r="E425" s="452"/>
      <c r="F425" s="7"/>
      <c r="G425" s="7"/>
      <c r="H425" s="7"/>
      <c r="I425" s="7"/>
      <c r="J425" s="7"/>
      <c r="K425" s="7"/>
      <c r="L425" s="7"/>
      <c r="M425" s="7"/>
      <c r="N425" s="7"/>
      <c r="O425" s="7"/>
      <c r="P425" s="7"/>
      <c r="Q425" s="7"/>
      <c r="R425" s="7"/>
      <c r="S425" s="7"/>
      <c r="T425" s="7"/>
      <c r="U425" s="7"/>
      <c r="V425" s="7"/>
      <c r="W425" s="7"/>
      <c r="X425" s="7"/>
      <c r="Y425" s="7"/>
    </row>
    <row r="426" spans="1:25" ht="14.25" x14ac:dyDescent="0.2">
      <c r="A426" s="452"/>
      <c r="B426" s="1128"/>
      <c r="C426" s="1128"/>
      <c r="D426" s="452"/>
      <c r="E426" s="452"/>
      <c r="F426" s="7"/>
      <c r="G426" s="7"/>
      <c r="H426" s="7"/>
      <c r="I426" s="7"/>
      <c r="J426" s="7"/>
      <c r="K426" s="7"/>
      <c r="L426" s="7"/>
      <c r="M426" s="7"/>
      <c r="N426" s="7"/>
      <c r="O426" s="7"/>
      <c r="P426" s="7"/>
      <c r="Q426" s="7"/>
      <c r="R426" s="7"/>
      <c r="S426" s="7"/>
      <c r="T426" s="7"/>
      <c r="U426" s="7"/>
      <c r="V426" s="7"/>
      <c r="W426" s="7"/>
      <c r="X426" s="7"/>
      <c r="Y426" s="7"/>
    </row>
    <row r="427" spans="1:25" ht="14.25" x14ac:dyDescent="0.2">
      <c r="A427" s="452"/>
      <c r="B427" s="452"/>
      <c r="C427" s="452"/>
      <c r="D427" s="452"/>
      <c r="E427" s="452"/>
      <c r="F427" s="7"/>
      <c r="G427" s="7"/>
      <c r="H427" s="7"/>
      <c r="I427" s="7"/>
      <c r="J427" s="7"/>
      <c r="K427" s="7"/>
      <c r="L427" s="7"/>
      <c r="M427" s="7"/>
      <c r="N427" s="7"/>
      <c r="O427" s="7"/>
      <c r="P427" s="7"/>
      <c r="Q427" s="7"/>
      <c r="R427" s="7"/>
      <c r="S427" s="7"/>
      <c r="T427" s="7"/>
      <c r="U427" s="7"/>
      <c r="V427" s="7"/>
      <c r="W427" s="7"/>
      <c r="X427" s="7"/>
      <c r="Y427" s="7"/>
    </row>
    <row r="428" spans="1:25" ht="14.25" x14ac:dyDescent="0.2">
      <c r="A428" s="1127"/>
      <c r="B428" s="1127"/>
      <c r="C428" s="1127"/>
      <c r="D428" s="454"/>
      <c r="E428" s="453"/>
      <c r="F428" s="7"/>
      <c r="G428" s="7"/>
      <c r="H428" s="7"/>
      <c r="I428" s="7"/>
      <c r="J428" s="7"/>
      <c r="K428" s="7"/>
      <c r="L428" s="7"/>
      <c r="M428" s="7"/>
      <c r="N428" s="7"/>
      <c r="O428" s="7"/>
      <c r="P428" s="7"/>
      <c r="Q428" s="7"/>
      <c r="R428" s="7"/>
      <c r="S428" s="7"/>
      <c r="T428" s="7"/>
      <c r="U428" s="7"/>
      <c r="V428" s="7"/>
      <c r="W428" s="7"/>
      <c r="X428" s="7"/>
      <c r="Y428" s="7"/>
    </row>
    <row r="429" spans="1:25" ht="14.25" x14ac:dyDescent="0.2">
      <c r="A429" s="452"/>
      <c r="B429" s="452"/>
      <c r="C429" s="452"/>
      <c r="D429" s="452"/>
      <c r="E429" s="452"/>
      <c r="F429" s="7"/>
      <c r="G429" s="7"/>
      <c r="H429" s="7"/>
      <c r="I429" s="7"/>
      <c r="J429" s="7"/>
      <c r="K429" s="7"/>
      <c r="L429" s="7"/>
      <c r="M429" s="7"/>
      <c r="N429" s="7"/>
      <c r="O429" s="7"/>
      <c r="P429" s="7"/>
      <c r="Q429" s="7"/>
      <c r="R429" s="7"/>
      <c r="S429" s="7"/>
      <c r="T429" s="7"/>
      <c r="U429" s="7"/>
      <c r="V429" s="7"/>
      <c r="W429" s="7"/>
      <c r="X429" s="7"/>
      <c r="Y429" s="7"/>
    </row>
    <row r="430" spans="1:25" ht="15" x14ac:dyDescent="0.25">
      <c r="A430" s="1121"/>
      <c r="B430" s="1121"/>
      <c r="C430" s="1121"/>
      <c r="D430" s="454"/>
      <c r="E430" s="194"/>
      <c r="F430" s="7"/>
      <c r="G430" s="7"/>
      <c r="H430" s="7"/>
      <c r="I430" s="7"/>
      <c r="J430" s="7"/>
      <c r="K430" s="7"/>
      <c r="L430" s="7"/>
      <c r="M430" s="7"/>
      <c r="N430" s="7"/>
      <c r="O430" s="7"/>
      <c r="P430" s="7"/>
      <c r="Q430" s="7"/>
      <c r="R430" s="7"/>
      <c r="S430" s="7"/>
      <c r="T430" s="7"/>
      <c r="U430" s="7"/>
      <c r="V430" s="7"/>
      <c r="W430" s="7"/>
      <c r="X430" s="7"/>
      <c r="Y430" s="7"/>
    </row>
    <row r="431" spans="1:25" ht="14.25" x14ac:dyDescent="0.2">
      <c r="A431" s="452"/>
      <c r="B431" s="452"/>
      <c r="C431" s="452"/>
      <c r="D431" s="452"/>
      <c r="E431" s="452"/>
      <c r="F431" s="7"/>
      <c r="G431" s="7"/>
      <c r="H431" s="7"/>
      <c r="I431" s="7"/>
      <c r="J431" s="7"/>
      <c r="K431" s="7"/>
      <c r="L431" s="7"/>
      <c r="M431" s="7"/>
      <c r="N431" s="7"/>
      <c r="O431" s="7"/>
      <c r="P431" s="7"/>
      <c r="Q431" s="7"/>
      <c r="R431" s="7"/>
      <c r="S431" s="7"/>
      <c r="T431" s="7"/>
      <c r="U431" s="7"/>
      <c r="V431" s="7"/>
      <c r="W431" s="7"/>
      <c r="X431" s="7"/>
      <c r="Y431" s="7"/>
    </row>
    <row r="432" spans="1:25" ht="14.25" x14ac:dyDescent="0.2">
      <c r="A432" s="452"/>
      <c r="B432" s="452"/>
      <c r="C432" s="452"/>
      <c r="D432" s="452"/>
      <c r="E432" s="452"/>
      <c r="F432" s="7"/>
      <c r="G432" s="7"/>
      <c r="H432" s="7"/>
      <c r="I432" s="7"/>
      <c r="J432" s="7"/>
      <c r="K432" s="7"/>
      <c r="L432" s="7"/>
      <c r="M432" s="7"/>
      <c r="N432" s="7"/>
      <c r="O432" s="7"/>
      <c r="P432" s="7"/>
      <c r="Q432" s="7"/>
      <c r="R432" s="7"/>
      <c r="S432" s="7"/>
      <c r="T432" s="7"/>
      <c r="U432" s="7"/>
      <c r="V432" s="7"/>
      <c r="W432" s="7"/>
      <c r="X432" s="7"/>
      <c r="Y432" s="7"/>
    </row>
    <row r="433" spans="1:25" ht="14.25" x14ac:dyDescent="0.2">
      <c r="A433" s="452"/>
      <c r="B433" s="452"/>
      <c r="C433" s="452"/>
      <c r="D433" s="452"/>
      <c r="E433" s="452"/>
      <c r="F433" s="7"/>
      <c r="G433" s="7"/>
      <c r="H433" s="7"/>
      <c r="I433" s="7"/>
      <c r="J433" s="7"/>
      <c r="K433" s="7"/>
      <c r="L433" s="7"/>
      <c r="M433" s="7"/>
      <c r="N433" s="7"/>
      <c r="O433" s="7"/>
      <c r="P433" s="7"/>
      <c r="Q433" s="7"/>
      <c r="R433" s="7"/>
      <c r="S433" s="7"/>
      <c r="T433" s="7"/>
      <c r="U433" s="7"/>
      <c r="V433" s="7"/>
      <c r="W433" s="7"/>
      <c r="X433" s="7"/>
      <c r="Y433" s="7"/>
    </row>
    <row r="434" spans="1:25" ht="14.25" x14ac:dyDescent="0.2">
      <c r="A434" s="452"/>
      <c r="B434" s="452"/>
      <c r="C434" s="452"/>
      <c r="D434" s="452"/>
      <c r="E434" s="452"/>
      <c r="F434" s="7"/>
      <c r="G434" s="7"/>
      <c r="H434" s="7"/>
      <c r="I434" s="7"/>
      <c r="J434" s="7"/>
      <c r="K434" s="7"/>
      <c r="L434" s="7"/>
      <c r="M434" s="7"/>
      <c r="N434" s="7"/>
      <c r="O434" s="7"/>
      <c r="P434" s="7"/>
      <c r="Q434" s="7"/>
      <c r="R434" s="7"/>
      <c r="S434" s="7"/>
      <c r="T434" s="7"/>
      <c r="U434" s="7"/>
      <c r="V434" s="7"/>
      <c r="W434" s="7"/>
      <c r="X434" s="7"/>
      <c r="Y434" s="7"/>
    </row>
    <row r="435" spans="1:25" ht="14.25" x14ac:dyDescent="0.2">
      <c r="A435" s="452"/>
      <c r="B435" s="452"/>
      <c r="C435" s="452"/>
      <c r="D435" s="452"/>
      <c r="E435" s="452"/>
      <c r="F435" s="7"/>
      <c r="G435" s="7"/>
      <c r="H435" s="7"/>
      <c r="I435" s="7"/>
      <c r="J435" s="7"/>
      <c r="K435" s="7"/>
      <c r="L435" s="7"/>
      <c r="M435" s="7"/>
      <c r="N435" s="7"/>
      <c r="O435" s="7"/>
      <c r="P435" s="7"/>
      <c r="Q435" s="7"/>
      <c r="R435" s="7"/>
      <c r="S435" s="7"/>
      <c r="T435" s="7"/>
      <c r="U435" s="7"/>
      <c r="V435" s="7"/>
      <c r="W435" s="7"/>
      <c r="X435" s="7"/>
      <c r="Y435" s="7"/>
    </row>
    <row r="436" spans="1:25" ht="14.25" x14ac:dyDescent="0.2">
      <c r="A436" s="452"/>
      <c r="B436" s="452"/>
      <c r="C436" s="452"/>
      <c r="D436" s="452"/>
      <c r="E436" s="452"/>
      <c r="F436" s="7"/>
      <c r="G436" s="7"/>
      <c r="H436" s="7"/>
      <c r="I436" s="7"/>
      <c r="J436" s="7"/>
      <c r="K436" s="7"/>
      <c r="L436" s="7"/>
      <c r="M436" s="7"/>
      <c r="N436" s="7"/>
      <c r="O436" s="7"/>
      <c r="P436" s="7"/>
      <c r="Q436" s="7"/>
      <c r="R436" s="7"/>
      <c r="S436" s="7"/>
      <c r="T436" s="7"/>
      <c r="U436" s="7"/>
      <c r="V436" s="7"/>
      <c r="W436" s="7"/>
      <c r="X436" s="7"/>
      <c r="Y436" s="7"/>
    </row>
    <row r="437" spans="1:25" ht="14.25" x14ac:dyDescent="0.2">
      <c r="A437" s="202"/>
      <c r="B437" s="202"/>
      <c r="C437" s="202"/>
      <c r="D437" s="202"/>
      <c r="E437" s="202"/>
      <c r="F437" s="7"/>
      <c r="G437" s="7"/>
      <c r="H437" s="7"/>
      <c r="I437" s="7"/>
      <c r="J437" s="7"/>
      <c r="K437" s="7"/>
      <c r="L437" s="7"/>
      <c r="M437" s="7"/>
      <c r="N437" s="7"/>
      <c r="O437" s="7"/>
      <c r="P437" s="7"/>
      <c r="Q437" s="7"/>
      <c r="R437" s="7"/>
      <c r="S437" s="7"/>
      <c r="T437" s="7"/>
      <c r="U437" s="7"/>
      <c r="V437" s="7"/>
      <c r="W437" s="7"/>
      <c r="X437" s="7"/>
      <c r="Y437" s="7"/>
    </row>
    <row r="438" spans="1:25" ht="14.25" x14ac:dyDescent="0.2">
      <c r="A438" s="202"/>
      <c r="B438" s="202"/>
      <c r="C438" s="202"/>
      <c r="D438" s="202"/>
      <c r="E438" s="202"/>
      <c r="F438" s="7"/>
      <c r="G438" s="7"/>
      <c r="H438" s="7"/>
      <c r="I438" s="7"/>
      <c r="J438" s="7"/>
      <c r="K438" s="7"/>
      <c r="L438" s="7"/>
      <c r="M438" s="7"/>
      <c r="N438" s="7"/>
      <c r="O438" s="7"/>
      <c r="P438" s="7"/>
      <c r="Q438" s="7"/>
      <c r="R438" s="7"/>
      <c r="S438" s="7"/>
      <c r="T438" s="7"/>
      <c r="U438" s="7"/>
      <c r="V438" s="7"/>
      <c r="W438" s="7"/>
      <c r="X438" s="7"/>
      <c r="Y438" s="7"/>
    </row>
    <row r="439" spans="1:25" ht="14.25" x14ac:dyDescent="0.2">
      <c r="A439" s="202"/>
      <c r="B439" s="202"/>
      <c r="C439" s="202"/>
      <c r="D439" s="202"/>
      <c r="E439" s="202"/>
      <c r="F439" s="7"/>
      <c r="G439" s="7"/>
      <c r="H439" s="7"/>
      <c r="I439" s="7"/>
      <c r="J439" s="7"/>
      <c r="K439" s="7"/>
      <c r="L439" s="7"/>
      <c r="M439" s="7"/>
      <c r="N439" s="7"/>
      <c r="O439" s="7"/>
      <c r="P439" s="7"/>
      <c r="Q439" s="7"/>
      <c r="R439" s="7"/>
      <c r="S439" s="7"/>
      <c r="T439" s="7"/>
      <c r="U439" s="7"/>
      <c r="V439" s="7"/>
      <c r="W439" s="7"/>
      <c r="X439" s="7"/>
      <c r="Y439" s="7"/>
    </row>
    <row r="440" spans="1:25" ht="14.25" x14ac:dyDescent="0.2">
      <c r="A440" s="202"/>
      <c r="B440" s="202"/>
      <c r="C440" s="202"/>
      <c r="D440" s="202"/>
      <c r="E440" s="202"/>
      <c r="F440" s="7"/>
      <c r="G440" s="7"/>
      <c r="H440" s="7"/>
      <c r="I440" s="7"/>
      <c r="J440" s="7"/>
      <c r="K440" s="7"/>
      <c r="L440" s="7"/>
      <c r="M440" s="7"/>
      <c r="N440" s="7"/>
      <c r="O440" s="7"/>
      <c r="P440" s="7"/>
      <c r="Q440" s="7"/>
      <c r="R440" s="7"/>
      <c r="S440" s="7"/>
      <c r="T440" s="7"/>
      <c r="U440" s="7"/>
      <c r="V440" s="7"/>
      <c r="W440" s="7"/>
      <c r="X440" s="7"/>
      <c r="Y440" s="7"/>
    </row>
    <row r="441" spans="1:25" ht="15" x14ac:dyDescent="0.25">
      <c r="A441" s="1126"/>
      <c r="B441" s="1126"/>
      <c r="C441" s="1126"/>
      <c r="D441" s="1126"/>
      <c r="E441" s="452"/>
      <c r="F441" s="7"/>
      <c r="G441" s="7"/>
      <c r="H441" s="7"/>
      <c r="I441" s="7"/>
      <c r="J441" s="7"/>
      <c r="K441" s="7"/>
      <c r="L441" s="7"/>
      <c r="M441" s="7"/>
      <c r="N441" s="7"/>
      <c r="O441" s="7"/>
      <c r="P441" s="7"/>
      <c r="Q441" s="7"/>
      <c r="R441" s="7"/>
      <c r="S441" s="7"/>
      <c r="T441" s="7"/>
      <c r="U441" s="7"/>
      <c r="V441" s="7"/>
      <c r="W441" s="7"/>
      <c r="X441" s="7"/>
      <c r="Y441" s="7"/>
    </row>
    <row r="442" spans="1:25" ht="14.25" x14ac:dyDescent="0.2">
      <c r="A442" s="452"/>
      <c r="B442" s="452"/>
      <c r="C442" s="452"/>
      <c r="D442" s="452"/>
      <c r="E442" s="452"/>
      <c r="F442" s="7"/>
      <c r="G442" s="7"/>
      <c r="H442" s="7"/>
      <c r="I442" s="7"/>
      <c r="J442" s="7"/>
      <c r="K442" s="7"/>
      <c r="L442" s="7"/>
      <c r="M442" s="7"/>
      <c r="N442" s="7"/>
      <c r="O442" s="7"/>
      <c r="P442" s="7"/>
      <c r="Q442" s="7"/>
      <c r="R442" s="7"/>
      <c r="S442" s="7"/>
      <c r="T442" s="7"/>
      <c r="U442" s="7"/>
      <c r="V442" s="7"/>
      <c r="W442" s="7"/>
      <c r="X442" s="7"/>
      <c r="Y442" s="7"/>
    </row>
    <row r="443" spans="1:25" ht="14.25" x14ac:dyDescent="0.2">
      <c r="A443" s="452"/>
      <c r="B443" s="452"/>
      <c r="C443" s="452"/>
      <c r="D443" s="452"/>
      <c r="E443" s="452"/>
      <c r="F443" s="7"/>
      <c r="G443" s="7"/>
      <c r="H443" s="7"/>
      <c r="I443" s="7"/>
      <c r="J443" s="7"/>
      <c r="K443" s="7"/>
      <c r="L443" s="7"/>
      <c r="M443" s="7"/>
      <c r="N443" s="7"/>
      <c r="O443" s="7"/>
      <c r="P443" s="7"/>
      <c r="Q443" s="7"/>
      <c r="R443" s="7"/>
      <c r="S443" s="7"/>
      <c r="T443" s="7"/>
      <c r="U443" s="7"/>
      <c r="V443" s="7"/>
      <c r="W443" s="7"/>
      <c r="X443" s="7"/>
      <c r="Y443" s="7"/>
    </row>
    <row r="444" spans="1:25" ht="14.25" x14ac:dyDescent="0.2">
      <c r="A444" s="452"/>
      <c r="B444" s="452"/>
      <c r="C444" s="452"/>
      <c r="D444" s="452"/>
      <c r="E444" s="452"/>
      <c r="F444" s="7"/>
      <c r="G444" s="7"/>
      <c r="H444" s="7"/>
      <c r="I444" s="7"/>
      <c r="J444" s="7"/>
      <c r="K444" s="7"/>
      <c r="L444" s="7"/>
      <c r="M444" s="7"/>
      <c r="N444" s="7"/>
      <c r="O444" s="7"/>
      <c r="P444" s="7"/>
      <c r="Q444" s="7"/>
      <c r="R444" s="7"/>
      <c r="S444" s="7"/>
      <c r="T444" s="7"/>
      <c r="U444" s="7"/>
      <c r="V444" s="7"/>
      <c r="W444" s="7"/>
      <c r="X444" s="7"/>
      <c r="Y444" s="7"/>
    </row>
    <row r="445" spans="1:25" ht="14.25" x14ac:dyDescent="0.2">
      <c r="A445" s="452"/>
      <c r="B445" s="452"/>
      <c r="C445" s="452"/>
      <c r="D445" s="452"/>
      <c r="E445" s="452"/>
      <c r="F445" s="7"/>
      <c r="G445" s="7"/>
      <c r="H445" s="7"/>
      <c r="I445" s="7"/>
      <c r="J445" s="7"/>
      <c r="K445" s="7"/>
      <c r="L445" s="7"/>
      <c r="M445" s="7"/>
      <c r="N445" s="7"/>
      <c r="O445" s="7"/>
      <c r="P445" s="7"/>
      <c r="Q445" s="7"/>
      <c r="R445" s="7"/>
      <c r="S445" s="7"/>
      <c r="T445" s="7"/>
      <c r="U445" s="7"/>
      <c r="V445" s="7"/>
      <c r="W445" s="7"/>
      <c r="X445" s="7"/>
      <c r="Y445" s="7"/>
    </row>
    <row r="446" spans="1:25" ht="15" x14ac:dyDescent="0.25">
      <c r="A446" s="1121"/>
      <c r="B446" s="1121"/>
      <c r="C446" s="452"/>
      <c r="D446" s="452"/>
      <c r="E446" s="452"/>
      <c r="F446" s="7"/>
      <c r="G446" s="7"/>
      <c r="H446" s="7"/>
      <c r="I446" s="7"/>
      <c r="J446" s="7"/>
      <c r="K446" s="7"/>
      <c r="L446" s="7"/>
      <c r="M446" s="7"/>
      <c r="N446" s="7"/>
      <c r="O446" s="7"/>
      <c r="P446" s="7"/>
      <c r="Q446" s="7"/>
      <c r="R446" s="7"/>
      <c r="S446" s="7"/>
      <c r="T446" s="7"/>
      <c r="U446" s="7"/>
      <c r="V446" s="7"/>
      <c r="W446" s="7"/>
      <c r="X446" s="7"/>
      <c r="Y446" s="7"/>
    </row>
    <row r="447" spans="1:25" ht="15" x14ac:dyDescent="0.25">
      <c r="A447" s="452"/>
      <c r="B447" s="451"/>
      <c r="C447" s="452"/>
      <c r="D447" s="452"/>
      <c r="E447" s="452"/>
      <c r="F447" s="7"/>
      <c r="G447" s="7"/>
      <c r="H447" s="7"/>
      <c r="I447" s="7"/>
      <c r="J447" s="7"/>
      <c r="K447" s="7"/>
      <c r="L447" s="7"/>
      <c r="M447" s="7"/>
      <c r="N447" s="7"/>
      <c r="O447" s="7"/>
      <c r="P447" s="7"/>
      <c r="Q447" s="7"/>
      <c r="R447" s="7"/>
      <c r="S447" s="7"/>
      <c r="T447" s="7"/>
      <c r="U447" s="7"/>
      <c r="V447" s="7"/>
      <c r="W447" s="7"/>
      <c r="X447" s="7"/>
      <c r="Y447" s="7"/>
    </row>
    <row r="448" spans="1:25" ht="15" x14ac:dyDescent="0.25">
      <c r="A448" s="452"/>
      <c r="B448" s="455"/>
      <c r="C448" s="204"/>
      <c r="D448" s="204"/>
      <c r="E448" s="452"/>
      <c r="F448" s="7"/>
      <c r="G448" s="7"/>
      <c r="H448" s="7"/>
      <c r="I448" s="7"/>
      <c r="J448" s="7"/>
      <c r="K448" s="7"/>
      <c r="L448" s="7"/>
      <c r="M448" s="7"/>
      <c r="N448" s="7"/>
      <c r="O448" s="7"/>
      <c r="P448" s="7"/>
      <c r="Q448" s="7"/>
      <c r="R448" s="7"/>
      <c r="S448" s="7"/>
      <c r="T448" s="7"/>
      <c r="U448" s="7"/>
      <c r="V448" s="7"/>
      <c r="W448" s="7"/>
      <c r="X448" s="7"/>
      <c r="Y448" s="7"/>
    </row>
    <row r="449" spans="1:25" ht="14.25" x14ac:dyDescent="0.2">
      <c r="A449" s="452"/>
      <c r="B449" s="204"/>
      <c r="C449" s="204"/>
      <c r="D449" s="204"/>
      <c r="E449" s="452"/>
      <c r="F449" s="7"/>
      <c r="G449" s="7"/>
      <c r="H449" s="7"/>
      <c r="I449" s="7"/>
      <c r="J449" s="7"/>
      <c r="K449" s="7"/>
      <c r="L449" s="7"/>
      <c r="M449" s="7"/>
      <c r="N449" s="7"/>
      <c r="O449" s="7"/>
      <c r="P449" s="7"/>
      <c r="Q449" s="7"/>
      <c r="R449" s="7"/>
      <c r="S449" s="7"/>
      <c r="T449" s="7"/>
      <c r="U449" s="7"/>
      <c r="V449" s="7"/>
      <c r="W449" s="7"/>
      <c r="X449" s="7"/>
      <c r="Y449" s="7"/>
    </row>
    <row r="450" spans="1:25" ht="14.25" x14ac:dyDescent="0.2">
      <c r="A450" s="1121"/>
      <c r="B450" s="1131"/>
      <c r="C450" s="1131"/>
      <c r="D450" s="1131"/>
      <c r="E450" s="452"/>
      <c r="F450" s="7"/>
      <c r="G450" s="7"/>
      <c r="H450" s="7"/>
      <c r="I450" s="7"/>
      <c r="J450" s="7"/>
      <c r="K450" s="7"/>
      <c r="L450" s="7"/>
      <c r="M450" s="7"/>
      <c r="N450" s="7"/>
      <c r="O450" s="7"/>
      <c r="P450" s="7"/>
      <c r="Q450" s="7"/>
      <c r="R450" s="7"/>
      <c r="S450" s="7"/>
      <c r="T450" s="7"/>
      <c r="U450" s="7"/>
      <c r="V450" s="7"/>
      <c r="W450" s="7"/>
      <c r="X450" s="7"/>
      <c r="Y450" s="7"/>
    </row>
    <row r="451" spans="1:25" ht="14.25" x14ac:dyDescent="0.2">
      <c r="A451" s="1121"/>
      <c r="B451" s="1121"/>
      <c r="C451" s="1121"/>
      <c r="D451" s="1121"/>
      <c r="E451" s="452"/>
      <c r="F451" s="7"/>
      <c r="G451" s="7"/>
      <c r="H451" s="7"/>
      <c r="I451" s="7"/>
      <c r="J451" s="7"/>
      <c r="K451" s="7"/>
      <c r="L451" s="7"/>
      <c r="M451" s="7"/>
      <c r="N451" s="7"/>
      <c r="O451" s="7"/>
      <c r="P451" s="7"/>
      <c r="Q451" s="7"/>
      <c r="R451" s="7"/>
      <c r="S451" s="7"/>
      <c r="T451" s="7"/>
      <c r="U451" s="7"/>
      <c r="V451" s="7"/>
      <c r="W451" s="7"/>
      <c r="X451" s="7"/>
      <c r="Y451" s="7"/>
    </row>
    <row r="452" spans="1:25" x14ac:dyDescent="0.2">
      <c r="A452" s="18"/>
      <c r="B452" s="437"/>
      <c r="C452" s="460"/>
      <c r="D452" s="460"/>
      <c r="E452" s="459"/>
      <c r="F452" s="7"/>
      <c r="G452" s="7"/>
      <c r="H452" s="7"/>
      <c r="I452" s="7"/>
      <c r="J452" s="7"/>
      <c r="K452" s="7"/>
      <c r="L452" s="7"/>
      <c r="M452" s="7"/>
      <c r="N452" s="7"/>
      <c r="O452" s="7"/>
      <c r="P452" s="7"/>
      <c r="Q452" s="7"/>
      <c r="R452" s="7"/>
      <c r="S452" s="7"/>
      <c r="T452" s="7"/>
      <c r="U452" s="7"/>
      <c r="V452" s="7"/>
      <c r="W452" s="7"/>
      <c r="X452" s="7"/>
      <c r="Y452" s="7"/>
    </row>
    <row r="453" spans="1:25" x14ac:dyDescent="0.2">
      <c r="A453" s="459"/>
      <c r="B453" s="437"/>
      <c r="C453" s="460"/>
      <c r="D453" s="460"/>
      <c r="E453" s="459"/>
      <c r="F453" s="7"/>
      <c r="G453" s="7"/>
      <c r="H453" s="7"/>
      <c r="I453" s="7"/>
      <c r="J453" s="7"/>
      <c r="K453" s="7"/>
      <c r="L453" s="7"/>
      <c r="M453" s="7"/>
      <c r="N453" s="7"/>
      <c r="O453" s="7"/>
      <c r="P453" s="7"/>
      <c r="Q453" s="7"/>
      <c r="R453" s="7"/>
      <c r="S453" s="7"/>
      <c r="T453" s="7"/>
      <c r="U453" s="7"/>
      <c r="V453" s="7"/>
      <c r="W453" s="7"/>
      <c r="X453" s="7"/>
      <c r="Y453" s="7"/>
    </row>
    <row r="454" spans="1:25" x14ac:dyDescent="0.2">
      <c r="A454" s="18"/>
      <c r="B454" s="437"/>
      <c r="C454" s="460"/>
      <c r="D454" s="460"/>
      <c r="E454" s="459"/>
      <c r="F454" s="7"/>
      <c r="G454" s="7"/>
      <c r="H454" s="7"/>
      <c r="I454" s="7"/>
      <c r="J454" s="7"/>
      <c r="K454" s="7"/>
      <c r="L454" s="7"/>
      <c r="M454" s="7"/>
      <c r="N454" s="7"/>
      <c r="O454" s="7"/>
      <c r="P454" s="7"/>
      <c r="Q454" s="7"/>
      <c r="R454" s="7"/>
      <c r="S454" s="7"/>
      <c r="T454" s="7"/>
      <c r="U454" s="7"/>
      <c r="V454" s="7"/>
      <c r="W454" s="7"/>
      <c r="X454" s="7"/>
      <c r="Y454" s="7"/>
    </row>
    <row r="455" spans="1:25" x14ac:dyDescent="0.2">
      <c r="A455" s="18"/>
      <c r="B455" s="437"/>
      <c r="C455" s="460"/>
      <c r="D455" s="460"/>
      <c r="E455" s="459"/>
      <c r="F455" s="7"/>
      <c r="G455" s="7"/>
      <c r="H455" s="7"/>
      <c r="I455" s="7"/>
      <c r="J455" s="7"/>
      <c r="K455" s="7"/>
      <c r="L455" s="7"/>
      <c r="M455" s="7"/>
      <c r="N455" s="7"/>
      <c r="O455" s="7"/>
      <c r="P455" s="7"/>
      <c r="Q455" s="7"/>
      <c r="R455" s="7"/>
      <c r="S455" s="7"/>
      <c r="T455" s="7"/>
      <c r="U455" s="7"/>
      <c r="V455" s="7"/>
      <c r="W455" s="7"/>
      <c r="X455" s="7"/>
      <c r="Y455" s="7"/>
    </row>
    <row r="456" spans="1:25" x14ac:dyDescent="0.2">
      <c r="A456" s="459"/>
      <c r="B456" s="437"/>
      <c r="C456" s="460"/>
      <c r="D456" s="460"/>
      <c r="E456" s="459"/>
      <c r="F456" s="7"/>
      <c r="G456" s="7"/>
      <c r="H456" s="7"/>
      <c r="I456" s="7"/>
      <c r="J456" s="7"/>
      <c r="K456" s="7"/>
      <c r="L456" s="7"/>
      <c r="M456" s="7"/>
      <c r="N456" s="7"/>
      <c r="O456" s="7"/>
      <c r="P456" s="7"/>
      <c r="Q456" s="7"/>
      <c r="R456" s="7"/>
      <c r="S456" s="7"/>
      <c r="T456" s="7"/>
      <c r="U456" s="7"/>
      <c r="V456" s="7"/>
      <c r="W456" s="7"/>
      <c r="X456" s="7"/>
      <c r="Y456" s="7"/>
    </row>
    <row r="457" spans="1:25" x14ac:dyDescent="0.2">
      <c r="A457" s="459"/>
      <c r="B457" s="437"/>
      <c r="C457" s="460"/>
      <c r="D457" s="460"/>
      <c r="E457" s="459"/>
      <c r="F457" s="7"/>
      <c r="G457" s="7"/>
      <c r="H457" s="7"/>
      <c r="I457" s="7"/>
      <c r="J457" s="7"/>
      <c r="K457" s="7"/>
      <c r="L457" s="7"/>
      <c r="M457" s="7"/>
      <c r="N457" s="7"/>
      <c r="O457" s="7"/>
      <c r="P457" s="7"/>
      <c r="Q457" s="7"/>
      <c r="R457" s="7"/>
      <c r="S457" s="7"/>
      <c r="T457" s="7"/>
      <c r="U457" s="7"/>
      <c r="V457" s="7"/>
      <c r="W457" s="7"/>
      <c r="X457" s="7"/>
      <c r="Y457" s="7"/>
    </row>
    <row r="458" spans="1:25" x14ac:dyDescent="0.2">
      <c r="A458" s="459"/>
      <c r="B458" s="456"/>
      <c r="C458" s="456"/>
      <c r="D458" s="460"/>
      <c r="E458" s="459"/>
      <c r="F458" s="7"/>
      <c r="G458" s="7"/>
      <c r="H458" s="7"/>
      <c r="I458" s="7"/>
      <c r="J458" s="7"/>
      <c r="K458" s="7"/>
      <c r="L458" s="7"/>
      <c r="M458" s="7"/>
      <c r="N458" s="7"/>
      <c r="O458" s="7"/>
      <c r="P458" s="7"/>
      <c r="Q458" s="7"/>
      <c r="R458" s="7"/>
      <c r="S458" s="7"/>
      <c r="T458" s="7"/>
      <c r="U458" s="7"/>
      <c r="V458" s="7"/>
      <c r="W458" s="7"/>
      <c r="X458" s="7"/>
      <c r="Y458" s="7"/>
    </row>
    <row r="459" spans="1:25" x14ac:dyDescent="0.2">
      <c r="A459" s="1132"/>
      <c r="B459" s="1132"/>
      <c r="C459" s="1132"/>
      <c r="D459" s="20"/>
      <c r="E459" s="459"/>
      <c r="F459" s="7"/>
      <c r="G459" s="7"/>
      <c r="H459" s="7"/>
      <c r="I459" s="7"/>
      <c r="J459" s="7"/>
      <c r="K459" s="7"/>
      <c r="L459" s="7"/>
      <c r="M459" s="7"/>
      <c r="N459" s="7"/>
      <c r="O459" s="7"/>
      <c r="P459" s="7"/>
      <c r="Q459" s="7"/>
      <c r="R459" s="7"/>
      <c r="S459" s="7"/>
      <c r="T459" s="7"/>
      <c r="U459" s="7"/>
      <c r="V459" s="7"/>
      <c r="W459" s="7"/>
      <c r="X459" s="7"/>
      <c r="Y459" s="7"/>
    </row>
    <row r="460" spans="1:25" x14ac:dyDescent="0.2">
      <c r="A460" s="1133"/>
      <c r="B460" s="1133"/>
      <c r="C460" s="1133"/>
      <c r="D460" s="1133"/>
      <c r="E460" s="459"/>
      <c r="F460" s="7"/>
      <c r="G460" s="7"/>
      <c r="H460" s="7"/>
      <c r="I460" s="7"/>
      <c r="J460" s="7"/>
      <c r="K460" s="7"/>
      <c r="L460" s="7"/>
      <c r="M460" s="7"/>
      <c r="N460" s="7"/>
      <c r="O460" s="7"/>
      <c r="P460" s="7"/>
      <c r="Q460" s="7"/>
      <c r="R460" s="7"/>
      <c r="S460" s="7"/>
      <c r="T460" s="7"/>
      <c r="U460" s="7"/>
      <c r="V460" s="7"/>
      <c r="W460" s="7"/>
      <c r="X460" s="7"/>
      <c r="Y460" s="7"/>
    </row>
    <row r="461" spans="1:25" x14ac:dyDescent="0.2">
      <c r="A461" s="456"/>
      <c r="B461" s="457"/>
      <c r="C461" s="457"/>
      <c r="D461" s="20"/>
      <c r="E461" s="459"/>
      <c r="F461" s="7"/>
      <c r="G461" s="7"/>
      <c r="H461" s="7"/>
      <c r="I461" s="7"/>
      <c r="J461" s="7"/>
      <c r="K461" s="7"/>
      <c r="L461" s="7"/>
      <c r="M461" s="7"/>
      <c r="N461" s="7"/>
      <c r="O461" s="7"/>
      <c r="P461" s="7"/>
      <c r="Q461" s="7"/>
      <c r="R461" s="7"/>
      <c r="S461" s="7"/>
      <c r="T461" s="7"/>
      <c r="U461" s="7"/>
      <c r="V461" s="7"/>
      <c r="W461" s="7"/>
      <c r="X461" s="7"/>
      <c r="Y461" s="7"/>
    </row>
    <row r="462" spans="1:25" x14ac:dyDescent="0.2">
      <c r="A462" s="459"/>
      <c r="B462" s="459"/>
      <c r="C462" s="459"/>
      <c r="D462" s="459"/>
      <c r="E462" s="459"/>
      <c r="F462" s="7"/>
      <c r="G462" s="7"/>
      <c r="H462" s="7"/>
      <c r="I462" s="7"/>
      <c r="J462" s="7"/>
      <c r="K462" s="7"/>
      <c r="L462" s="7"/>
      <c r="M462" s="7"/>
      <c r="N462" s="7"/>
      <c r="O462" s="7"/>
      <c r="P462" s="7"/>
      <c r="Q462" s="7"/>
      <c r="R462" s="7"/>
      <c r="S462" s="7"/>
      <c r="T462" s="7"/>
      <c r="U462" s="7"/>
      <c r="V462" s="7"/>
      <c r="W462" s="7"/>
      <c r="X462" s="7"/>
      <c r="Y462" s="7"/>
    </row>
    <row r="463" spans="1:25" x14ac:dyDescent="0.2">
      <c r="A463" s="459"/>
      <c r="B463" s="459"/>
      <c r="C463" s="459"/>
      <c r="D463" s="459"/>
      <c r="E463" s="459"/>
      <c r="F463" s="7"/>
      <c r="G463" s="7"/>
      <c r="H463" s="7"/>
      <c r="I463" s="7"/>
      <c r="J463" s="7"/>
      <c r="K463" s="7"/>
      <c r="L463" s="7"/>
      <c r="M463" s="7"/>
      <c r="N463" s="7"/>
      <c r="O463" s="7"/>
      <c r="P463" s="7"/>
      <c r="Q463" s="7"/>
      <c r="R463" s="7"/>
      <c r="S463" s="7"/>
      <c r="T463" s="7"/>
      <c r="U463" s="7"/>
      <c r="V463" s="7"/>
      <c r="W463" s="7"/>
      <c r="X463" s="7"/>
      <c r="Y463" s="7"/>
    </row>
    <row r="464" spans="1:25" x14ac:dyDescent="0.2">
      <c r="A464" s="456"/>
      <c r="B464" s="458"/>
      <c r="C464" s="458"/>
      <c r="D464" s="458"/>
      <c r="E464" s="459"/>
      <c r="F464" s="7"/>
      <c r="G464" s="7"/>
      <c r="H464" s="7"/>
      <c r="I464" s="7"/>
      <c r="J464" s="7"/>
      <c r="K464" s="7"/>
      <c r="L464" s="7"/>
      <c r="M464" s="7"/>
      <c r="N464" s="7"/>
      <c r="O464" s="7"/>
      <c r="P464" s="7"/>
      <c r="Q464" s="7"/>
      <c r="R464" s="7"/>
      <c r="S464" s="7"/>
      <c r="T464" s="7"/>
      <c r="U464" s="7"/>
      <c r="V464" s="7"/>
      <c r="W464" s="7"/>
      <c r="X464" s="7"/>
      <c r="Y464" s="7"/>
    </row>
    <row r="465" spans="1:25" x14ac:dyDescent="0.2">
      <c r="A465" s="1134"/>
      <c r="B465" s="1135"/>
      <c r="C465" s="1136"/>
      <c r="D465" s="1136"/>
      <c r="E465" s="22"/>
      <c r="F465" s="7"/>
      <c r="G465" s="7"/>
      <c r="H465" s="7"/>
      <c r="I465" s="7"/>
      <c r="J465" s="7"/>
      <c r="K465" s="7"/>
      <c r="L465" s="7"/>
      <c r="M465" s="7"/>
      <c r="N465" s="7"/>
      <c r="O465" s="7"/>
      <c r="P465" s="7"/>
      <c r="Q465" s="7"/>
      <c r="R465" s="7"/>
      <c r="S465" s="7"/>
      <c r="T465" s="7"/>
      <c r="U465" s="7"/>
      <c r="V465" s="7"/>
      <c r="W465" s="7"/>
      <c r="X465" s="7"/>
      <c r="Y465" s="7"/>
    </row>
    <row r="466" spans="1:25" x14ac:dyDescent="0.2">
      <c r="A466" s="1134"/>
      <c r="B466" s="1134"/>
      <c r="C466" s="1134"/>
      <c r="D466" s="1134"/>
      <c r="E466" s="22"/>
      <c r="F466" s="7"/>
      <c r="G466" s="7"/>
      <c r="H466" s="7"/>
      <c r="I466" s="7"/>
      <c r="J466" s="7"/>
      <c r="K466" s="7"/>
      <c r="L466" s="7"/>
      <c r="M466" s="7"/>
      <c r="N466" s="7"/>
      <c r="O466" s="7"/>
      <c r="P466" s="7"/>
      <c r="Q466" s="7"/>
      <c r="R466" s="7"/>
      <c r="S466" s="7"/>
      <c r="T466" s="7"/>
      <c r="U466" s="7"/>
      <c r="V466" s="7"/>
      <c r="W466" s="7"/>
      <c r="X466" s="7"/>
      <c r="Y466" s="7"/>
    </row>
    <row r="467" spans="1:25" x14ac:dyDescent="0.2">
      <c r="A467" s="1132"/>
      <c r="B467" s="1132"/>
      <c r="C467" s="1132"/>
      <c r="D467" s="20"/>
      <c r="E467" s="459"/>
      <c r="F467" s="7"/>
      <c r="G467" s="7"/>
      <c r="H467" s="7"/>
      <c r="I467" s="7"/>
      <c r="J467" s="7"/>
      <c r="K467" s="7"/>
      <c r="L467" s="7"/>
      <c r="M467" s="7"/>
      <c r="N467" s="7"/>
      <c r="O467" s="7"/>
      <c r="P467" s="7"/>
      <c r="Q467" s="7"/>
      <c r="R467" s="7"/>
      <c r="S467" s="7"/>
      <c r="T467" s="7"/>
      <c r="U467" s="7"/>
      <c r="V467" s="7"/>
      <c r="W467" s="7"/>
      <c r="X467" s="7"/>
      <c r="Y467" s="7"/>
    </row>
    <row r="468" spans="1:25" x14ac:dyDescent="0.2">
      <c r="A468" s="1133"/>
      <c r="B468" s="1133"/>
      <c r="C468" s="1133"/>
      <c r="D468" s="1133"/>
      <c r="E468" s="459"/>
      <c r="F468" s="7"/>
      <c r="G468" s="7"/>
      <c r="H468" s="7"/>
      <c r="I468" s="7"/>
      <c r="J468" s="7"/>
      <c r="K468" s="7"/>
      <c r="L468" s="7"/>
      <c r="M468" s="7"/>
      <c r="N468" s="7"/>
      <c r="O468" s="7"/>
      <c r="P468" s="7"/>
      <c r="Q468" s="7"/>
      <c r="R468" s="7"/>
      <c r="S468" s="7"/>
      <c r="T468" s="7"/>
      <c r="U468" s="7"/>
      <c r="V468" s="7"/>
      <c r="W468" s="7"/>
      <c r="X468" s="7"/>
      <c r="Y468" s="7"/>
    </row>
    <row r="469" spans="1:25" x14ac:dyDescent="0.2">
      <c r="A469" s="1132"/>
      <c r="B469" s="1132"/>
      <c r="C469" s="1132"/>
      <c r="D469" s="20"/>
      <c r="E469" s="459"/>
      <c r="F469" s="7"/>
      <c r="G469" s="7"/>
      <c r="H469" s="7"/>
      <c r="I469" s="7"/>
      <c r="J469" s="7"/>
      <c r="K469" s="7"/>
      <c r="L469" s="7"/>
      <c r="M469" s="7"/>
      <c r="N469" s="7"/>
      <c r="O469" s="7"/>
      <c r="P469" s="7"/>
      <c r="Q469" s="7"/>
      <c r="R469" s="7"/>
      <c r="S469" s="7"/>
      <c r="T469" s="7"/>
      <c r="U469" s="7"/>
      <c r="V469" s="7"/>
      <c r="W469" s="7"/>
      <c r="X469" s="7"/>
      <c r="Y469" s="7"/>
    </row>
    <row r="470" spans="1:25" x14ac:dyDescent="0.2">
      <c r="A470" s="459"/>
      <c r="B470" s="459"/>
      <c r="C470" s="459"/>
      <c r="D470" s="459"/>
      <c r="E470" s="459"/>
      <c r="F470" s="7"/>
      <c r="G470" s="7"/>
      <c r="H470" s="7"/>
      <c r="I470" s="7"/>
      <c r="J470" s="7"/>
      <c r="K470" s="7"/>
      <c r="L470" s="7"/>
      <c r="M470" s="7"/>
      <c r="N470" s="7"/>
      <c r="O470" s="7"/>
      <c r="P470" s="7"/>
      <c r="Q470" s="7"/>
      <c r="R470" s="7"/>
      <c r="S470" s="7"/>
      <c r="T470" s="7"/>
      <c r="U470" s="7"/>
      <c r="V470" s="7"/>
      <c r="W470" s="7"/>
      <c r="X470" s="7"/>
      <c r="Y470" s="7"/>
    </row>
    <row r="471" spans="1:25" x14ac:dyDescent="0.2">
      <c r="A471" s="459"/>
      <c r="B471" s="459"/>
      <c r="C471" s="459"/>
      <c r="D471" s="459"/>
      <c r="E471" s="459"/>
      <c r="F471" s="7"/>
      <c r="G471" s="7"/>
      <c r="H471" s="7"/>
      <c r="I471" s="7"/>
      <c r="J471" s="7"/>
      <c r="K471" s="7"/>
      <c r="L471" s="7"/>
      <c r="M471" s="7"/>
      <c r="N471" s="7"/>
      <c r="O471" s="7"/>
      <c r="P471" s="7"/>
      <c r="Q471" s="7"/>
      <c r="R471" s="7"/>
      <c r="S471" s="7"/>
      <c r="T471" s="7"/>
      <c r="U471" s="7"/>
      <c r="V471" s="7"/>
      <c r="W471" s="7"/>
      <c r="X471" s="7"/>
      <c r="Y471" s="7"/>
    </row>
    <row r="472" spans="1:25" x14ac:dyDescent="0.2">
      <c r="A472" s="1132"/>
      <c r="B472" s="1132"/>
      <c r="C472" s="1137"/>
      <c r="D472" s="1137"/>
      <c r="E472" s="459"/>
      <c r="F472" s="7"/>
      <c r="G472" s="7"/>
      <c r="H472" s="7"/>
      <c r="I472" s="7"/>
      <c r="J472" s="7"/>
      <c r="K472" s="7"/>
      <c r="L472" s="7"/>
      <c r="M472" s="7"/>
      <c r="N472" s="7"/>
      <c r="O472" s="7"/>
      <c r="P472" s="7"/>
      <c r="Q472" s="7"/>
      <c r="R472" s="7"/>
      <c r="S472" s="7"/>
      <c r="T472" s="7"/>
      <c r="U472" s="7"/>
      <c r="V472" s="7"/>
      <c r="W472" s="7"/>
      <c r="X472" s="7"/>
      <c r="Y472" s="7"/>
    </row>
    <row r="473" spans="1:25" x14ac:dyDescent="0.2">
      <c r="A473" s="459"/>
      <c r="B473" s="459"/>
      <c r="C473" s="459"/>
      <c r="D473" s="459"/>
      <c r="E473" s="459"/>
      <c r="F473" s="7"/>
      <c r="G473" s="7"/>
      <c r="H473" s="7"/>
      <c r="I473" s="7"/>
      <c r="J473" s="7"/>
      <c r="K473" s="7"/>
      <c r="L473" s="7"/>
      <c r="M473" s="7"/>
      <c r="N473" s="7"/>
      <c r="O473" s="7"/>
      <c r="P473" s="7"/>
      <c r="Q473" s="7"/>
      <c r="R473" s="7"/>
      <c r="S473" s="7"/>
      <c r="T473" s="7"/>
      <c r="U473" s="7"/>
      <c r="V473" s="7"/>
      <c r="W473" s="7"/>
      <c r="X473" s="7"/>
      <c r="Y473" s="7"/>
    </row>
    <row r="474" spans="1:25" x14ac:dyDescent="0.2">
      <c r="A474" s="1138"/>
      <c r="B474" s="1138"/>
      <c r="C474" s="1139"/>
      <c r="D474" s="1139"/>
      <c r="E474" s="459"/>
      <c r="F474" s="7"/>
      <c r="G474" s="7"/>
      <c r="H474" s="7"/>
      <c r="I474" s="7"/>
      <c r="J474" s="7"/>
      <c r="K474" s="7"/>
      <c r="L474" s="7"/>
      <c r="M474" s="7"/>
      <c r="N474" s="7"/>
      <c r="O474" s="7"/>
      <c r="P474" s="7"/>
      <c r="Q474" s="7"/>
      <c r="R474" s="7"/>
      <c r="S474" s="7"/>
      <c r="T474" s="7"/>
      <c r="U474" s="7"/>
      <c r="V474" s="7"/>
      <c r="W474" s="7"/>
      <c r="X474" s="7"/>
      <c r="Y474" s="7"/>
    </row>
    <row r="475" spans="1:25" x14ac:dyDescent="0.2">
      <c r="A475" s="1138"/>
      <c r="B475" s="1138"/>
      <c r="C475" s="1139"/>
      <c r="D475" s="1139"/>
      <c r="E475" s="459"/>
      <c r="F475" s="7"/>
      <c r="G475" s="7"/>
      <c r="H475" s="7"/>
      <c r="I475" s="7"/>
      <c r="J475" s="7"/>
      <c r="K475" s="7"/>
      <c r="L475" s="7"/>
      <c r="M475" s="7"/>
      <c r="N475" s="7"/>
      <c r="O475" s="7"/>
      <c r="P475" s="7"/>
      <c r="Q475" s="7"/>
      <c r="R475" s="7"/>
      <c r="S475" s="7"/>
      <c r="T475" s="7"/>
      <c r="U475" s="7"/>
      <c r="V475" s="7"/>
      <c r="W475" s="7"/>
      <c r="X475" s="7"/>
      <c r="Y475" s="7"/>
    </row>
    <row r="476" spans="1:25" ht="14.25" x14ac:dyDescent="0.2">
      <c r="A476" s="459"/>
      <c r="B476" s="23"/>
      <c r="C476" s="1139"/>
      <c r="D476" s="1139"/>
      <c r="E476" s="459"/>
      <c r="F476" s="7"/>
      <c r="G476" s="7"/>
      <c r="H476" s="7"/>
      <c r="I476" s="7"/>
      <c r="J476" s="7"/>
      <c r="K476" s="7"/>
      <c r="L476" s="7"/>
      <c r="M476" s="7"/>
      <c r="N476" s="7"/>
      <c r="O476" s="7"/>
      <c r="P476" s="7"/>
      <c r="Q476" s="7"/>
      <c r="R476" s="7"/>
      <c r="S476" s="7"/>
      <c r="T476" s="7"/>
      <c r="U476" s="7"/>
      <c r="V476" s="7"/>
      <c r="W476" s="7"/>
      <c r="X476" s="7"/>
      <c r="Y476" s="7"/>
    </row>
    <row r="477" spans="1:25" x14ac:dyDescent="0.2">
      <c r="A477" s="459"/>
      <c r="B477" s="24"/>
      <c r="C477" s="1139"/>
      <c r="D477" s="1139"/>
      <c r="E477" s="459"/>
      <c r="F477" s="7"/>
      <c r="G477" s="7"/>
      <c r="H477" s="7"/>
      <c r="I477" s="7"/>
      <c r="J477" s="7"/>
      <c r="K477" s="7"/>
      <c r="L477" s="7"/>
      <c r="M477" s="7"/>
      <c r="N477" s="7"/>
      <c r="O477" s="7"/>
      <c r="P477" s="7"/>
      <c r="Q477" s="7"/>
      <c r="R477" s="7"/>
      <c r="S477" s="7"/>
      <c r="T477" s="7"/>
      <c r="U477" s="7"/>
      <c r="V477" s="7"/>
      <c r="W477" s="7"/>
      <c r="X477" s="7"/>
      <c r="Y477" s="7"/>
    </row>
    <row r="478" spans="1:25" x14ac:dyDescent="0.2">
      <c r="A478" s="1138"/>
      <c r="B478" s="1138"/>
      <c r="C478" s="1139"/>
      <c r="D478" s="1139"/>
      <c r="E478" s="459"/>
      <c r="F478" s="7"/>
      <c r="G478" s="7"/>
      <c r="H478" s="7"/>
      <c r="I478" s="7"/>
      <c r="J478" s="7"/>
      <c r="K478" s="7"/>
      <c r="L478" s="7"/>
      <c r="M478" s="7"/>
      <c r="N478" s="7"/>
      <c r="O478" s="7"/>
      <c r="P478" s="7"/>
      <c r="Q478" s="7"/>
      <c r="R478" s="7"/>
      <c r="S478" s="7"/>
      <c r="T478" s="7"/>
      <c r="U478" s="7"/>
      <c r="V478" s="7"/>
      <c r="W478" s="7"/>
      <c r="X478" s="7"/>
      <c r="Y478" s="7"/>
    </row>
    <row r="479" spans="1:25" x14ac:dyDescent="0.2">
      <c r="A479" s="1138"/>
      <c r="B479" s="1138"/>
      <c r="C479" s="1139"/>
      <c r="D479" s="1139"/>
      <c r="E479" s="459"/>
      <c r="F479" s="7"/>
      <c r="G479" s="7"/>
      <c r="H479" s="7"/>
      <c r="I479" s="7"/>
      <c r="J479" s="7"/>
      <c r="K479" s="7"/>
      <c r="L479" s="7"/>
      <c r="M479" s="7"/>
      <c r="N479" s="7"/>
      <c r="O479" s="7"/>
      <c r="P479" s="7"/>
      <c r="Q479" s="7"/>
      <c r="R479" s="7"/>
      <c r="S479" s="7"/>
      <c r="T479" s="7"/>
      <c r="U479" s="7"/>
      <c r="V479" s="7"/>
      <c r="W479" s="7"/>
      <c r="X479" s="7"/>
      <c r="Y479" s="7"/>
    </row>
    <row r="480" spans="1:25" x14ac:dyDescent="0.2">
      <c r="A480" s="1138"/>
      <c r="B480" s="1138"/>
      <c r="C480" s="1139"/>
      <c r="D480" s="1139"/>
      <c r="E480" s="459"/>
      <c r="F480" s="7"/>
      <c r="G480" s="7"/>
      <c r="H480" s="7"/>
      <c r="I480" s="7"/>
      <c r="J480" s="7"/>
      <c r="K480" s="7"/>
      <c r="L480" s="7"/>
      <c r="M480" s="7"/>
      <c r="N480" s="7"/>
      <c r="O480" s="7"/>
      <c r="P480" s="7"/>
      <c r="Q480" s="7"/>
      <c r="R480" s="7"/>
      <c r="S480" s="7"/>
      <c r="T480" s="7"/>
      <c r="U480" s="7"/>
      <c r="V480" s="7"/>
      <c r="W480" s="7"/>
      <c r="X480" s="7"/>
      <c r="Y480" s="7"/>
    </row>
    <row r="481" spans="1:25" x14ac:dyDescent="0.2">
      <c r="A481" s="1138"/>
      <c r="B481" s="1138"/>
      <c r="C481" s="1139"/>
      <c r="D481" s="1139"/>
      <c r="E481" s="459"/>
      <c r="F481" s="7"/>
      <c r="G481" s="7"/>
      <c r="H481" s="7"/>
      <c r="I481" s="7"/>
      <c r="J481" s="7"/>
      <c r="K481" s="7"/>
      <c r="L481" s="7"/>
      <c r="M481" s="7"/>
      <c r="N481" s="7"/>
      <c r="O481" s="7"/>
      <c r="P481" s="7"/>
      <c r="Q481" s="7"/>
      <c r="R481" s="7"/>
      <c r="S481" s="7"/>
      <c r="T481" s="7"/>
      <c r="U481" s="7"/>
      <c r="V481" s="7"/>
      <c r="W481" s="7"/>
      <c r="X481" s="7"/>
      <c r="Y481" s="7"/>
    </row>
    <row r="482" spans="1:25" x14ac:dyDescent="0.2">
      <c r="A482" s="1138"/>
      <c r="B482" s="1138"/>
      <c r="C482" s="1139"/>
      <c r="D482" s="1139"/>
      <c r="E482" s="459"/>
      <c r="F482" s="7"/>
      <c r="G482" s="7"/>
      <c r="H482" s="7"/>
      <c r="I482" s="7"/>
      <c r="J482" s="7"/>
      <c r="K482" s="7"/>
      <c r="L482" s="7"/>
      <c r="M482" s="7"/>
      <c r="N482" s="7"/>
      <c r="O482" s="7"/>
      <c r="P482" s="7"/>
      <c r="Q482" s="7"/>
      <c r="R482" s="7"/>
      <c r="S482" s="7"/>
      <c r="T482" s="7"/>
      <c r="U482" s="7"/>
      <c r="V482" s="7"/>
      <c r="W482" s="7"/>
      <c r="X482" s="7"/>
      <c r="Y482" s="7"/>
    </row>
    <row r="483" spans="1:25" x14ac:dyDescent="0.2">
      <c r="A483" s="1138"/>
      <c r="B483" s="1138"/>
      <c r="C483" s="1138"/>
      <c r="D483" s="1138"/>
      <c r="E483" s="459"/>
      <c r="F483" s="7"/>
      <c r="G483" s="7"/>
      <c r="H483" s="7"/>
      <c r="I483" s="7"/>
      <c r="J483" s="7"/>
      <c r="K483" s="7"/>
      <c r="L483" s="7"/>
      <c r="M483" s="7"/>
      <c r="N483" s="7"/>
      <c r="O483" s="7"/>
      <c r="P483" s="7"/>
      <c r="Q483" s="7"/>
      <c r="R483" s="7"/>
      <c r="S483" s="7"/>
      <c r="T483" s="7"/>
      <c r="U483" s="7"/>
      <c r="V483" s="7"/>
      <c r="W483" s="7"/>
      <c r="X483" s="7"/>
      <c r="Y483" s="7"/>
    </row>
    <row r="484" spans="1:25" x14ac:dyDescent="0.2">
      <c r="A484" s="1138"/>
      <c r="B484" s="1138"/>
      <c r="C484" s="1138"/>
      <c r="D484" s="1138"/>
      <c r="E484" s="459"/>
      <c r="F484" s="7"/>
      <c r="G484" s="7"/>
      <c r="H484" s="7"/>
      <c r="I484" s="7"/>
      <c r="J484" s="7"/>
      <c r="K484" s="7"/>
      <c r="L484" s="7"/>
      <c r="M484" s="7"/>
      <c r="N484" s="7"/>
      <c r="O484" s="7"/>
      <c r="P484" s="7"/>
      <c r="Q484" s="7"/>
      <c r="R484" s="7"/>
      <c r="S484" s="7"/>
      <c r="T484" s="7"/>
      <c r="U484" s="7"/>
      <c r="V484" s="7"/>
      <c r="W484" s="7"/>
      <c r="X484" s="7"/>
      <c r="Y484" s="7"/>
    </row>
    <row r="485" spans="1:25" x14ac:dyDescent="0.2">
      <c r="A485" s="1138"/>
      <c r="B485" s="1138"/>
      <c r="C485" s="1138"/>
      <c r="D485" s="1138"/>
      <c r="E485" s="459"/>
      <c r="F485" s="7"/>
      <c r="G485" s="7"/>
      <c r="H485" s="7"/>
      <c r="I485" s="7"/>
      <c r="J485" s="7"/>
      <c r="K485" s="7"/>
      <c r="L485" s="7"/>
      <c r="M485" s="7"/>
      <c r="N485" s="7"/>
      <c r="O485" s="7"/>
      <c r="P485" s="7"/>
      <c r="Q485" s="7"/>
      <c r="R485" s="7"/>
      <c r="S485" s="7"/>
      <c r="T485" s="7"/>
      <c r="U485" s="7"/>
      <c r="V485" s="7"/>
      <c r="W485" s="7"/>
      <c r="X485" s="7"/>
      <c r="Y485" s="7"/>
    </row>
    <row r="486" spans="1:25" x14ac:dyDescent="0.2">
      <c r="A486" s="1138"/>
      <c r="B486" s="1138"/>
      <c r="C486" s="1138"/>
      <c r="D486" s="1138"/>
      <c r="E486" s="459"/>
      <c r="F486" s="7"/>
      <c r="G486" s="7"/>
      <c r="H486" s="7"/>
      <c r="I486" s="7"/>
      <c r="J486" s="7"/>
      <c r="K486" s="7"/>
      <c r="L486" s="7"/>
      <c r="M486" s="7"/>
      <c r="N486" s="7"/>
      <c r="O486" s="7"/>
      <c r="P486" s="7"/>
      <c r="Q486" s="7"/>
      <c r="R486" s="7"/>
      <c r="S486" s="7"/>
      <c r="T486" s="7"/>
      <c r="U486" s="7"/>
      <c r="V486" s="7"/>
      <c r="W486" s="7"/>
      <c r="X486" s="7"/>
      <c r="Y486" s="7"/>
    </row>
    <row r="487" spans="1:25" x14ac:dyDescent="0.2">
      <c r="A487" s="1138"/>
      <c r="B487" s="1138"/>
      <c r="C487" s="1138"/>
      <c r="D487" s="1138"/>
      <c r="E487" s="459"/>
      <c r="F487" s="7"/>
      <c r="G487" s="7"/>
      <c r="H487" s="7"/>
      <c r="I487" s="7"/>
      <c r="J487" s="7"/>
      <c r="K487" s="7"/>
      <c r="L487" s="7"/>
      <c r="M487" s="7"/>
      <c r="N487" s="7"/>
      <c r="O487" s="7"/>
      <c r="P487" s="7"/>
      <c r="Q487" s="7"/>
      <c r="R487" s="7"/>
      <c r="S487" s="7"/>
      <c r="T487" s="7"/>
      <c r="U487" s="7"/>
      <c r="V487" s="7"/>
      <c r="W487" s="7"/>
      <c r="X487" s="7"/>
      <c r="Y487" s="7"/>
    </row>
    <row r="488" spans="1:25" x14ac:dyDescent="0.2">
      <c r="A488" s="456"/>
      <c r="B488" s="456"/>
      <c r="C488" s="677"/>
      <c r="D488" s="677"/>
      <c r="E488" s="459"/>
      <c r="F488" s="7"/>
      <c r="G488" s="7"/>
      <c r="H488" s="7"/>
      <c r="I488" s="7"/>
      <c r="J488" s="7"/>
      <c r="K488" s="7"/>
      <c r="L488" s="7"/>
      <c r="M488" s="7"/>
      <c r="N488" s="7"/>
      <c r="O488" s="7"/>
      <c r="P488" s="7"/>
      <c r="Q488" s="7"/>
      <c r="R488" s="7"/>
      <c r="S488" s="7"/>
      <c r="T488" s="7"/>
      <c r="U488" s="7"/>
      <c r="V488" s="7"/>
      <c r="W488" s="7"/>
      <c r="X488" s="7"/>
      <c r="Y488" s="7"/>
    </row>
    <row r="489" spans="1:25" x14ac:dyDescent="0.2">
      <c r="A489" s="1132"/>
      <c r="B489" s="1132"/>
      <c r="C489" s="1139"/>
      <c r="D489" s="1139"/>
      <c r="E489" s="459"/>
      <c r="F489" s="7"/>
      <c r="G489" s="7"/>
      <c r="H489" s="7"/>
      <c r="I489" s="7"/>
      <c r="J489" s="7"/>
      <c r="K489" s="7"/>
      <c r="L489" s="7"/>
      <c r="M489" s="7"/>
      <c r="N489" s="7"/>
      <c r="O489" s="7"/>
      <c r="P489" s="7"/>
      <c r="Q489" s="7"/>
      <c r="R489" s="7"/>
      <c r="S489" s="7"/>
      <c r="T489" s="7"/>
      <c r="U489" s="7"/>
      <c r="V489" s="7"/>
      <c r="W489" s="7"/>
      <c r="X489" s="7"/>
      <c r="Y489" s="7"/>
    </row>
    <row r="490" spans="1:25" x14ac:dyDescent="0.2">
      <c r="A490" s="459"/>
      <c r="B490" s="459"/>
      <c r="C490" s="437"/>
      <c r="D490" s="437"/>
      <c r="E490" s="459"/>
      <c r="F490" s="7"/>
      <c r="G490" s="7"/>
      <c r="H490" s="7"/>
      <c r="I490" s="7"/>
      <c r="J490" s="7"/>
      <c r="K490" s="7"/>
      <c r="L490" s="7"/>
      <c r="M490" s="7"/>
      <c r="N490" s="7"/>
      <c r="O490" s="7"/>
      <c r="P490" s="7"/>
      <c r="Q490" s="7"/>
      <c r="R490" s="7"/>
      <c r="S490" s="7"/>
      <c r="T490" s="7"/>
      <c r="U490" s="7"/>
      <c r="V490" s="7"/>
      <c r="W490" s="7"/>
      <c r="X490" s="7"/>
      <c r="Y490" s="7"/>
    </row>
    <row r="491" spans="1:25" x14ac:dyDescent="0.2">
      <c r="A491" s="1140"/>
      <c r="B491" s="1140"/>
      <c r="C491" s="1137"/>
      <c r="D491" s="1137"/>
      <c r="E491" s="459"/>
      <c r="F491" s="7"/>
      <c r="G491" s="7"/>
      <c r="H491" s="7"/>
      <c r="I491" s="7"/>
      <c r="J491" s="7"/>
      <c r="K491" s="7"/>
      <c r="L491" s="7"/>
      <c r="M491" s="7"/>
      <c r="N491" s="7"/>
      <c r="O491" s="7"/>
      <c r="P491" s="7"/>
      <c r="Q491" s="7"/>
      <c r="R491" s="7"/>
      <c r="S491" s="7"/>
      <c r="T491" s="7"/>
      <c r="U491" s="7"/>
      <c r="V491" s="7"/>
      <c r="W491" s="7"/>
      <c r="X491" s="7"/>
      <c r="Y491" s="7"/>
    </row>
    <row r="492" spans="1:25" x14ac:dyDescent="0.2">
      <c r="A492" s="459"/>
      <c r="B492" s="459"/>
      <c r="C492" s="437"/>
      <c r="D492" s="437"/>
      <c r="E492" s="459"/>
      <c r="F492" s="7"/>
      <c r="G492" s="7"/>
      <c r="H492" s="7"/>
      <c r="I492" s="7"/>
      <c r="J492" s="7"/>
      <c r="K492" s="7"/>
      <c r="L492" s="7"/>
      <c r="M492" s="7"/>
      <c r="N492" s="7"/>
      <c r="O492" s="7"/>
      <c r="P492" s="7"/>
      <c r="Q492" s="7"/>
      <c r="R492" s="7"/>
      <c r="S492" s="7"/>
      <c r="T492" s="7"/>
      <c r="U492" s="7"/>
      <c r="V492" s="7"/>
      <c r="W492" s="7"/>
      <c r="X492" s="7"/>
      <c r="Y492" s="7"/>
    </row>
    <row r="493" spans="1:25" x14ac:dyDescent="0.2">
      <c r="A493" s="1132"/>
      <c r="B493" s="1132"/>
      <c r="C493" s="1139"/>
      <c r="D493" s="1139"/>
      <c r="E493" s="459"/>
      <c r="F493" s="7"/>
      <c r="G493" s="7"/>
      <c r="H493" s="7"/>
      <c r="I493" s="7"/>
      <c r="J493" s="7"/>
      <c r="K493" s="7"/>
      <c r="L493" s="7"/>
      <c r="M493" s="7"/>
      <c r="N493" s="7"/>
      <c r="O493" s="7"/>
      <c r="P493" s="7"/>
      <c r="Q493" s="7"/>
      <c r="R493" s="7"/>
      <c r="S493" s="7"/>
      <c r="T493" s="7"/>
      <c r="U493" s="7"/>
      <c r="V493" s="7"/>
      <c r="W493" s="7"/>
      <c r="X493" s="7"/>
      <c r="Y493" s="7"/>
    </row>
    <row r="494" spans="1:25" x14ac:dyDescent="0.2">
      <c r="A494" s="456"/>
      <c r="B494" s="459"/>
      <c r="C494" s="25"/>
      <c r="D494" s="25"/>
      <c r="E494" s="459"/>
      <c r="F494" s="7"/>
      <c r="G494" s="7"/>
      <c r="H494" s="7"/>
      <c r="I494" s="7"/>
      <c r="J494" s="7"/>
      <c r="K494" s="7"/>
      <c r="L494" s="7"/>
      <c r="M494" s="7"/>
      <c r="N494" s="7"/>
      <c r="O494" s="7"/>
      <c r="P494" s="7"/>
      <c r="Q494" s="7"/>
      <c r="R494" s="7"/>
      <c r="S494" s="7"/>
      <c r="T494" s="7"/>
      <c r="U494" s="7"/>
      <c r="V494" s="7"/>
      <c r="W494" s="7"/>
      <c r="X494" s="7"/>
      <c r="Y494" s="7"/>
    </row>
    <row r="495" spans="1:25" x14ac:dyDescent="0.2">
      <c r="A495" s="1141"/>
      <c r="B495" s="1141"/>
      <c r="C495" s="1139"/>
      <c r="D495" s="1139"/>
      <c r="E495" s="459"/>
      <c r="F495" s="7"/>
      <c r="G495" s="7"/>
      <c r="H495" s="7"/>
      <c r="I495" s="7"/>
      <c r="J495" s="7"/>
      <c r="K495" s="7"/>
      <c r="L495" s="7"/>
      <c r="M495" s="7"/>
      <c r="N495" s="7"/>
      <c r="O495" s="7"/>
      <c r="P495" s="7"/>
      <c r="Q495" s="7"/>
      <c r="R495" s="7"/>
      <c r="S495" s="7"/>
      <c r="T495" s="7"/>
      <c r="U495" s="7"/>
      <c r="V495" s="7"/>
      <c r="W495" s="7"/>
      <c r="X495" s="7"/>
      <c r="Y495" s="7"/>
    </row>
    <row r="496" spans="1:25" x14ac:dyDescent="0.2">
      <c r="A496" s="459"/>
      <c r="B496" s="25"/>
      <c r="C496" s="459"/>
      <c r="D496" s="25"/>
      <c r="E496" s="25"/>
      <c r="F496" s="7"/>
      <c r="G496" s="7"/>
      <c r="H496" s="7"/>
      <c r="I496" s="7"/>
      <c r="J496" s="7"/>
      <c r="K496" s="7"/>
      <c r="L496" s="7"/>
      <c r="M496" s="7"/>
      <c r="N496" s="7"/>
      <c r="O496" s="7"/>
      <c r="P496" s="7"/>
      <c r="Q496" s="7"/>
      <c r="R496" s="7"/>
      <c r="S496" s="7"/>
      <c r="T496" s="7"/>
      <c r="U496" s="7"/>
      <c r="V496" s="7"/>
      <c r="W496" s="7"/>
      <c r="X496" s="7"/>
      <c r="Y496" s="7"/>
    </row>
    <row r="497" spans="1:25" x14ac:dyDescent="0.2">
      <c r="A497" s="1132"/>
      <c r="B497" s="1132"/>
      <c r="C497" s="1137"/>
      <c r="D497" s="1137"/>
      <c r="E497" s="459"/>
      <c r="F497" s="7"/>
      <c r="G497" s="7"/>
      <c r="H497" s="7"/>
      <c r="I497" s="7"/>
      <c r="J497" s="7"/>
      <c r="K497" s="7"/>
      <c r="L497" s="7"/>
      <c r="M497" s="7"/>
      <c r="N497" s="7"/>
      <c r="O497" s="7"/>
      <c r="P497" s="7"/>
      <c r="Q497" s="7"/>
      <c r="R497" s="7"/>
      <c r="S497" s="7"/>
      <c r="T497" s="7"/>
      <c r="U497" s="7"/>
      <c r="V497" s="7"/>
      <c r="W497" s="7"/>
      <c r="X497" s="7"/>
      <c r="Y497" s="7"/>
    </row>
    <row r="498" spans="1:25" x14ac:dyDescent="0.2">
      <c r="A498" s="459"/>
      <c r="B498" s="459"/>
      <c r="C498" s="459"/>
      <c r="D498" s="459"/>
      <c r="E498" s="459"/>
      <c r="F498" s="7"/>
      <c r="G498" s="7"/>
      <c r="H498" s="7"/>
      <c r="I498" s="7"/>
      <c r="J498" s="7"/>
      <c r="K498" s="7"/>
      <c r="L498" s="7"/>
      <c r="M498" s="7"/>
      <c r="N498" s="7"/>
      <c r="O498" s="7"/>
      <c r="P498" s="7"/>
      <c r="Q498" s="7"/>
      <c r="R498" s="7"/>
      <c r="S498" s="7"/>
      <c r="T498" s="7"/>
      <c r="U498" s="7"/>
      <c r="V498" s="7"/>
      <c r="W498" s="7"/>
      <c r="X498" s="7"/>
      <c r="Y498" s="7"/>
    </row>
    <row r="499" spans="1:25" x14ac:dyDescent="0.2">
      <c r="A499" s="1138"/>
      <c r="B499" s="1138"/>
      <c r="C499" s="1139"/>
      <c r="D499" s="1139"/>
      <c r="E499" s="459"/>
      <c r="F499" s="7"/>
      <c r="G499" s="7"/>
      <c r="H499" s="7"/>
      <c r="I499" s="7"/>
      <c r="J499" s="7"/>
      <c r="K499" s="7"/>
      <c r="L499" s="7"/>
      <c r="M499" s="7"/>
      <c r="N499" s="7"/>
      <c r="O499" s="7"/>
      <c r="P499" s="7"/>
      <c r="Q499" s="7"/>
      <c r="R499" s="7"/>
      <c r="S499" s="7"/>
      <c r="T499" s="7"/>
      <c r="U499" s="7"/>
      <c r="V499" s="7"/>
      <c r="W499" s="7"/>
      <c r="X499" s="7"/>
      <c r="Y499" s="7"/>
    </row>
    <row r="500" spans="1:25" x14ac:dyDescent="0.2">
      <c r="A500" s="1138"/>
      <c r="B500" s="1138"/>
      <c r="C500" s="1139"/>
      <c r="D500" s="1139"/>
      <c r="E500" s="459"/>
      <c r="F500" s="7"/>
      <c r="G500" s="7"/>
      <c r="H500" s="7"/>
      <c r="I500" s="7"/>
      <c r="J500" s="7"/>
      <c r="K500" s="7"/>
      <c r="L500" s="7"/>
      <c r="M500" s="7"/>
      <c r="N500" s="7"/>
      <c r="O500" s="7"/>
      <c r="P500" s="7"/>
      <c r="Q500" s="7"/>
      <c r="R500" s="7"/>
      <c r="S500" s="7"/>
      <c r="T500" s="7"/>
      <c r="U500" s="7"/>
      <c r="V500" s="7"/>
      <c r="W500" s="7"/>
      <c r="X500" s="7"/>
      <c r="Y500" s="7"/>
    </row>
    <row r="501" spans="1:25" x14ac:dyDescent="0.2">
      <c r="A501" s="456"/>
      <c r="B501" s="459"/>
      <c r="C501" s="460"/>
      <c r="D501" s="460"/>
      <c r="E501" s="459"/>
      <c r="F501" s="7"/>
      <c r="G501" s="7"/>
      <c r="H501" s="7"/>
      <c r="I501" s="7"/>
      <c r="J501" s="7"/>
      <c r="K501" s="7"/>
      <c r="L501" s="7"/>
      <c r="M501" s="7"/>
      <c r="N501" s="7"/>
      <c r="O501" s="7"/>
      <c r="P501" s="7"/>
      <c r="Q501" s="7"/>
      <c r="R501" s="7"/>
      <c r="S501" s="7"/>
      <c r="T501" s="7"/>
      <c r="U501" s="7"/>
      <c r="V501" s="7"/>
      <c r="W501" s="7"/>
      <c r="X501" s="7"/>
      <c r="Y501" s="7"/>
    </row>
    <row r="502" spans="1:25" x14ac:dyDescent="0.2">
      <c r="A502" s="456"/>
      <c r="B502" s="459"/>
      <c r="C502" s="1139"/>
      <c r="D502" s="1139"/>
      <c r="E502" s="459"/>
      <c r="F502" s="7"/>
      <c r="G502" s="7"/>
      <c r="H502" s="7"/>
      <c r="I502" s="7"/>
      <c r="J502" s="7"/>
      <c r="K502" s="7"/>
      <c r="L502" s="7"/>
      <c r="M502" s="7"/>
      <c r="N502" s="7"/>
      <c r="O502" s="7"/>
      <c r="P502" s="7"/>
      <c r="Q502" s="7"/>
      <c r="R502" s="7"/>
      <c r="S502" s="7"/>
      <c r="T502" s="7"/>
      <c r="U502" s="7"/>
      <c r="V502" s="7"/>
      <c r="W502" s="7"/>
      <c r="X502" s="7"/>
      <c r="Y502" s="7"/>
    </row>
    <row r="503" spans="1:25" x14ac:dyDescent="0.2">
      <c r="A503" s="459"/>
      <c r="B503" s="459"/>
      <c r="C503" s="459"/>
      <c r="D503" s="459"/>
      <c r="E503" s="459"/>
      <c r="F503" s="7"/>
      <c r="G503" s="7"/>
      <c r="H503" s="7"/>
      <c r="I503" s="7"/>
      <c r="J503" s="7"/>
      <c r="K503" s="7"/>
      <c r="L503" s="7"/>
      <c r="M503" s="7"/>
      <c r="N503" s="7"/>
      <c r="O503" s="7"/>
      <c r="P503" s="7"/>
      <c r="Q503" s="7"/>
      <c r="R503" s="7"/>
      <c r="S503" s="7"/>
      <c r="T503" s="7"/>
      <c r="U503" s="7"/>
      <c r="V503" s="7"/>
      <c r="W503" s="7"/>
      <c r="X503" s="7"/>
      <c r="Y503" s="7"/>
    </row>
    <row r="504" spans="1:25" x14ac:dyDescent="0.2">
      <c r="A504" s="456"/>
      <c r="B504" s="457"/>
      <c r="C504" s="1139"/>
      <c r="D504" s="1139"/>
      <c r="E504" s="459"/>
      <c r="F504" s="7"/>
      <c r="G504" s="7"/>
      <c r="H504" s="7"/>
      <c r="I504" s="7"/>
      <c r="J504" s="7"/>
      <c r="K504" s="7"/>
      <c r="L504" s="7"/>
      <c r="M504" s="7"/>
      <c r="N504" s="7"/>
      <c r="O504" s="7"/>
      <c r="P504" s="7"/>
      <c r="Q504" s="7"/>
      <c r="R504" s="7"/>
      <c r="S504" s="7"/>
      <c r="T504" s="7"/>
      <c r="U504" s="7"/>
      <c r="V504" s="7"/>
      <c r="W504" s="7"/>
      <c r="X504" s="7"/>
      <c r="Y504" s="7"/>
    </row>
    <row r="505" spans="1:25" x14ac:dyDescent="0.2">
      <c r="A505" s="459"/>
      <c r="B505" s="459"/>
      <c r="C505" s="459"/>
      <c r="D505" s="459"/>
      <c r="E505" s="459"/>
      <c r="F505" s="7"/>
      <c r="G505" s="7"/>
      <c r="H505" s="7"/>
      <c r="I505" s="7"/>
      <c r="J505" s="7"/>
      <c r="K505" s="7"/>
      <c r="L505" s="7"/>
      <c r="M505" s="7"/>
      <c r="N505" s="7"/>
      <c r="O505" s="7"/>
      <c r="P505" s="7"/>
      <c r="Q505" s="7"/>
      <c r="R505" s="7"/>
      <c r="S505" s="7"/>
      <c r="T505" s="7"/>
      <c r="U505" s="7"/>
      <c r="V505" s="7"/>
      <c r="W505" s="7"/>
      <c r="X505" s="7"/>
      <c r="Y505" s="7"/>
    </row>
    <row r="506" spans="1:25" x14ac:dyDescent="0.2">
      <c r="A506" s="3"/>
      <c r="B506" s="677"/>
      <c r="C506" s="677"/>
      <c r="D506" s="437"/>
      <c r="E506" s="437"/>
      <c r="F506" s="7"/>
      <c r="G506" s="7"/>
      <c r="H506" s="7"/>
      <c r="I506" s="7"/>
      <c r="J506" s="7"/>
      <c r="K506" s="7"/>
      <c r="L506" s="7"/>
      <c r="M506" s="7"/>
      <c r="N506" s="7"/>
      <c r="O506" s="7"/>
      <c r="P506" s="7"/>
      <c r="Q506" s="7"/>
      <c r="R506" s="7"/>
      <c r="S506" s="7"/>
      <c r="T506" s="7"/>
      <c r="U506" s="7"/>
      <c r="V506" s="7"/>
      <c r="W506" s="7"/>
      <c r="X506" s="7"/>
      <c r="Y506" s="7"/>
    </row>
    <row r="507" spans="1:25" x14ac:dyDescent="0.2">
      <c r="A507" s="3"/>
      <c r="B507" s="1139"/>
      <c r="C507" s="1139"/>
      <c r="D507" s="26"/>
      <c r="E507" s="460"/>
      <c r="F507" s="7"/>
      <c r="G507" s="7"/>
      <c r="H507" s="7"/>
      <c r="I507" s="7"/>
      <c r="J507" s="7"/>
      <c r="K507" s="7"/>
      <c r="L507" s="7"/>
      <c r="M507" s="7"/>
      <c r="N507" s="7"/>
      <c r="O507" s="7"/>
      <c r="P507" s="7"/>
      <c r="Q507" s="7"/>
      <c r="R507" s="7"/>
      <c r="S507" s="7"/>
      <c r="T507" s="7"/>
      <c r="U507" s="7"/>
      <c r="V507" s="7"/>
      <c r="W507" s="7"/>
      <c r="X507" s="7"/>
      <c r="Y507" s="7"/>
    </row>
    <row r="508" spans="1:25" x14ac:dyDescent="0.2">
      <c r="A508" s="3"/>
      <c r="B508" s="1139"/>
      <c r="C508" s="1139"/>
      <c r="D508" s="26"/>
      <c r="E508" s="460"/>
      <c r="F508" s="7"/>
      <c r="G508" s="7"/>
      <c r="H508" s="7"/>
      <c r="I508" s="7"/>
      <c r="J508" s="7"/>
      <c r="K508" s="7"/>
      <c r="L508" s="7"/>
      <c r="M508" s="7"/>
      <c r="N508" s="7"/>
      <c r="O508" s="7"/>
      <c r="P508" s="7"/>
      <c r="Q508" s="7"/>
      <c r="R508" s="7"/>
      <c r="S508" s="7"/>
      <c r="T508" s="7"/>
      <c r="U508" s="7"/>
      <c r="V508" s="7"/>
      <c r="W508" s="7"/>
      <c r="X508" s="7"/>
      <c r="Y508" s="7"/>
    </row>
    <row r="509" spans="1:25" x14ac:dyDescent="0.2">
      <c r="A509" s="3"/>
      <c r="B509" s="1139"/>
      <c r="C509" s="1139"/>
      <c r="D509" s="26"/>
      <c r="E509" s="460"/>
      <c r="F509" s="7"/>
      <c r="G509" s="7"/>
      <c r="H509" s="7"/>
      <c r="I509" s="7"/>
      <c r="J509" s="7"/>
      <c r="K509" s="7"/>
      <c r="L509" s="7"/>
      <c r="M509" s="7"/>
      <c r="N509" s="7"/>
      <c r="O509" s="7"/>
      <c r="P509" s="7"/>
      <c r="Q509" s="7"/>
      <c r="R509" s="7"/>
      <c r="S509" s="7"/>
      <c r="T509" s="7"/>
      <c r="U509" s="7"/>
      <c r="V509" s="7"/>
      <c r="W509" s="7"/>
      <c r="X509" s="7"/>
      <c r="Y509" s="7"/>
    </row>
    <row r="510" spans="1:25" x14ac:dyDescent="0.2">
      <c r="A510" s="3"/>
      <c r="B510" s="677"/>
      <c r="C510" s="677"/>
      <c r="D510" s="460"/>
      <c r="E510" s="460"/>
      <c r="F510" s="7"/>
      <c r="G510" s="7"/>
      <c r="H510" s="7"/>
      <c r="I510" s="7"/>
      <c r="J510" s="7"/>
      <c r="K510" s="7"/>
      <c r="L510" s="7"/>
      <c r="M510" s="7"/>
      <c r="N510" s="7"/>
      <c r="O510" s="7"/>
      <c r="P510" s="7"/>
      <c r="Q510" s="7"/>
      <c r="R510" s="7"/>
      <c r="S510" s="7"/>
      <c r="T510" s="7"/>
      <c r="U510" s="7"/>
      <c r="V510" s="7"/>
      <c r="W510" s="7"/>
      <c r="X510" s="7"/>
      <c r="Y510" s="7"/>
    </row>
    <row r="511" spans="1:25" x14ac:dyDescent="0.2">
      <c r="A511" s="3"/>
      <c r="B511" s="1139"/>
      <c r="C511" s="1139"/>
      <c r="D511" s="459"/>
      <c r="E511" s="459"/>
      <c r="F511" s="7"/>
      <c r="G511" s="7"/>
      <c r="H511" s="7"/>
      <c r="I511" s="7"/>
      <c r="J511" s="7"/>
      <c r="K511" s="7"/>
      <c r="L511" s="7"/>
      <c r="M511" s="7"/>
      <c r="N511" s="7"/>
      <c r="O511" s="7"/>
      <c r="P511" s="7"/>
      <c r="Q511" s="7"/>
      <c r="R511" s="7"/>
      <c r="S511" s="7"/>
      <c r="T511" s="7"/>
      <c r="U511" s="7"/>
      <c r="V511" s="7"/>
      <c r="W511" s="7"/>
      <c r="X511" s="7"/>
      <c r="Y511" s="7"/>
    </row>
    <row r="512" spans="1:25" x14ac:dyDescent="0.2">
      <c r="A512" s="459"/>
      <c r="B512" s="459"/>
      <c r="C512" s="459"/>
      <c r="D512" s="27"/>
      <c r="E512" s="27"/>
      <c r="F512" s="7"/>
      <c r="G512" s="7"/>
      <c r="H512" s="7"/>
      <c r="I512" s="7"/>
      <c r="J512" s="7"/>
      <c r="K512" s="7"/>
      <c r="L512" s="7"/>
      <c r="M512" s="7"/>
      <c r="N512" s="7"/>
      <c r="O512" s="7"/>
      <c r="P512" s="7"/>
      <c r="Q512" s="7"/>
      <c r="R512" s="7"/>
      <c r="S512" s="7"/>
      <c r="T512" s="7"/>
      <c r="U512" s="7"/>
      <c r="V512" s="7"/>
      <c r="W512" s="7"/>
      <c r="X512" s="7"/>
      <c r="Y512" s="7"/>
    </row>
    <row r="513" spans="1:25" x14ac:dyDescent="0.2">
      <c r="A513" s="1138"/>
      <c r="B513" s="1138"/>
      <c r="C513" s="1138"/>
      <c r="D513" s="26"/>
      <c r="E513" s="460"/>
      <c r="F513" s="7"/>
      <c r="G513" s="7"/>
      <c r="H513" s="7"/>
      <c r="I513" s="7"/>
      <c r="J513" s="7"/>
      <c r="K513" s="7"/>
      <c r="L513" s="7"/>
      <c r="M513" s="7"/>
      <c r="N513" s="7"/>
      <c r="O513" s="7"/>
      <c r="P513" s="7"/>
      <c r="Q513" s="7"/>
      <c r="R513" s="7"/>
      <c r="S513" s="7"/>
      <c r="T513" s="7"/>
      <c r="U513" s="7"/>
      <c r="V513" s="7"/>
      <c r="W513" s="7"/>
      <c r="X513" s="7"/>
      <c r="Y513" s="7"/>
    </row>
    <row r="514" spans="1:25" x14ac:dyDescent="0.2">
      <c r="A514" s="459"/>
      <c r="B514" s="459"/>
      <c r="C514" s="459"/>
      <c r="D514" s="459"/>
      <c r="E514" s="459"/>
      <c r="F514" s="7"/>
      <c r="G514" s="7"/>
      <c r="H514" s="7"/>
      <c r="I514" s="7"/>
      <c r="J514" s="7"/>
      <c r="K514" s="7"/>
      <c r="L514" s="7"/>
      <c r="M514" s="7"/>
      <c r="N514" s="7"/>
      <c r="O514" s="7"/>
      <c r="P514" s="7"/>
      <c r="Q514" s="7"/>
      <c r="R514" s="7"/>
      <c r="S514" s="7"/>
      <c r="T514" s="7"/>
      <c r="U514" s="7"/>
      <c r="V514" s="7"/>
      <c r="W514" s="7"/>
      <c r="X514" s="7"/>
      <c r="Y514" s="7"/>
    </row>
    <row r="515" spans="1:25" x14ac:dyDescent="0.2">
      <c r="A515" s="459"/>
      <c r="B515" s="1139"/>
      <c r="C515" s="1139"/>
      <c r="D515" s="459"/>
      <c r="E515" s="459"/>
      <c r="F515" s="7"/>
      <c r="G515" s="7"/>
      <c r="H515" s="7"/>
      <c r="I515" s="7"/>
      <c r="J515" s="7"/>
      <c r="K515" s="7"/>
      <c r="L515" s="7"/>
      <c r="M515" s="7"/>
      <c r="N515" s="7"/>
      <c r="O515" s="7"/>
      <c r="P515" s="7"/>
      <c r="Q515" s="7"/>
      <c r="R515" s="7"/>
      <c r="S515" s="7"/>
      <c r="T515" s="7"/>
      <c r="U515" s="7"/>
      <c r="V515" s="7"/>
      <c r="W515" s="7"/>
      <c r="X515" s="7"/>
      <c r="Y515" s="7"/>
    </row>
    <row r="516" spans="1:25" x14ac:dyDescent="0.2">
      <c r="A516" s="459"/>
      <c r="B516" s="459"/>
      <c r="C516" s="459"/>
      <c r="D516" s="459"/>
      <c r="E516" s="459"/>
      <c r="F516" s="7"/>
      <c r="G516" s="7"/>
      <c r="H516" s="7"/>
      <c r="I516" s="7"/>
      <c r="J516" s="7"/>
      <c r="K516" s="7"/>
      <c r="L516" s="7"/>
      <c r="M516" s="7"/>
      <c r="N516" s="7"/>
      <c r="O516" s="7"/>
      <c r="P516" s="7"/>
      <c r="Q516" s="7"/>
      <c r="R516" s="7"/>
      <c r="S516" s="7"/>
      <c r="T516" s="7"/>
      <c r="U516" s="7"/>
      <c r="V516" s="7"/>
      <c r="W516" s="7"/>
      <c r="X516" s="7"/>
      <c r="Y516" s="7"/>
    </row>
    <row r="517" spans="1:25" x14ac:dyDescent="0.2">
      <c r="A517" s="1138"/>
      <c r="B517" s="1138"/>
      <c r="C517" s="1138"/>
      <c r="D517" s="437"/>
      <c r="E517" s="460"/>
      <c r="F517" s="7"/>
      <c r="G517" s="7"/>
      <c r="H517" s="7"/>
      <c r="I517" s="7"/>
      <c r="J517" s="7"/>
      <c r="K517" s="7"/>
      <c r="L517" s="7"/>
      <c r="M517" s="7"/>
      <c r="N517" s="7"/>
      <c r="O517" s="7"/>
      <c r="P517" s="7"/>
      <c r="Q517" s="7"/>
      <c r="R517" s="7"/>
      <c r="S517" s="7"/>
      <c r="T517" s="7"/>
      <c r="U517" s="7"/>
      <c r="V517" s="7"/>
      <c r="W517" s="7"/>
      <c r="X517" s="7"/>
      <c r="Y517" s="7"/>
    </row>
    <row r="518" spans="1:25" x14ac:dyDescent="0.2">
      <c r="A518" s="459"/>
      <c r="B518" s="459"/>
      <c r="C518" s="459"/>
      <c r="D518" s="459"/>
      <c r="E518" s="459"/>
      <c r="F518" s="7"/>
      <c r="G518" s="7"/>
      <c r="H518" s="7"/>
      <c r="I518" s="7"/>
      <c r="J518" s="7"/>
      <c r="K518" s="7"/>
      <c r="L518" s="7"/>
      <c r="M518" s="7"/>
      <c r="N518" s="7"/>
      <c r="O518" s="7"/>
      <c r="P518" s="7"/>
      <c r="Q518" s="7"/>
      <c r="R518" s="7"/>
      <c r="S518" s="7"/>
      <c r="T518" s="7"/>
      <c r="U518" s="7"/>
      <c r="V518" s="7"/>
      <c r="W518" s="7"/>
      <c r="X518" s="7"/>
      <c r="Y518" s="7"/>
    </row>
    <row r="519" spans="1:25" x14ac:dyDescent="0.2">
      <c r="A519" s="1132"/>
      <c r="B519" s="1132"/>
      <c r="C519" s="1132"/>
      <c r="D519" s="437"/>
      <c r="E519" s="20"/>
      <c r="F519" s="7"/>
      <c r="G519" s="7"/>
      <c r="H519" s="7"/>
      <c r="I519" s="7"/>
      <c r="J519" s="7"/>
      <c r="K519" s="7"/>
      <c r="L519" s="7"/>
      <c r="M519" s="7"/>
      <c r="N519" s="7"/>
      <c r="O519" s="7"/>
      <c r="P519" s="7"/>
      <c r="Q519" s="7"/>
      <c r="R519" s="7"/>
      <c r="S519" s="7"/>
      <c r="T519" s="7"/>
      <c r="U519" s="7"/>
      <c r="V519" s="7"/>
      <c r="W519" s="7"/>
      <c r="X519" s="7"/>
      <c r="Y519" s="7"/>
    </row>
    <row r="520" spans="1:25" x14ac:dyDescent="0.2">
      <c r="A520" s="459"/>
      <c r="B520" s="459"/>
      <c r="C520" s="459"/>
      <c r="D520" s="459"/>
      <c r="E520" s="459"/>
      <c r="F520" s="7"/>
      <c r="G520" s="7"/>
      <c r="H520" s="7"/>
      <c r="I520" s="7"/>
      <c r="J520" s="7"/>
      <c r="K520" s="7"/>
      <c r="L520" s="7"/>
      <c r="M520" s="7"/>
      <c r="N520" s="7"/>
      <c r="O520" s="7"/>
      <c r="P520" s="7"/>
      <c r="Q520" s="7"/>
      <c r="R520" s="7"/>
      <c r="S520" s="7"/>
      <c r="T520" s="7"/>
      <c r="U520" s="7"/>
      <c r="V520" s="7"/>
      <c r="W520" s="7"/>
      <c r="X520" s="7"/>
      <c r="Y520" s="7"/>
    </row>
    <row r="521" spans="1:25" x14ac:dyDescent="0.2">
      <c r="A521" s="459"/>
      <c r="B521" s="459"/>
      <c r="C521" s="459"/>
      <c r="D521" s="459"/>
      <c r="E521" s="459"/>
      <c r="F521" s="7"/>
      <c r="G521" s="7"/>
      <c r="H521" s="7"/>
      <c r="I521" s="7"/>
      <c r="J521" s="7"/>
      <c r="K521" s="7"/>
      <c r="L521" s="7"/>
      <c r="M521" s="7"/>
      <c r="N521" s="7"/>
      <c r="O521" s="7"/>
      <c r="P521" s="7"/>
      <c r="Q521" s="7"/>
      <c r="R521" s="7"/>
      <c r="S521" s="7"/>
      <c r="T521" s="7"/>
      <c r="U521" s="7"/>
      <c r="V521" s="7"/>
      <c r="W521" s="7"/>
      <c r="X521" s="7"/>
      <c r="Y521" s="7"/>
    </row>
    <row r="522" spans="1:25" x14ac:dyDescent="0.2">
      <c r="A522" s="459"/>
      <c r="B522" s="459"/>
      <c r="C522" s="459"/>
      <c r="D522" s="459"/>
      <c r="E522" s="459"/>
      <c r="F522" s="7"/>
      <c r="G522" s="7"/>
      <c r="H522" s="7"/>
      <c r="I522" s="7"/>
      <c r="J522" s="7"/>
      <c r="K522" s="7"/>
      <c r="L522" s="7"/>
      <c r="M522" s="7"/>
      <c r="N522" s="7"/>
      <c r="O522" s="7"/>
      <c r="P522" s="7"/>
      <c r="Q522" s="7"/>
      <c r="R522" s="7"/>
      <c r="S522" s="7"/>
      <c r="T522" s="7"/>
      <c r="U522" s="7"/>
      <c r="V522" s="7"/>
      <c r="W522" s="7"/>
      <c r="X522" s="7"/>
      <c r="Y522" s="7"/>
    </row>
    <row r="523" spans="1:25" x14ac:dyDescent="0.2">
      <c r="A523" s="459"/>
      <c r="B523" s="459"/>
      <c r="C523" s="459"/>
      <c r="D523" s="459"/>
      <c r="E523" s="459"/>
      <c r="F523" s="7"/>
      <c r="G523" s="7"/>
      <c r="H523" s="7"/>
      <c r="I523" s="7"/>
      <c r="J523" s="7"/>
      <c r="K523" s="7"/>
      <c r="L523" s="7"/>
      <c r="M523" s="7"/>
      <c r="N523" s="7"/>
      <c r="O523" s="7"/>
      <c r="P523" s="7"/>
      <c r="Q523" s="7"/>
      <c r="R523" s="7"/>
      <c r="S523" s="7"/>
      <c r="T523" s="7"/>
      <c r="U523" s="7"/>
      <c r="V523" s="7"/>
      <c r="W523" s="7"/>
      <c r="X523" s="7"/>
      <c r="Y523" s="7"/>
    </row>
    <row r="524" spans="1:25" x14ac:dyDescent="0.2">
      <c r="A524" s="459"/>
      <c r="B524" s="459"/>
      <c r="C524" s="459"/>
      <c r="D524" s="459"/>
      <c r="E524" s="459"/>
      <c r="F524" s="7"/>
      <c r="G524" s="7"/>
      <c r="H524" s="7"/>
      <c r="I524" s="7"/>
      <c r="J524" s="7"/>
      <c r="K524" s="7"/>
      <c r="L524" s="7"/>
      <c r="M524" s="7"/>
      <c r="N524" s="7"/>
      <c r="O524" s="7"/>
      <c r="P524" s="7"/>
      <c r="Q524" s="7"/>
      <c r="R524" s="7"/>
      <c r="S524" s="7"/>
      <c r="T524" s="7"/>
      <c r="U524" s="7"/>
      <c r="V524" s="7"/>
      <c r="W524" s="7"/>
      <c r="X524" s="7"/>
      <c r="Y524" s="7"/>
    </row>
    <row r="525" spans="1:25" x14ac:dyDescent="0.2">
      <c r="A525" s="459"/>
      <c r="B525" s="459"/>
      <c r="C525" s="459"/>
      <c r="D525" s="459"/>
      <c r="E525" s="459"/>
      <c r="F525" s="7"/>
      <c r="G525" s="7"/>
      <c r="H525" s="7"/>
      <c r="I525" s="7"/>
      <c r="J525" s="7"/>
      <c r="K525" s="7"/>
      <c r="L525" s="7"/>
      <c r="M525" s="7"/>
      <c r="N525" s="7"/>
      <c r="O525" s="7"/>
      <c r="P525" s="7"/>
      <c r="Q525" s="7"/>
      <c r="R525" s="7"/>
      <c r="S525" s="7"/>
      <c r="T525" s="7"/>
      <c r="U525" s="7"/>
      <c r="V525" s="7"/>
      <c r="W525" s="7"/>
      <c r="X525" s="7"/>
      <c r="Y525" s="7"/>
    </row>
    <row r="526" spans="1:25" x14ac:dyDescent="0.2">
      <c r="A526" s="7"/>
      <c r="B526" s="7"/>
      <c r="C526" s="7"/>
      <c r="D526" s="7"/>
      <c r="E526" s="7"/>
      <c r="F526" s="7"/>
      <c r="G526" s="7"/>
      <c r="H526" s="7"/>
      <c r="I526" s="7"/>
      <c r="J526" s="7"/>
      <c r="K526" s="7"/>
      <c r="L526" s="7"/>
      <c r="M526" s="7"/>
      <c r="N526" s="7"/>
      <c r="O526" s="7"/>
      <c r="P526" s="7"/>
      <c r="Q526" s="7"/>
      <c r="R526" s="7"/>
      <c r="S526" s="7"/>
      <c r="T526" s="7"/>
      <c r="U526" s="7"/>
      <c r="V526" s="7"/>
      <c r="W526" s="7"/>
      <c r="X526" s="7"/>
      <c r="Y526" s="7"/>
    </row>
    <row r="527" spans="1:25" x14ac:dyDescent="0.2">
      <c r="A527" s="7"/>
      <c r="B527" s="7"/>
      <c r="C527" s="7"/>
      <c r="D527" s="7"/>
      <c r="E527" s="7"/>
      <c r="F527" s="7"/>
      <c r="G527" s="7"/>
      <c r="H527" s="7"/>
      <c r="I527" s="7"/>
      <c r="J527" s="7"/>
      <c r="K527" s="7"/>
      <c r="L527" s="7"/>
      <c r="M527" s="7"/>
      <c r="N527" s="7"/>
      <c r="O527" s="7"/>
      <c r="P527" s="7"/>
      <c r="Q527" s="7"/>
      <c r="R527" s="7"/>
      <c r="S527" s="7"/>
      <c r="T527" s="7"/>
      <c r="U527" s="7"/>
      <c r="V527" s="7"/>
      <c r="W527" s="7"/>
      <c r="X527" s="7"/>
      <c r="Y527" s="7"/>
    </row>
    <row r="528" spans="1:25" x14ac:dyDescent="0.2">
      <c r="A528" s="7"/>
      <c r="B528" s="7"/>
      <c r="C528" s="7"/>
      <c r="D528" s="7"/>
      <c r="E528" s="7"/>
      <c r="F528" s="7"/>
      <c r="G528" s="7"/>
      <c r="H528" s="7"/>
      <c r="I528" s="7"/>
      <c r="J528" s="7"/>
      <c r="K528" s="7"/>
      <c r="L528" s="7"/>
      <c r="M528" s="7"/>
      <c r="N528" s="7"/>
      <c r="O528" s="7"/>
      <c r="P528" s="7"/>
      <c r="Q528" s="7"/>
      <c r="R528" s="7"/>
      <c r="S528" s="7"/>
      <c r="T528" s="7"/>
      <c r="U528" s="7"/>
      <c r="V528" s="7"/>
      <c r="W528" s="7"/>
      <c r="X528" s="7"/>
      <c r="Y528" s="7"/>
    </row>
    <row r="529" spans="1:25" x14ac:dyDescent="0.2">
      <c r="A529" s="7"/>
      <c r="B529" s="7"/>
      <c r="C529" s="7"/>
      <c r="D529" s="7"/>
      <c r="E529" s="7"/>
      <c r="F529" s="7"/>
      <c r="G529" s="7"/>
      <c r="H529" s="7"/>
      <c r="I529" s="7"/>
      <c r="J529" s="7"/>
      <c r="K529" s="7"/>
      <c r="L529" s="7"/>
      <c r="M529" s="7"/>
      <c r="N529" s="7"/>
      <c r="O529" s="7"/>
      <c r="P529" s="7"/>
      <c r="Q529" s="7"/>
      <c r="R529" s="7"/>
      <c r="S529" s="7"/>
      <c r="T529" s="7"/>
      <c r="U529" s="7"/>
      <c r="V529" s="7"/>
      <c r="W529" s="7"/>
      <c r="X529" s="7"/>
      <c r="Y529" s="7"/>
    </row>
    <row r="530" spans="1:25" x14ac:dyDescent="0.2">
      <c r="A530" s="7"/>
      <c r="B530" s="7"/>
      <c r="C530" s="7"/>
      <c r="D530" s="7"/>
      <c r="E530" s="7"/>
      <c r="F530" s="7"/>
      <c r="G530" s="7"/>
      <c r="H530" s="7"/>
      <c r="I530" s="7"/>
      <c r="J530" s="7"/>
      <c r="K530" s="7"/>
      <c r="L530" s="7"/>
      <c r="M530" s="7"/>
      <c r="N530" s="7"/>
      <c r="O530" s="7"/>
      <c r="P530" s="7"/>
      <c r="Q530" s="7"/>
      <c r="R530" s="7"/>
      <c r="S530" s="7"/>
      <c r="T530" s="7"/>
      <c r="U530" s="7"/>
      <c r="V530" s="7"/>
      <c r="W530" s="7"/>
      <c r="X530" s="7"/>
      <c r="Y530" s="7"/>
    </row>
    <row r="531" spans="1:25" x14ac:dyDescent="0.2">
      <c r="A531" s="1137"/>
      <c r="B531" s="1137"/>
      <c r="C531" s="1137"/>
      <c r="D531" s="1137"/>
      <c r="E531" s="459"/>
      <c r="F531" s="7"/>
      <c r="G531" s="7"/>
      <c r="H531" s="7"/>
      <c r="I531" s="7"/>
      <c r="J531" s="7"/>
      <c r="K531" s="7"/>
      <c r="L531" s="7"/>
      <c r="M531" s="7"/>
      <c r="N531" s="7"/>
      <c r="O531" s="7"/>
      <c r="P531" s="7"/>
      <c r="Q531" s="7"/>
      <c r="R531" s="7"/>
      <c r="S531" s="7"/>
      <c r="T531" s="7"/>
      <c r="U531" s="7"/>
      <c r="V531" s="7"/>
      <c r="W531" s="7"/>
      <c r="X531" s="7"/>
      <c r="Y531" s="7"/>
    </row>
    <row r="532" spans="1:25" x14ac:dyDescent="0.2">
      <c r="A532" s="459"/>
      <c r="B532" s="459"/>
      <c r="C532" s="459"/>
      <c r="D532" s="459"/>
      <c r="E532" s="459"/>
      <c r="F532" s="7"/>
      <c r="G532" s="7"/>
      <c r="H532" s="7"/>
      <c r="I532" s="7"/>
      <c r="J532" s="7"/>
      <c r="K532" s="7"/>
      <c r="L532" s="7"/>
      <c r="M532" s="7"/>
      <c r="N532" s="7"/>
      <c r="O532" s="7"/>
      <c r="P532" s="7"/>
      <c r="Q532" s="7"/>
      <c r="R532" s="7"/>
      <c r="S532" s="7"/>
      <c r="T532" s="7"/>
      <c r="U532" s="7"/>
      <c r="V532" s="7"/>
      <c r="W532" s="7"/>
      <c r="X532" s="7"/>
      <c r="Y532" s="7"/>
    </row>
    <row r="533" spans="1:25" x14ac:dyDescent="0.2">
      <c r="A533" s="459"/>
      <c r="B533" s="459"/>
      <c r="C533" s="459"/>
      <c r="D533" s="459"/>
      <c r="E533" s="459"/>
      <c r="F533" s="7"/>
      <c r="G533" s="7"/>
      <c r="H533" s="7"/>
      <c r="I533" s="7"/>
      <c r="J533" s="7"/>
      <c r="K533" s="7"/>
      <c r="L533" s="7"/>
      <c r="M533" s="7"/>
      <c r="N533" s="7"/>
      <c r="O533" s="7"/>
      <c r="P533" s="7"/>
      <c r="Q533" s="7"/>
      <c r="R533" s="7"/>
      <c r="S533" s="7"/>
      <c r="T533" s="7"/>
      <c r="U533" s="7"/>
      <c r="V533" s="7"/>
      <c r="W533" s="7"/>
      <c r="X533" s="7"/>
      <c r="Y533" s="7"/>
    </row>
    <row r="534" spans="1:25" x14ac:dyDescent="0.2">
      <c r="A534" s="459"/>
      <c r="B534" s="459"/>
      <c r="C534" s="459"/>
      <c r="D534" s="459"/>
      <c r="E534" s="459"/>
      <c r="F534" s="7"/>
      <c r="G534" s="7"/>
      <c r="H534" s="7"/>
      <c r="I534" s="7"/>
      <c r="J534" s="7"/>
      <c r="K534" s="7"/>
      <c r="L534" s="7"/>
      <c r="M534" s="7"/>
      <c r="N534" s="7"/>
      <c r="O534" s="7"/>
      <c r="P534" s="7"/>
      <c r="Q534" s="7"/>
      <c r="R534" s="7"/>
      <c r="S534" s="7"/>
      <c r="T534" s="7"/>
      <c r="U534" s="7"/>
      <c r="V534" s="7"/>
      <c r="W534" s="7"/>
      <c r="X534" s="7"/>
      <c r="Y534" s="7"/>
    </row>
    <row r="535" spans="1:25" x14ac:dyDescent="0.2">
      <c r="A535" s="459"/>
      <c r="B535" s="459"/>
      <c r="C535" s="459"/>
      <c r="D535" s="459"/>
      <c r="E535" s="459"/>
      <c r="F535" s="7"/>
      <c r="G535" s="7"/>
      <c r="H535" s="7"/>
      <c r="I535" s="7"/>
      <c r="J535" s="7"/>
      <c r="K535" s="7"/>
      <c r="L535" s="7"/>
      <c r="M535" s="7"/>
      <c r="N535" s="7"/>
      <c r="O535" s="7"/>
      <c r="P535" s="7"/>
      <c r="Q535" s="7"/>
      <c r="R535" s="7"/>
      <c r="S535" s="7"/>
      <c r="T535" s="7"/>
      <c r="U535" s="7"/>
      <c r="V535" s="7"/>
      <c r="W535" s="7"/>
      <c r="X535" s="7"/>
      <c r="Y535" s="7"/>
    </row>
    <row r="536" spans="1:25" x14ac:dyDescent="0.2">
      <c r="A536" s="1141"/>
      <c r="B536" s="1141"/>
      <c r="C536" s="459"/>
      <c r="D536" s="459"/>
      <c r="E536" s="459"/>
      <c r="F536" s="7"/>
      <c r="G536" s="7"/>
      <c r="H536" s="7"/>
      <c r="I536" s="7"/>
      <c r="J536" s="7"/>
      <c r="K536" s="7"/>
      <c r="L536" s="7"/>
      <c r="M536" s="7"/>
      <c r="N536" s="7"/>
      <c r="O536" s="7"/>
      <c r="P536" s="7"/>
      <c r="Q536" s="7"/>
      <c r="R536" s="7"/>
      <c r="S536" s="7"/>
      <c r="T536" s="7"/>
      <c r="U536" s="7"/>
      <c r="V536" s="7"/>
      <c r="W536" s="7"/>
      <c r="X536" s="7"/>
      <c r="Y536" s="7"/>
    </row>
    <row r="537" spans="1:25" x14ac:dyDescent="0.2">
      <c r="A537" s="459"/>
      <c r="B537" s="458"/>
      <c r="C537" s="459"/>
      <c r="D537" s="459"/>
      <c r="E537" s="459"/>
      <c r="F537" s="7"/>
      <c r="G537" s="7"/>
      <c r="H537" s="7"/>
      <c r="I537" s="7"/>
      <c r="J537" s="7"/>
      <c r="K537" s="7"/>
      <c r="L537" s="7"/>
      <c r="M537" s="7"/>
      <c r="N537" s="7"/>
      <c r="O537" s="7"/>
      <c r="P537" s="7"/>
      <c r="Q537" s="7"/>
      <c r="R537" s="7"/>
      <c r="S537" s="7"/>
      <c r="T537" s="7"/>
      <c r="U537" s="7"/>
      <c r="V537" s="7"/>
      <c r="W537" s="7"/>
      <c r="X537" s="7"/>
      <c r="Y537" s="7"/>
    </row>
    <row r="538" spans="1:25" x14ac:dyDescent="0.2">
      <c r="A538" s="459"/>
      <c r="B538" s="461"/>
      <c r="C538" s="438"/>
      <c r="D538" s="438"/>
      <c r="E538" s="459"/>
      <c r="F538" s="7"/>
      <c r="G538" s="7"/>
      <c r="H538" s="7"/>
      <c r="I538" s="7"/>
      <c r="J538" s="7"/>
      <c r="K538" s="7"/>
      <c r="L538" s="7"/>
      <c r="M538" s="7"/>
      <c r="N538" s="7"/>
      <c r="O538" s="7"/>
      <c r="P538" s="7"/>
      <c r="Q538" s="7"/>
      <c r="R538" s="7"/>
      <c r="S538" s="7"/>
      <c r="T538" s="7"/>
      <c r="U538" s="7"/>
      <c r="V538" s="7"/>
      <c r="W538" s="7"/>
      <c r="X538" s="7"/>
      <c r="Y538" s="7"/>
    </row>
    <row r="539" spans="1:25" x14ac:dyDescent="0.2">
      <c r="A539" s="459"/>
      <c r="B539" s="438"/>
      <c r="C539" s="438"/>
      <c r="D539" s="438"/>
      <c r="E539" s="459"/>
      <c r="F539" s="7"/>
      <c r="G539" s="7"/>
      <c r="H539" s="7"/>
      <c r="I539" s="7"/>
      <c r="J539" s="7"/>
      <c r="K539" s="7"/>
      <c r="L539" s="7"/>
      <c r="M539" s="7"/>
      <c r="N539" s="7"/>
      <c r="O539" s="7"/>
      <c r="P539" s="7"/>
      <c r="Q539" s="7"/>
      <c r="R539" s="7"/>
      <c r="S539" s="7"/>
      <c r="T539" s="7"/>
      <c r="U539" s="7"/>
      <c r="V539" s="7"/>
      <c r="W539" s="7"/>
      <c r="X539" s="7"/>
      <c r="Y539" s="7"/>
    </row>
    <row r="540" spans="1:25" x14ac:dyDescent="0.2">
      <c r="A540" s="1132"/>
      <c r="B540" s="1142"/>
      <c r="C540" s="1142"/>
      <c r="D540" s="1142"/>
      <c r="E540" s="459"/>
      <c r="F540" s="7"/>
      <c r="G540" s="7"/>
      <c r="H540" s="7"/>
      <c r="I540" s="7"/>
      <c r="J540" s="7"/>
      <c r="K540" s="7"/>
      <c r="L540" s="7"/>
      <c r="M540" s="7"/>
      <c r="N540" s="7"/>
      <c r="O540" s="7"/>
      <c r="P540" s="7"/>
      <c r="Q540" s="7"/>
      <c r="R540" s="7"/>
      <c r="S540" s="7"/>
      <c r="T540" s="7"/>
      <c r="U540" s="7"/>
      <c r="V540" s="7"/>
      <c r="W540" s="7"/>
      <c r="X540" s="7"/>
      <c r="Y540" s="7"/>
    </row>
    <row r="541" spans="1:25" x14ac:dyDescent="0.2">
      <c r="A541" s="1132"/>
      <c r="B541" s="1132"/>
      <c r="C541" s="1132"/>
      <c r="D541" s="1132"/>
      <c r="E541" s="459"/>
      <c r="F541" s="7"/>
      <c r="G541" s="7"/>
      <c r="H541" s="7"/>
      <c r="I541" s="7"/>
      <c r="J541" s="7"/>
      <c r="K541" s="7"/>
      <c r="L541" s="7"/>
      <c r="M541" s="7"/>
      <c r="N541" s="7"/>
      <c r="O541" s="7"/>
      <c r="P541" s="7"/>
      <c r="Q541" s="7"/>
      <c r="R541" s="7"/>
      <c r="S541" s="7"/>
      <c r="T541" s="7"/>
      <c r="U541" s="7"/>
      <c r="V541" s="7"/>
      <c r="W541" s="7"/>
      <c r="X541" s="7"/>
      <c r="Y541" s="7"/>
    </row>
    <row r="542" spans="1:25" x14ac:dyDescent="0.2">
      <c r="A542" s="18"/>
      <c r="B542" s="437"/>
      <c r="C542" s="460"/>
      <c r="D542" s="460"/>
      <c r="E542" s="459"/>
      <c r="F542" s="7"/>
      <c r="G542" s="7"/>
      <c r="H542" s="7"/>
      <c r="I542" s="7"/>
      <c r="J542" s="7"/>
      <c r="K542" s="7"/>
      <c r="L542" s="7"/>
      <c r="M542" s="7"/>
      <c r="N542" s="7"/>
      <c r="O542" s="7"/>
      <c r="P542" s="7"/>
      <c r="Q542" s="7"/>
      <c r="R542" s="7"/>
      <c r="S542" s="7"/>
      <c r="T542" s="7"/>
      <c r="U542" s="7"/>
      <c r="V542" s="7"/>
      <c r="W542" s="7"/>
      <c r="X542" s="7"/>
      <c r="Y542" s="7"/>
    </row>
    <row r="543" spans="1:25" x14ac:dyDescent="0.2">
      <c r="A543" s="459"/>
      <c r="B543" s="437"/>
      <c r="C543" s="460"/>
      <c r="D543" s="460"/>
      <c r="E543" s="459"/>
      <c r="F543" s="7"/>
      <c r="G543" s="7"/>
      <c r="H543" s="7"/>
      <c r="I543" s="7"/>
      <c r="J543" s="7"/>
      <c r="K543" s="7"/>
      <c r="L543" s="7"/>
      <c r="M543" s="7"/>
      <c r="N543" s="7"/>
      <c r="O543" s="7"/>
      <c r="P543" s="7"/>
      <c r="Q543" s="7"/>
      <c r="R543" s="7"/>
      <c r="S543" s="7"/>
      <c r="T543" s="7"/>
      <c r="U543" s="7"/>
      <c r="V543" s="7"/>
      <c r="W543" s="7"/>
      <c r="X543" s="7"/>
      <c r="Y543" s="7"/>
    </row>
    <row r="544" spans="1:25" x14ac:dyDescent="0.2">
      <c r="A544" s="18"/>
      <c r="B544" s="437"/>
      <c r="C544" s="460"/>
      <c r="D544" s="460"/>
      <c r="E544" s="459"/>
      <c r="F544" s="7"/>
      <c r="G544" s="7"/>
      <c r="H544" s="7"/>
      <c r="I544" s="7"/>
      <c r="J544" s="7"/>
      <c r="K544" s="7"/>
      <c r="L544" s="7"/>
      <c r="M544" s="7"/>
      <c r="N544" s="7"/>
      <c r="O544" s="7"/>
      <c r="P544" s="7"/>
      <c r="Q544" s="7"/>
      <c r="R544" s="7"/>
      <c r="S544" s="7"/>
      <c r="T544" s="7"/>
      <c r="U544" s="7"/>
      <c r="V544" s="7"/>
      <c r="W544" s="7"/>
      <c r="X544" s="7"/>
      <c r="Y544" s="7"/>
    </row>
    <row r="545" spans="1:25" x14ac:dyDescent="0.2">
      <c r="A545" s="18"/>
      <c r="B545" s="437"/>
      <c r="C545" s="460"/>
      <c r="D545" s="460"/>
      <c r="E545" s="459"/>
      <c r="F545" s="7"/>
      <c r="G545" s="7"/>
      <c r="H545" s="7"/>
      <c r="I545" s="7"/>
      <c r="J545" s="7"/>
      <c r="K545" s="7"/>
      <c r="L545" s="7"/>
      <c r="M545" s="7"/>
      <c r="N545" s="7"/>
      <c r="O545" s="7"/>
      <c r="P545" s="7"/>
      <c r="Q545" s="7"/>
      <c r="R545" s="7"/>
      <c r="S545" s="7"/>
      <c r="T545" s="7"/>
      <c r="U545" s="7"/>
      <c r="V545" s="7"/>
      <c r="W545" s="7"/>
      <c r="X545" s="7"/>
      <c r="Y545" s="7"/>
    </row>
    <row r="546" spans="1:25" x14ac:dyDescent="0.2">
      <c r="A546" s="459"/>
      <c r="B546" s="437"/>
      <c r="C546" s="460"/>
      <c r="D546" s="460"/>
      <c r="E546" s="459"/>
      <c r="F546" s="7"/>
      <c r="G546" s="7"/>
      <c r="H546" s="7"/>
      <c r="I546" s="7"/>
      <c r="J546" s="7"/>
      <c r="K546" s="7"/>
      <c r="L546" s="7"/>
      <c r="M546" s="7"/>
      <c r="N546" s="7"/>
      <c r="O546" s="7"/>
      <c r="P546" s="7"/>
      <c r="Q546" s="7"/>
      <c r="R546" s="7"/>
      <c r="S546" s="7"/>
      <c r="T546" s="7"/>
      <c r="U546" s="7"/>
      <c r="V546" s="7"/>
      <c r="W546" s="7"/>
      <c r="X546" s="7"/>
      <c r="Y546" s="7"/>
    </row>
    <row r="547" spans="1:25" x14ac:dyDescent="0.2">
      <c r="A547" s="459"/>
      <c r="B547" s="437"/>
      <c r="C547" s="460"/>
      <c r="D547" s="460"/>
      <c r="E547" s="459"/>
      <c r="F547" s="7"/>
      <c r="G547" s="7"/>
      <c r="H547" s="7"/>
      <c r="I547" s="7"/>
      <c r="J547" s="7"/>
      <c r="K547" s="7"/>
      <c r="L547" s="7"/>
      <c r="M547" s="7"/>
      <c r="N547" s="7"/>
      <c r="O547" s="7"/>
      <c r="P547" s="7"/>
      <c r="Q547" s="7"/>
      <c r="R547" s="7"/>
      <c r="S547" s="7"/>
      <c r="T547" s="7"/>
      <c r="U547" s="7"/>
      <c r="V547" s="7"/>
      <c r="W547" s="7"/>
      <c r="X547" s="7"/>
      <c r="Y547" s="7"/>
    </row>
    <row r="548" spans="1:25" x14ac:dyDescent="0.2">
      <c r="A548" s="459"/>
      <c r="B548" s="456"/>
      <c r="C548" s="456"/>
      <c r="D548" s="460"/>
      <c r="E548" s="459"/>
      <c r="F548" s="7"/>
      <c r="G548" s="7"/>
      <c r="H548" s="7"/>
      <c r="I548" s="7"/>
      <c r="J548" s="7"/>
      <c r="K548" s="7"/>
      <c r="L548" s="7"/>
      <c r="M548" s="7"/>
      <c r="N548" s="7"/>
      <c r="O548" s="7"/>
      <c r="P548" s="7"/>
      <c r="Q548" s="7"/>
      <c r="R548" s="7"/>
      <c r="S548" s="7"/>
      <c r="T548" s="7"/>
      <c r="U548" s="7"/>
      <c r="V548" s="7"/>
      <c r="W548" s="7"/>
      <c r="X548" s="7"/>
      <c r="Y548" s="7"/>
    </row>
    <row r="549" spans="1:25" x14ac:dyDescent="0.2">
      <c r="A549" s="1132"/>
      <c r="B549" s="1132"/>
      <c r="C549" s="1132"/>
      <c r="D549" s="20"/>
      <c r="E549" s="459"/>
      <c r="F549" s="7"/>
      <c r="G549" s="7"/>
      <c r="H549" s="7"/>
      <c r="I549" s="7"/>
      <c r="J549" s="7"/>
      <c r="K549" s="7"/>
      <c r="L549" s="7"/>
      <c r="M549" s="7"/>
      <c r="N549" s="7"/>
      <c r="O549" s="7"/>
      <c r="P549" s="7"/>
      <c r="Q549" s="7"/>
      <c r="R549" s="7"/>
      <c r="S549" s="7"/>
      <c r="T549" s="7"/>
      <c r="U549" s="7"/>
      <c r="V549" s="7"/>
      <c r="W549" s="7"/>
      <c r="X549" s="7"/>
      <c r="Y549" s="7"/>
    </row>
    <row r="550" spans="1:25" x14ac:dyDescent="0.2">
      <c r="A550" s="1133"/>
      <c r="B550" s="1133"/>
      <c r="C550" s="1133"/>
      <c r="D550" s="1133"/>
      <c r="E550" s="459"/>
      <c r="F550" s="7"/>
      <c r="G550" s="7"/>
      <c r="H550" s="7"/>
      <c r="I550" s="7"/>
      <c r="J550" s="7"/>
      <c r="K550" s="7"/>
      <c r="L550" s="7"/>
      <c r="M550" s="7"/>
      <c r="N550" s="7"/>
      <c r="O550" s="7"/>
      <c r="P550" s="7"/>
      <c r="Q550" s="7"/>
      <c r="R550" s="7"/>
      <c r="S550" s="7"/>
      <c r="T550" s="7"/>
      <c r="U550" s="7"/>
      <c r="V550" s="7"/>
      <c r="W550" s="7"/>
      <c r="X550" s="7"/>
      <c r="Y550" s="7"/>
    </row>
    <row r="551" spans="1:25" x14ac:dyDescent="0.2">
      <c r="A551" s="456"/>
      <c r="B551" s="457"/>
      <c r="C551" s="457"/>
      <c r="D551" s="20"/>
      <c r="E551" s="459"/>
      <c r="F551" s="7"/>
      <c r="G551" s="7"/>
      <c r="H551" s="7"/>
      <c r="I551" s="7"/>
      <c r="J551" s="7"/>
      <c r="K551" s="7"/>
      <c r="L551" s="7"/>
      <c r="M551" s="7"/>
      <c r="N551" s="7"/>
      <c r="O551" s="7"/>
      <c r="P551" s="7"/>
      <c r="Q551" s="7"/>
      <c r="R551" s="7"/>
      <c r="S551" s="7"/>
      <c r="T551" s="7"/>
      <c r="U551" s="7"/>
      <c r="V551" s="7"/>
      <c r="W551" s="7"/>
      <c r="X551" s="7"/>
      <c r="Y551" s="7"/>
    </row>
    <row r="552" spans="1:25" x14ac:dyDescent="0.2">
      <c r="A552" s="459"/>
      <c r="B552" s="459"/>
      <c r="C552" s="459"/>
      <c r="D552" s="459"/>
      <c r="E552" s="459"/>
      <c r="F552" s="7"/>
      <c r="G552" s="7"/>
      <c r="H552" s="7"/>
      <c r="I552" s="7"/>
      <c r="J552" s="7"/>
      <c r="K552" s="7"/>
      <c r="L552" s="7"/>
      <c r="M552" s="7"/>
      <c r="N552" s="7"/>
      <c r="O552" s="7"/>
      <c r="P552" s="7"/>
      <c r="Q552" s="7"/>
      <c r="R552" s="7"/>
      <c r="S552" s="7"/>
      <c r="T552" s="7"/>
      <c r="U552" s="7"/>
      <c r="V552" s="7"/>
      <c r="W552" s="7"/>
      <c r="X552" s="7"/>
      <c r="Y552" s="7"/>
    </row>
    <row r="553" spans="1:25" x14ac:dyDescent="0.2">
      <c r="A553" s="459"/>
      <c r="B553" s="459"/>
      <c r="C553" s="459"/>
      <c r="D553" s="459"/>
      <c r="E553" s="459"/>
      <c r="F553" s="7"/>
      <c r="G553" s="7"/>
      <c r="H553" s="7"/>
      <c r="I553" s="7"/>
      <c r="J553" s="7"/>
      <c r="K553" s="7"/>
      <c r="L553" s="7"/>
      <c r="M553" s="7"/>
      <c r="N553" s="7"/>
      <c r="O553" s="7"/>
      <c r="P553" s="7"/>
      <c r="Q553" s="7"/>
      <c r="R553" s="7"/>
      <c r="S553" s="7"/>
      <c r="T553" s="7"/>
      <c r="U553" s="7"/>
      <c r="V553" s="7"/>
      <c r="W553" s="7"/>
      <c r="X553" s="7"/>
      <c r="Y553" s="7"/>
    </row>
    <row r="554" spans="1:25" x14ac:dyDescent="0.2">
      <c r="A554" s="456"/>
      <c r="B554" s="458"/>
      <c r="C554" s="458"/>
      <c r="D554" s="458"/>
      <c r="E554" s="459"/>
      <c r="F554" s="7"/>
      <c r="G554" s="7"/>
      <c r="H554" s="7"/>
      <c r="I554" s="7"/>
      <c r="J554" s="7"/>
      <c r="K554" s="7"/>
      <c r="L554" s="7"/>
      <c r="M554" s="7"/>
      <c r="N554" s="7"/>
      <c r="O554" s="7"/>
      <c r="P554" s="7"/>
      <c r="Q554" s="7"/>
      <c r="R554" s="7"/>
      <c r="S554" s="7"/>
      <c r="T554" s="7"/>
      <c r="U554" s="7"/>
      <c r="V554" s="7"/>
      <c r="W554" s="7"/>
      <c r="X554" s="7"/>
      <c r="Y554" s="7"/>
    </row>
    <row r="555" spans="1:25" x14ac:dyDescent="0.2">
      <c r="A555" s="1134"/>
      <c r="B555" s="1135"/>
      <c r="C555" s="1136"/>
      <c r="D555" s="1136"/>
      <c r="E555" s="22"/>
      <c r="F555" s="7"/>
      <c r="G555" s="7"/>
      <c r="H555" s="7"/>
      <c r="I555" s="7"/>
      <c r="J555" s="7"/>
      <c r="K555" s="7"/>
      <c r="L555" s="7"/>
      <c r="M555" s="7"/>
      <c r="N555" s="7"/>
      <c r="O555" s="7"/>
      <c r="P555" s="7"/>
      <c r="Q555" s="7"/>
      <c r="R555" s="7"/>
      <c r="S555" s="7"/>
      <c r="T555" s="7"/>
      <c r="U555" s="7"/>
      <c r="V555" s="7"/>
      <c r="W555" s="7"/>
      <c r="X555" s="7"/>
      <c r="Y555" s="7"/>
    </row>
    <row r="556" spans="1:25" x14ac:dyDescent="0.2">
      <c r="A556" s="1134"/>
      <c r="B556" s="1134"/>
      <c r="C556" s="1134"/>
      <c r="D556" s="1134"/>
      <c r="E556" s="22"/>
      <c r="F556" s="7"/>
      <c r="G556" s="7"/>
      <c r="H556" s="7"/>
      <c r="I556" s="7"/>
      <c r="J556" s="7"/>
      <c r="K556" s="7"/>
      <c r="L556" s="7"/>
      <c r="M556" s="7"/>
      <c r="N556" s="7"/>
      <c r="O556" s="7"/>
      <c r="P556" s="7"/>
      <c r="Q556" s="7"/>
      <c r="R556" s="7"/>
      <c r="S556" s="7"/>
      <c r="T556" s="7"/>
      <c r="U556" s="7"/>
      <c r="V556" s="7"/>
      <c r="W556" s="7"/>
      <c r="X556" s="7"/>
      <c r="Y556" s="7"/>
    </row>
    <row r="557" spans="1:25" x14ac:dyDescent="0.2">
      <c r="A557" s="1132"/>
      <c r="B557" s="1132"/>
      <c r="C557" s="1132"/>
      <c r="D557" s="20"/>
      <c r="E557" s="459"/>
      <c r="F557" s="7"/>
      <c r="G557" s="7"/>
      <c r="H557" s="7"/>
      <c r="I557" s="7"/>
      <c r="J557" s="7"/>
      <c r="K557" s="7"/>
      <c r="L557" s="7"/>
      <c r="M557" s="7"/>
      <c r="N557" s="7"/>
      <c r="O557" s="7"/>
      <c r="P557" s="7"/>
      <c r="Q557" s="7"/>
      <c r="R557" s="7"/>
      <c r="S557" s="7"/>
      <c r="T557" s="7"/>
      <c r="U557" s="7"/>
      <c r="V557" s="7"/>
      <c r="W557" s="7"/>
      <c r="X557" s="7"/>
      <c r="Y557" s="7"/>
    </row>
    <row r="558" spans="1:25" x14ac:dyDescent="0.2">
      <c r="A558" s="1133"/>
      <c r="B558" s="1133"/>
      <c r="C558" s="1133"/>
      <c r="D558" s="1133"/>
      <c r="E558" s="459"/>
      <c r="F558" s="7"/>
      <c r="G558" s="7"/>
      <c r="H558" s="7"/>
      <c r="I558" s="7"/>
      <c r="J558" s="7"/>
      <c r="K558" s="7"/>
      <c r="L558" s="7"/>
      <c r="M558" s="7"/>
      <c r="N558" s="7"/>
      <c r="O558" s="7"/>
      <c r="P558" s="7"/>
      <c r="Q558" s="7"/>
      <c r="R558" s="7"/>
      <c r="S558" s="7"/>
      <c r="T558" s="7"/>
      <c r="U558" s="7"/>
      <c r="V558" s="7"/>
      <c r="W558" s="7"/>
      <c r="X558" s="7"/>
      <c r="Y558" s="7"/>
    </row>
    <row r="559" spans="1:25" x14ac:dyDescent="0.2">
      <c r="A559" s="1132"/>
      <c r="B559" s="1132"/>
      <c r="C559" s="1132"/>
      <c r="D559" s="20"/>
      <c r="E559" s="459"/>
      <c r="F559" s="7"/>
      <c r="G559" s="7"/>
      <c r="H559" s="7"/>
      <c r="I559" s="7"/>
      <c r="J559" s="7"/>
      <c r="K559" s="7"/>
      <c r="L559" s="7"/>
      <c r="M559" s="7"/>
      <c r="N559" s="7"/>
      <c r="O559" s="7"/>
      <c r="P559" s="7"/>
      <c r="Q559" s="7"/>
      <c r="R559" s="7"/>
      <c r="S559" s="7"/>
      <c r="T559" s="7"/>
      <c r="U559" s="7"/>
      <c r="V559" s="7"/>
      <c r="W559" s="7"/>
      <c r="X559" s="7"/>
      <c r="Y559" s="7"/>
    </row>
    <row r="560" spans="1:25" x14ac:dyDescent="0.2">
      <c r="A560" s="459"/>
      <c r="B560" s="459"/>
      <c r="C560" s="459"/>
      <c r="D560" s="459"/>
      <c r="E560" s="459"/>
      <c r="F560" s="7"/>
      <c r="G560" s="7"/>
      <c r="H560" s="7"/>
      <c r="I560" s="7"/>
      <c r="J560" s="7"/>
      <c r="K560" s="7"/>
      <c r="L560" s="7"/>
      <c r="M560" s="7"/>
      <c r="N560" s="7"/>
      <c r="O560" s="7"/>
      <c r="P560" s="7"/>
      <c r="Q560" s="7"/>
      <c r="R560" s="7"/>
      <c r="S560" s="7"/>
      <c r="T560" s="7"/>
      <c r="U560" s="7"/>
      <c r="V560" s="7"/>
      <c r="W560" s="7"/>
      <c r="X560" s="7"/>
      <c r="Y560" s="7"/>
    </row>
    <row r="561" spans="1:25" x14ac:dyDescent="0.2">
      <c r="A561" s="459"/>
      <c r="B561" s="459"/>
      <c r="C561" s="459"/>
      <c r="D561" s="459"/>
      <c r="E561" s="459"/>
      <c r="F561" s="7"/>
      <c r="G561" s="7"/>
      <c r="H561" s="7"/>
      <c r="I561" s="7"/>
      <c r="J561" s="7"/>
      <c r="K561" s="7"/>
      <c r="L561" s="7"/>
      <c r="M561" s="7"/>
      <c r="N561" s="7"/>
      <c r="O561" s="7"/>
      <c r="P561" s="7"/>
      <c r="Q561" s="7"/>
      <c r="R561" s="7"/>
      <c r="S561" s="7"/>
      <c r="T561" s="7"/>
      <c r="U561" s="7"/>
      <c r="V561" s="7"/>
      <c r="W561" s="7"/>
      <c r="X561" s="7"/>
      <c r="Y561" s="7"/>
    </row>
    <row r="562" spans="1:25" x14ac:dyDescent="0.2">
      <c r="A562" s="1132"/>
      <c r="B562" s="1132"/>
      <c r="C562" s="1137"/>
      <c r="D562" s="1137"/>
      <c r="E562" s="459"/>
      <c r="F562" s="7"/>
      <c r="G562" s="7"/>
      <c r="H562" s="7"/>
      <c r="I562" s="7"/>
      <c r="J562" s="7"/>
      <c r="K562" s="7"/>
      <c r="L562" s="7"/>
      <c r="M562" s="7"/>
      <c r="N562" s="7"/>
      <c r="O562" s="7"/>
      <c r="P562" s="7"/>
      <c r="Q562" s="7"/>
      <c r="R562" s="7"/>
      <c r="S562" s="7"/>
      <c r="T562" s="7"/>
      <c r="U562" s="7"/>
      <c r="V562" s="7"/>
      <c r="W562" s="7"/>
      <c r="X562" s="7"/>
      <c r="Y562" s="7"/>
    </row>
    <row r="563" spans="1:25" x14ac:dyDescent="0.2">
      <c r="A563" s="459"/>
      <c r="B563" s="459"/>
      <c r="C563" s="459"/>
      <c r="D563" s="459"/>
      <c r="E563" s="459"/>
      <c r="F563" s="7"/>
      <c r="G563" s="7"/>
      <c r="H563" s="7"/>
      <c r="I563" s="7"/>
      <c r="J563" s="7"/>
      <c r="K563" s="7"/>
      <c r="L563" s="7"/>
      <c r="M563" s="7"/>
      <c r="N563" s="7"/>
      <c r="O563" s="7"/>
      <c r="P563" s="7"/>
      <c r="Q563" s="7"/>
      <c r="R563" s="7"/>
      <c r="S563" s="7"/>
      <c r="T563" s="7"/>
      <c r="U563" s="7"/>
      <c r="V563" s="7"/>
      <c r="W563" s="7"/>
      <c r="X563" s="7"/>
      <c r="Y563" s="7"/>
    </row>
    <row r="564" spans="1:25" x14ac:dyDescent="0.2">
      <c r="A564" s="1138"/>
      <c r="B564" s="1138"/>
      <c r="C564" s="1139"/>
      <c r="D564" s="1139"/>
      <c r="E564" s="459"/>
      <c r="F564" s="7"/>
      <c r="G564" s="7"/>
      <c r="H564" s="7"/>
      <c r="I564" s="7"/>
      <c r="J564" s="7"/>
      <c r="K564" s="7"/>
      <c r="L564" s="7"/>
      <c r="M564" s="7"/>
      <c r="N564" s="7"/>
      <c r="O564" s="7"/>
      <c r="P564" s="7"/>
      <c r="Q564" s="7"/>
      <c r="R564" s="7"/>
      <c r="S564" s="7"/>
      <c r="T564" s="7"/>
      <c r="U564" s="7"/>
      <c r="V564" s="7"/>
      <c r="W564" s="7"/>
      <c r="X564" s="7"/>
      <c r="Y564" s="7"/>
    </row>
    <row r="565" spans="1:25" x14ac:dyDescent="0.2">
      <c r="A565" s="1138"/>
      <c r="B565" s="1138"/>
      <c r="C565" s="1139"/>
      <c r="D565" s="1139"/>
      <c r="E565" s="459"/>
      <c r="F565" s="7"/>
      <c r="G565" s="7"/>
      <c r="H565" s="7"/>
      <c r="I565" s="7"/>
      <c r="J565" s="7"/>
      <c r="K565" s="7"/>
      <c r="L565" s="7"/>
      <c r="M565" s="7"/>
      <c r="N565" s="7"/>
      <c r="O565" s="7"/>
      <c r="P565" s="7"/>
      <c r="Q565" s="7"/>
      <c r="R565" s="7"/>
      <c r="S565" s="7"/>
      <c r="T565" s="7"/>
      <c r="U565" s="7"/>
      <c r="V565" s="7"/>
      <c r="W565" s="7"/>
      <c r="X565" s="7"/>
      <c r="Y565" s="7"/>
    </row>
    <row r="566" spans="1:25" ht="14.25" x14ac:dyDescent="0.2">
      <c r="A566" s="459"/>
      <c r="B566" s="23"/>
      <c r="C566" s="1139"/>
      <c r="D566" s="1139"/>
      <c r="E566" s="459"/>
      <c r="F566" s="7"/>
      <c r="G566" s="7"/>
      <c r="H566" s="7"/>
      <c r="I566" s="7"/>
      <c r="J566" s="7"/>
      <c r="K566" s="7"/>
      <c r="L566" s="7"/>
      <c r="M566" s="7"/>
      <c r="N566" s="7"/>
      <c r="O566" s="7"/>
      <c r="P566" s="7"/>
      <c r="Q566" s="7"/>
      <c r="R566" s="7"/>
      <c r="S566" s="7"/>
      <c r="T566" s="7"/>
      <c r="U566" s="7"/>
      <c r="V566" s="7"/>
      <c r="W566" s="7"/>
      <c r="X566" s="7"/>
      <c r="Y566" s="7"/>
    </row>
    <row r="567" spans="1:25" x14ac:dyDescent="0.2">
      <c r="A567" s="459"/>
      <c r="B567" s="24"/>
      <c r="C567" s="1139"/>
      <c r="D567" s="1139"/>
      <c r="E567" s="459"/>
      <c r="F567" s="7"/>
      <c r="G567" s="7"/>
      <c r="H567" s="7"/>
      <c r="I567" s="7"/>
      <c r="J567" s="7"/>
      <c r="K567" s="7"/>
      <c r="L567" s="7"/>
      <c r="M567" s="7"/>
      <c r="N567" s="7"/>
      <c r="O567" s="7"/>
      <c r="P567" s="7"/>
      <c r="Q567" s="7"/>
      <c r="R567" s="7"/>
      <c r="S567" s="7"/>
      <c r="T567" s="7"/>
      <c r="U567" s="7"/>
      <c r="V567" s="7"/>
      <c r="W567" s="7"/>
      <c r="X567" s="7"/>
      <c r="Y567" s="7"/>
    </row>
    <row r="568" spans="1:25" x14ac:dyDescent="0.2">
      <c r="A568" s="1138"/>
      <c r="B568" s="1138"/>
      <c r="C568" s="1139"/>
      <c r="D568" s="1139"/>
      <c r="E568" s="459"/>
      <c r="F568" s="7"/>
      <c r="G568" s="7"/>
      <c r="H568" s="7"/>
      <c r="I568" s="7"/>
      <c r="J568" s="7"/>
      <c r="K568" s="7"/>
      <c r="L568" s="7"/>
      <c r="M568" s="7"/>
      <c r="N568" s="7"/>
      <c r="O568" s="7"/>
      <c r="P568" s="7"/>
      <c r="Q568" s="7"/>
      <c r="R568" s="7"/>
      <c r="S568" s="7"/>
      <c r="T568" s="7"/>
      <c r="U568" s="7"/>
      <c r="V568" s="7"/>
      <c r="W568" s="7"/>
      <c r="X568" s="7"/>
      <c r="Y568" s="7"/>
    </row>
    <row r="569" spans="1:25" x14ac:dyDescent="0.2">
      <c r="A569" s="1138"/>
      <c r="B569" s="1138"/>
      <c r="C569" s="1139"/>
      <c r="D569" s="1139"/>
      <c r="E569" s="459"/>
      <c r="F569" s="7"/>
      <c r="G569" s="7"/>
      <c r="H569" s="7"/>
      <c r="I569" s="7"/>
      <c r="J569" s="7"/>
      <c r="K569" s="7"/>
      <c r="L569" s="7"/>
      <c r="M569" s="7"/>
      <c r="N569" s="7"/>
      <c r="O569" s="7"/>
      <c r="P569" s="7"/>
      <c r="Q569" s="7"/>
      <c r="R569" s="7"/>
      <c r="S569" s="7"/>
      <c r="T569" s="7"/>
      <c r="U569" s="7"/>
      <c r="V569" s="7"/>
      <c r="W569" s="7"/>
      <c r="X569" s="7"/>
      <c r="Y569" s="7"/>
    </row>
    <row r="570" spans="1:25" x14ac:dyDescent="0.2">
      <c r="A570" s="1138"/>
      <c r="B570" s="1138"/>
      <c r="C570" s="1139"/>
      <c r="D570" s="1139"/>
      <c r="E570" s="459"/>
      <c r="F570" s="7"/>
      <c r="G570" s="7"/>
      <c r="H570" s="7"/>
      <c r="I570" s="7"/>
      <c r="J570" s="7"/>
      <c r="K570" s="7"/>
      <c r="L570" s="7"/>
      <c r="M570" s="7"/>
      <c r="N570" s="7"/>
      <c r="O570" s="7"/>
      <c r="P570" s="7"/>
      <c r="Q570" s="7"/>
      <c r="R570" s="7"/>
      <c r="S570" s="7"/>
      <c r="T570" s="7"/>
      <c r="U570" s="7"/>
      <c r="V570" s="7"/>
      <c r="W570" s="7"/>
      <c r="X570" s="7"/>
      <c r="Y570" s="7"/>
    </row>
    <row r="571" spans="1:25" x14ac:dyDescent="0.2">
      <c r="A571" s="1138"/>
      <c r="B571" s="1138"/>
      <c r="C571" s="1139"/>
      <c r="D571" s="1139"/>
      <c r="E571" s="459"/>
      <c r="F571" s="7"/>
      <c r="G571" s="7"/>
      <c r="H571" s="7"/>
      <c r="I571" s="7"/>
      <c r="J571" s="7"/>
      <c r="K571" s="7"/>
      <c r="L571" s="7"/>
      <c r="M571" s="7"/>
      <c r="N571" s="7"/>
      <c r="O571" s="7"/>
      <c r="P571" s="7"/>
      <c r="Q571" s="7"/>
      <c r="R571" s="7"/>
      <c r="S571" s="7"/>
      <c r="T571" s="7"/>
      <c r="U571" s="7"/>
      <c r="V571" s="7"/>
      <c r="W571" s="7"/>
      <c r="X571" s="7"/>
      <c r="Y571" s="7"/>
    </row>
    <row r="572" spans="1:25" x14ac:dyDescent="0.2">
      <c r="A572" s="1138"/>
      <c r="B572" s="1138"/>
      <c r="C572" s="1139"/>
      <c r="D572" s="1139"/>
      <c r="E572" s="459"/>
      <c r="F572" s="7"/>
      <c r="G572" s="7"/>
      <c r="H572" s="7"/>
      <c r="I572" s="7"/>
      <c r="J572" s="7"/>
      <c r="K572" s="7"/>
      <c r="L572" s="7"/>
      <c r="M572" s="7"/>
      <c r="N572" s="7"/>
      <c r="O572" s="7"/>
      <c r="P572" s="7"/>
      <c r="Q572" s="7"/>
      <c r="R572" s="7"/>
      <c r="S572" s="7"/>
      <c r="T572" s="7"/>
      <c r="U572" s="7"/>
      <c r="V572" s="7"/>
      <c r="W572" s="7"/>
      <c r="X572" s="7"/>
      <c r="Y572" s="7"/>
    </row>
    <row r="573" spans="1:25" x14ac:dyDescent="0.2">
      <c r="A573" s="1138"/>
      <c r="B573" s="1138"/>
      <c r="C573" s="1138"/>
      <c r="D573" s="1138"/>
      <c r="E573" s="459"/>
      <c r="F573" s="7"/>
      <c r="G573" s="7"/>
      <c r="H573" s="7"/>
      <c r="I573" s="7"/>
      <c r="J573" s="7"/>
      <c r="K573" s="7"/>
      <c r="L573" s="7"/>
      <c r="M573" s="7"/>
      <c r="N573" s="7"/>
      <c r="O573" s="7"/>
      <c r="P573" s="7"/>
      <c r="Q573" s="7"/>
      <c r="R573" s="7"/>
      <c r="S573" s="7"/>
      <c r="T573" s="7"/>
      <c r="U573" s="7"/>
      <c r="V573" s="7"/>
      <c r="W573" s="7"/>
      <c r="X573" s="7"/>
      <c r="Y573" s="7"/>
    </row>
    <row r="574" spans="1:25" x14ac:dyDescent="0.2">
      <c r="A574" s="1138"/>
      <c r="B574" s="1138"/>
      <c r="C574" s="1138"/>
      <c r="D574" s="1138"/>
      <c r="E574" s="459"/>
      <c r="F574" s="7"/>
      <c r="G574" s="7"/>
      <c r="H574" s="7"/>
      <c r="I574" s="7"/>
      <c r="J574" s="7"/>
      <c r="K574" s="7"/>
      <c r="L574" s="7"/>
      <c r="M574" s="7"/>
      <c r="N574" s="7"/>
      <c r="O574" s="7"/>
      <c r="P574" s="7"/>
      <c r="Q574" s="7"/>
      <c r="R574" s="7"/>
      <c r="S574" s="7"/>
      <c r="T574" s="7"/>
      <c r="U574" s="7"/>
      <c r="V574" s="7"/>
      <c r="W574" s="7"/>
      <c r="X574" s="7"/>
      <c r="Y574" s="7"/>
    </row>
    <row r="575" spans="1:25" x14ac:dyDescent="0.2">
      <c r="A575" s="1138"/>
      <c r="B575" s="1138"/>
      <c r="C575" s="1138"/>
      <c r="D575" s="1138"/>
      <c r="E575" s="459"/>
      <c r="F575" s="7"/>
      <c r="G575" s="7"/>
      <c r="H575" s="7"/>
      <c r="I575" s="7"/>
      <c r="J575" s="7"/>
      <c r="K575" s="7"/>
      <c r="L575" s="7"/>
      <c r="M575" s="7"/>
      <c r="N575" s="7"/>
      <c r="O575" s="7"/>
      <c r="P575" s="7"/>
      <c r="Q575" s="7"/>
      <c r="R575" s="7"/>
      <c r="S575" s="7"/>
      <c r="T575" s="7"/>
      <c r="U575" s="7"/>
      <c r="V575" s="7"/>
      <c r="W575" s="7"/>
      <c r="X575" s="7"/>
      <c r="Y575" s="7"/>
    </row>
    <row r="576" spans="1:25" x14ac:dyDescent="0.2">
      <c r="A576" s="1138"/>
      <c r="B576" s="1138"/>
      <c r="C576" s="1138"/>
      <c r="D576" s="1138"/>
      <c r="E576" s="459"/>
      <c r="F576" s="7"/>
      <c r="G576" s="7"/>
      <c r="H576" s="7"/>
      <c r="I576" s="7"/>
      <c r="J576" s="7"/>
      <c r="K576" s="7"/>
      <c r="L576" s="7"/>
      <c r="M576" s="7"/>
      <c r="N576" s="7"/>
      <c r="O576" s="7"/>
      <c r="P576" s="7"/>
      <c r="Q576" s="7"/>
      <c r="R576" s="7"/>
      <c r="S576" s="7"/>
      <c r="T576" s="7"/>
      <c r="U576" s="7"/>
      <c r="V576" s="7"/>
      <c r="W576" s="7"/>
      <c r="X576" s="7"/>
      <c r="Y576" s="7"/>
    </row>
    <row r="577" spans="1:25" x14ac:dyDescent="0.2">
      <c r="A577" s="1138"/>
      <c r="B577" s="1138"/>
      <c r="C577" s="1138"/>
      <c r="D577" s="1138"/>
      <c r="E577" s="459"/>
      <c r="F577" s="7"/>
      <c r="G577" s="7"/>
      <c r="H577" s="7"/>
      <c r="I577" s="7"/>
      <c r="J577" s="7"/>
      <c r="K577" s="7"/>
      <c r="L577" s="7"/>
      <c r="M577" s="7"/>
      <c r="N577" s="7"/>
      <c r="O577" s="7"/>
      <c r="P577" s="7"/>
      <c r="Q577" s="7"/>
      <c r="R577" s="7"/>
      <c r="S577" s="7"/>
      <c r="T577" s="7"/>
      <c r="U577" s="7"/>
      <c r="V577" s="7"/>
      <c r="W577" s="7"/>
      <c r="X577" s="7"/>
      <c r="Y577" s="7"/>
    </row>
    <row r="578" spans="1:25" x14ac:dyDescent="0.2">
      <c r="A578" s="456"/>
      <c r="B578" s="456"/>
      <c r="C578" s="677"/>
      <c r="D578" s="677"/>
      <c r="E578" s="459"/>
      <c r="F578" s="7"/>
      <c r="G578" s="7"/>
      <c r="H578" s="7"/>
      <c r="I578" s="7"/>
      <c r="J578" s="7"/>
      <c r="K578" s="7"/>
      <c r="L578" s="7"/>
      <c r="M578" s="7"/>
      <c r="N578" s="7"/>
      <c r="O578" s="7"/>
      <c r="P578" s="7"/>
      <c r="Q578" s="7"/>
      <c r="R578" s="7"/>
      <c r="S578" s="7"/>
      <c r="T578" s="7"/>
      <c r="U578" s="7"/>
      <c r="V578" s="7"/>
      <c r="W578" s="7"/>
      <c r="X578" s="7"/>
      <c r="Y578" s="7"/>
    </row>
    <row r="579" spans="1:25" x14ac:dyDescent="0.2">
      <c r="A579" s="1132"/>
      <c r="B579" s="1132"/>
      <c r="C579" s="1139"/>
      <c r="D579" s="1139"/>
      <c r="E579" s="459"/>
      <c r="F579" s="7"/>
      <c r="G579" s="7"/>
      <c r="H579" s="7"/>
      <c r="I579" s="7"/>
      <c r="J579" s="7"/>
      <c r="K579" s="7"/>
      <c r="L579" s="7"/>
      <c r="M579" s="7"/>
      <c r="N579" s="7"/>
      <c r="O579" s="7"/>
      <c r="P579" s="7"/>
      <c r="Q579" s="7"/>
      <c r="R579" s="7"/>
      <c r="S579" s="7"/>
      <c r="T579" s="7"/>
      <c r="U579" s="7"/>
      <c r="V579" s="7"/>
      <c r="W579" s="7"/>
      <c r="X579" s="7"/>
      <c r="Y579" s="7"/>
    </row>
    <row r="580" spans="1:25" x14ac:dyDescent="0.2">
      <c r="A580" s="459"/>
      <c r="B580" s="459"/>
      <c r="C580" s="437"/>
      <c r="D580" s="437"/>
      <c r="E580" s="459"/>
      <c r="F580" s="7"/>
      <c r="G580" s="7"/>
      <c r="H580" s="7"/>
      <c r="I580" s="7"/>
      <c r="J580" s="7"/>
      <c r="K580" s="7"/>
      <c r="L580" s="7"/>
      <c r="M580" s="7"/>
      <c r="N580" s="7"/>
      <c r="O580" s="7"/>
      <c r="P580" s="7"/>
      <c r="Q580" s="7"/>
      <c r="R580" s="7"/>
      <c r="S580" s="7"/>
      <c r="T580" s="7"/>
      <c r="U580" s="7"/>
      <c r="V580" s="7"/>
      <c r="W580" s="7"/>
      <c r="X580" s="7"/>
      <c r="Y580" s="7"/>
    </row>
    <row r="581" spans="1:25" x14ac:dyDescent="0.2">
      <c r="A581" s="1140"/>
      <c r="B581" s="1140"/>
      <c r="C581" s="1137"/>
      <c r="D581" s="1137"/>
      <c r="E581" s="459"/>
      <c r="F581" s="7"/>
      <c r="G581" s="7"/>
      <c r="H581" s="7"/>
      <c r="I581" s="7"/>
      <c r="J581" s="7"/>
      <c r="K581" s="7"/>
      <c r="L581" s="7"/>
      <c r="M581" s="7"/>
      <c r="N581" s="7"/>
      <c r="O581" s="7"/>
      <c r="P581" s="7"/>
      <c r="Q581" s="7"/>
      <c r="R581" s="7"/>
      <c r="S581" s="7"/>
      <c r="T581" s="7"/>
      <c r="U581" s="7"/>
      <c r="V581" s="7"/>
      <c r="W581" s="7"/>
      <c r="X581" s="7"/>
      <c r="Y581" s="7"/>
    </row>
    <row r="582" spans="1:25" x14ac:dyDescent="0.2">
      <c r="A582" s="459"/>
      <c r="B582" s="459"/>
      <c r="C582" s="437"/>
      <c r="D582" s="437"/>
      <c r="E582" s="459"/>
      <c r="F582" s="7"/>
      <c r="G582" s="7"/>
      <c r="H582" s="7"/>
      <c r="I582" s="7"/>
      <c r="J582" s="7"/>
      <c r="K582" s="7"/>
      <c r="L582" s="7"/>
      <c r="M582" s="7"/>
      <c r="N582" s="7"/>
      <c r="O582" s="7"/>
      <c r="P582" s="7"/>
      <c r="Q582" s="7"/>
      <c r="R582" s="7"/>
      <c r="S582" s="7"/>
      <c r="T582" s="7"/>
      <c r="U582" s="7"/>
      <c r="V582" s="7"/>
      <c r="W582" s="7"/>
      <c r="X582" s="7"/>
      <c r="Y582" s="7"/>
    </row>
    <row r="583" spans="1:25" x14ac:dyDescent="0.2">
      <c r="A583" s="1132"/>
      <c r="B583" s="1132"/>
      <c r="C583" s="1139"/>
      <c r="D583" s="1139"/>
      <c r="E583" s="459"/>
      <c r="F583" s="7"/>
      <c r="G583" s="7"/>
      <c r="H583" s="7"/>
      <c r="I583" s="7"/>
      <c r="J583" s="7"/>
      <c r="K583" s="7"/>
      <c r="L583" s="7"/>
      <c r="M583" s="7"/>
      <c r="N583" s="7"/>
      <c r="O583" s="7"/>
      <c r="P583" s="7"/>
      <c r="Q583" s="7"/>
      <c r="R583" s="7"/>
      <c r="S583" s="7"/>
      <c r="T583" s="7"/>
      <c r="U583" s="7"/>
      <c r="V583" s="7"/>
      <c r="W583" s="7"/>
      <c r="X583" s="7"/>
      <c r="Y583" s="7"/>
    </row>
    <row r="584" spans="1:25" x14ac:dyDescent="0.2">
      <c r="A584" s="456"/>
      <c r="B584" s="459"/>
      <c r="C584" s="25"/>
      <c r="D584" s="25"/>
      <c r="E584" s="459"/>
      <c r="F584" s="7"/>
      <c r="G584" s="7"/>
      <c r="H584" s="7"/>
      <c r="I584" s="7"/>
      <c r="J584" s="7"/>
      <c r="K584" s="7"/>
      <c r="L584" s="7"/>
      <c r="M584" s="7"/>
      <c r="N584" s="7"/>
      <c r="O584" s="7"/>
      <c r="P584" s="7"/>
      <c r="Q584" s="7"/>
      <c r="R584" s="7"/>
      <c r="S584" s="7"/>
      <c r="T584" s="7"/>
      <c r="U584" s="7"/>
      <c r="V584" s="7"/>
      <c r="W584" s="7"/>
      <c r="X584" s="7"/>
      <c r="Y584" s="7"/>
    </row>
    <row r="585" spans="1:25" x14ac:dyDescent="0.2">
      <c r="A585" s="1141"/>
      <c r="B585" s="1141"/>
      <c r="C585" s="1139"/>
      <c r="D585" s="1139"/>
      <c r="E585" s="459"/>
      <c r="F585" s="7"/>
      <c r="G585" s="7"/>
      <c r="H585" s="7"/>
      <c r="I585" s="7"/>
      <c r="J585" s="7"/>
      <c r="K585" s="7"/>
      <c r="L585" s="7"/>
      <c r="M585" s="7"/>
      <c r="N585" s="7"/>
      <c r="O585" s="7"/>
      <c r="P585" s="7"/>
      <c r="Q585" s="7"/>
      <c r="R585" s="7"/>
      <c r="S585" s="7"/>
      <c r="T585" s="7"/>
      <c r="U585" s="7"/>
      <c r="V585" s="7"/>
      <c r="W585" s="7"/>
      <c r="X585" s="7"/>
      <c r="Y585" s="7"/>
    </row>
    <row r="586" spans="1:25" x14ac:dyDescent="0.2">
      <c r="A586" s="459"/>
      <c r="B586" s="25"/>
      <c r="C586" s="459"/>
      <c r="D586" s="25"/>
      <c r="E586" s="25"/>
      <c r="F586" s="7"/>
      <c r="G586" s="7"/>
      <c r="H586" s="7"/>
      <c r="I586" s="7"/>
      <c r="J586" s="7"/>
      <c r="K586" s="7"/>
      <c r="L586" s="7"/>
      <c r="M586" s="7"/>
      <c r="N586" s="7"/>
      <c r="O586" s="7"/>
      <c r="P586" s="7"/>
      <c r="Q586" s="7"/>
      <c r="R586" s="7"/>
      <c r="S586" s="7"/>
      <c r="T586" s="7"/>
      <c r="U586" s="7"/>
      <c r="V586" s="7"/>
      <c r="W586" s="7"/>
      <c r="X586" s="7"/>
      <c r="Y586" s="7"/>
    </row>
    <row r="587" spans="1:25" x14ac:dyDescent="0.2">
      <c r="A587" s="1132"/>
      <c r="B587" s="1132"/>
      <c r="C587" s="1137"/>
      <c r="D587" s="1137"/>
      <c r="E587" s="459"/>
      <c r="F587" s="7"/>
      <c r="G587" s="7"/>
      <c r="H587" s="7"/>
      <c r="I587" s="7"/>
      <c r="J587" s="7"/>
      <c r="K587" s="7"/>
      <c r="L587" s="7"/>
      <c r="M587" s="7"/>
      <c r="N587" s="7"/>
      <c r="O587" s="7"/>
      <c r="P587" s="7"/>
      <c r="Q587" s="7"/>
      <c r="R587" s="7"/>
      <c r="S587" s="7"/>
      <c r="T587" s="7"/>
      <c r="U587" s="7"/>
      <c r="V587" s="7"/>
      <c r="W587" s="7"/>
      <c r="X587" s="7"/>
      <c r="Y587" s="7"/>
    </row>
    <row r="588" spans="1:25" x14ac:dyDescent="0.2">
      <c r="A588" s="459"/>
      <c r="B588" s="459"/>
      <c r="C588" s="459"/>
      <c r="D588" s="459"/>
      <c r="E588" s="459"/>
      <c r="F588" s="7"/>
      <c r="G588" s="7"/>
      <c r="H588" s="7"/>
      <c r="I588" s="7"/>
      <c r="J588" s="7"/>
      <c r="K588" s="7"/>
      <c r="L588" s="7"/>
      <c r="M588" s="7"/>
      <c r="N588" s="7"/>
      <c r="O588" s="7"/>
      <c r="P588" s="7"/>
      <c r="Q588" s="7"/>
      <c r="R588" s="7"/>
      <c r="S588" s="7"/>
      <c r="T588" s="7"/>
      <c r="U588" s="7"/>
      <c r="V588" s="7"/>
      <c r="W588" s="7"/>
      <c r="X588" s="7"/>
      <c r="Y588" s="7"/>
    </row>
    <row r="589" spans="1:25" x14ac:dyDescent="0.2">
      <c r="A589" s="1138"/>
      <c r="B589" s="1138"/>
      <c r="C589" s="1139"/>
      <c r="D589" s="1139"/>
      <c r="E589" s="459"/>
      <c r="F589" s="7"/>
      <c r="G589" s="7"/>
      <c r="H589" s="7"/>
      <c r="I589" s="7"/>
      <c r="J589" s="7"/>
      <c r="K589" s="7"/>
      <c r="L589" s="7"/>
      <c r="M589" s="7"/>
      <c r="N589" s="7"/>
      <c r="O589" s="7"/>
      <c r="P589" s="7"/>
      <c r="Q589" s="7"/>
      <c r="R589" s="7"/>
      <c r="S589" s="7"/>
      <c r="T589" s="7"/>
      <c r="U589" s="7"/>
      <c r="V589" s="7"/>
      <c r="W589" s="7"/>
      <c r="X589" s="7"/>
      <c r="Y589" s="7"/>
    </row>
    <row r="590" spans="1:25" x14ac:dyDescent="0.2">
      <c r="A590" s="1138"/>
      <c r="B590" s="1138"/>
      <c r="C590" s="1139"/>
      <c r="D590" s="1139"/>
      <c r="E590" s="459"/>
      <c r="F590" s="7"/>
      <c r="G590" s="7"/>
      <c r="H590" s="7"/>
      <c r="I590" s="7"/>
      <c r="J590" s="7"/>
      <c r="K590" s="7"/>
      <c r="L590" s="7"/>
      <c r="M590" s="7"/>
      <c r="N590" s="7"/>
      <c r="O590" s="7"/>
      <c r="P590" s="7"/>
      <c r="Q590" s="7"/>
      <c r="R590" s="7"/>
      <c r="S590" s="7"/>
      <c r="T590" s="7"/>
      <c r="U590" s="7"/>
      <c r="V590" s="7"/>
      <c r="W590" s="7"/>
      <c r="X590" s="7"/>
      <c r="Y590" s="7"/>
    </row>
    <row r="591" spans="1:25" x14ac:dyDescent="0.2">
      <c r="A591" s="456"/>
      <c r="B591" s="459"/>
      <c r="C591" s="460"/>
      <c r="D591" s="460"/>
      <c r="E591" s="459"/>
      <c r="F591" s="7"/>
      <c r="G591" s="7"/>
      <c r="H591" s="7"/>
      <c r="I591" s="7"/>
      <c r="J591" s="7"/>
      <c r="K591" s="7"/>
      <c r="L591" s="7"/>
      <c r="M591" s="7"/>
      <c r="N591" s="7"/>
      <c r="O591" s="7"/>
      <c r="P591" s="7"/>
      <c r="Q591" s="7"/>
      <c r="R591" s="7"/>
      <c r="S591" s="7"/>
      <c r="T591" s="7"/>
      <c r="U591" s="7"/>
      <c r="V591" s="7"/>
      <c r="W591" s="7"/>
      <c r="X591" s="7"/>
      <c r="Y591" s="7"/>
    </row>
    <row r="592" spans="1:25" x14ac:dyDescent="0.2">
      <c r="A592" s="456"/>
      <c r="B592" s="459"/>
      <c r="C592" s="1139"/>
      <c r="D592" s="1139"/>
      <c r="E592" s="459"/>
      <c r="F592" s="7"/>
      <c r="G592" s="7"/>
      <c r="H592" s="7"/>
      <c r="I592" s="7"/>
      <c r="J592" s="7"/>
      <c r="K592" s="7"/>
      <c r="L592" s="7"/>
      <c r="M592" s="7"/>
      <c r="N592" s="7"/>
      <c r="O592" s="7"/>
      <c r="P592" s="7"/>
      <c r="Q592" s="7"/>
      <c r="R592" s="7"/>
      <c r="S592" s="7"/>
      <c r="T592" s="7"/>
      <c r="U592" s="7"/>
      <c r="V592" s="7"/>
      <c r="W592" s="7"/>
      <c r="X592" s="7"/>
      <c r="Y592" s="7"/>
    </row>
    <row r="593" spans="1:25" x14ac:dyDescent="0.2">
      <c r="A593" s="459"/>
      <c r="B593" s="459"/>
      <c r="C593" s="459"/>
      <c r="D593" s="459"/>
      <c r="E593" s="459"/>
      <c r="F593" s="7"/>
      <c r="G593" s="7"/>
      <c r="H593" s="7"/>
      <c r="I593" s="7"/>
      <c r="J593" s="7"/>
      <c r="K593" s="7"/>
      <c r="L593" s="7"/>
      <c r="M593" s="7"/>
      <c r="N593" s="7"/>
      <c r="O593" s="7"/>
      <c r="P593" s="7"/>
      <c r="Q593" s="7"/>
      <c r="R593" s="7"/>
      <c r="S593" s="7"/>
      <c r="T593" s="7"/>
      <c r="U593" s="7"/>
      <c r="V593" s="7"/>
      <c r="W593" s="7"/>
      <c r="X593" s="7"/>
      <c r="Y593" s="7"/>
    </row>
    <row r="594" spans="1:25" x14ac:dyDescent="0.2">
      <c r="A594" s="456"/>
      <c r="B594" s="457"/>
      <c r="C594" s="1139"/>
      <c r="D594" s="1139"/>
      <c r="E594" s="459"/>
      <c r="F594" s="7"/>
      <c r="G594" s="7"/>
      <c r="H594" s="7"/>
      <c r="I594" s="7"/>
      <c r="J594" s="7"/>
      <c r="K594" s="7"/>
      <c r="L594" s="7"/>
      <c r="M594" s="7"/>
      <c r="N594" s="7"/>
      <c r="O594" s="7"/>
      <c r="P594" s="7"/>
      <c r="Q594" s="7"/>
      <c r="R594" s="7"/>
      <c r="S594" s="7"/>
      <c r="T594" s="7"/>
      <c r="U594" s="7"/>
      <c r="V594" s="7"/>
      <c r="W594" s="7"/>
      <c r="X594" s="7"/>
      <c r="Y594" s="7"/>
    </row>
    <row r="595" spans="1:25" x14ac:dyDescent="0.2">
      <c r="A595" s="459"/>
      <c r="B595" s="459"/>
      <c r="C595" s="459"/>
      <c r="D595" s="459"/>
      <c r="E595" s="459"/>
      <c r="F595" s="7"/>
      <c r="G595" s="7"/>
      <c r="H595" s="7"/>
      <c r="I595" s="7"/>
      <c r="J595" s="7"/>
      <c r="K595" s="7"/>
      <c r="L595" s="7"/>
      <c r="M595" s="7"/>
      <c r="N595" s="7"/>
      <c r="O595" s="7"/>
      <c r="P595" s="7"/>
      <c r="Q595" s="7"/>
      <c r="R595" s="7"/>
      <c r="S595" s="7"/>
      <c r="T595" s="7"/>
      <c r="U595" s="7"/>
      <c r="V595" s="7"/>
      <c r="W595" s="7"/>
      <c r="X595" s="7"/>
      <c r="Y595" s="7"/>
    </row>
    <row r="596" spans="1:25" x14ac:dyDescent="0.2">
      <c r="A596" s="3"/>
      <c r="B596" s="677"/>
      <c r="C596" s="677"/>
      <c r="D596" s="437"/>
      <c r="E596" s="437"/>
      <c r="F596" s="7"/>
      <c r="G596" s="7"/>
      <c r="H596" s="7"/>
      <c r="I596" s="7"/>
      <c r="J596" s="7"/>
      <c r="K596" s="7"/>
      <c r="L596" s="7"/>
      <c r="M596" s="7"/>
      <c r="N596" s="7"/>
      <c r="O596" s="7"/>
      <c r="P596" s="7"/>
      <c r="Q596" s="7"/>
      <c r="R596" s="7"/>
      <c r="S596" s="7"/>
      <c r="T596" s="7"/>
      <c r="U596" s="7"/>
      <c r="V596" s="7"/>
      <c r="W596" s="7"/>
      <c r="X596" s="7"/>
      <c r="Y596" s="7"/>
    </row>
    <row r="597" spans="1:25" x14ac:dyDescent="0.2">
      <c r="A597" s="3"/>
      <c r="B597" s="1139"/>
      <c r="C597" s="1139"/>
      <c r="D597" s="26"/>
      <c r="E597" s="460"/>
      <c r="F597" s="7"/>
      <c r="G597" s="7"/>
      <c r="H597" s="7"/>
      <c r="I597" s="7"/>
      <c r="J597" s="7"/>
      <c r="K597" s="7"/>
      <c r="L597" s="7"/>
      <c r="M597" s="7"/>
      <c r="N597" s="7"/>
      <c r="O597" s="7"/>
      <c r="P597" s="7"/>
      <c r="Q597" s="7"/>
      <c r="R597" s="7"/>
      <c r="S597" s="7"/>
      <c r="T597" s="7"/>
      <c r="U597" s="7"/>
      <c r="V597" s="7"/>
      <c r="W597" s="7"/>
      <c r="X597" s="7"/>
      <c r="Y597" s="7"/>
    </row>
    <row r="598" spans="1:25" x14ac:dyDescent="0.2">
      <c r="A598" s="3"/>
      <c r="B598" s="1139"/>
      <c r="C598" s="1139"/>
      <c r="D598" s="26"/>
      <c r="E598" s="460"/>
      <c r="F598" s="7"/>
      <c r="G598" s="7"/>
      <c r="H598" s="7"/>
      <c r="I598" s="7"/>
      <c r="J598" s="7"/>
      <c r="K598" s="7"/>
      <c r="L598" s="7"/>
      <c r="M598" s="7"/>
      <c r="N598" s="7"/>
      <c r="O598" s="7"/>
      <c r="P598" s="7"/>
      <c r="Q598" s="7"/>
      <c r="R598" s="7"/>
      <c r="S598" s="7"/>
      <c r="T598" s="7"/>
      <c r="U598" s="7"/>
      <c r="V598" s="7"/>
      <c r="W598" s="7"/>
      <c r="X598" s="7"/>
      <c r="Y598" s="7"/>
    </row>
    <row r="599" spans="1:25" x14ac:dyDescent="0.2">
      <c r="A599" s="3"/>
      <c r="B599" s="1139"/>
      <c r="C599" s="1139"/>
      <c r="D599" s="26"/>
      <c r="E599" s="460"/>
      <c r="F599" s="7"/>
      <c r="G599" s="7"/>
      <c r="H599" s="7"/>
      <c r="I599" s="7"/>
      <c r="J599" s="7"/>
      <c r="K599" s="7"/>
      <c r="L599" s="7"/>
      <c r="M599" s="7"/>
      <c r="N599" s="7"/>
      <c r="O599" s="7"/>
      <c r="P599" s="7"/>
      <c r="Q599" s="7"/>
      <c r="R599" s="7"/>
      <c r="S599" s="7"/>
      <c r="T599" s="7"/>
      <c r="U599" s="7"/>
      <c r="V599" s="7"/>
      <c r="W599" s="7"/>
      <c r="X599" s="7"/>
      <c r="Y599" s="7"/>
    </row>
    <row r="600" spans="1:25" x14ac:dyDescent="0.2">
      <c r="A600" s="3"/>
      <c r="B600" s="677"/>
      <c r="C600" s="677"/>
      <c r="D600" s="460"/>
      <c r="E600" s="460"/>
      <c r="F600" s="7"/>
      <c r="G600" s="7"/>
      <c r="H600" s="7"/>
      <c r="I600" s="7"/>
      <c r="J600" s="7"/>
      <c r="K600" s="7"/>
      <c r="L600" s="7"/>
      <c r="M600" s="7"/>
      <c r="N600" s="7"/>
      <c r="O600" s="7"/>
      <c r="P600" s="7"/>
      <c r="Q600" s="7"/>
      <c r="R600" s="7"/>
      <c r="S600" s="7"/>
      <c r="T600" s="7"/>
      <c r="U600" s="7"/>
      <c r="V600" s="7"/>
      <c r="W600" s="7"/>
      <c r="X600" s="7"/>
      <c r="Y600" s="7"/>
    </row>
    <row r="601" spans="1:25" x14ac:dyDescent="0.2">
      <c r="A601" s="3"/>
      <c r="B601" s="1139"/>
      <c r="C601" s="1139"/>
      <c r="D601" s="459"/>
      <c r="E601" s="459"/>
      <c r="F601" s="7"/>
      <c r="G601" s="7"/>
      <c r="H601" s="7"/>
      <c r="I601" s="7"/>
      <c r="J601" s="7"/>
      <c r="K601" s="7"/>
      <c r="L601" s="7"/>
      <c r="M601" s="7"/>
      <c r="N601" s="7"/>
      <c r="O601" s="7"/>
      <c r="P601" s="7"/>
      <c r="Q601" s="7"/>
      <c r="R601" s="7"/>
      <c r="S601" s="7"/>
      <c r="T601" s="7"/>
      <c r="U601" s="7"/>
      <c r="V601" s="7"/>
      <c r="W601" s="7"/>
      <c r="X601" s="7"/>
      <c r="Y601" s="7"/>
    </row>
    <row r="602" spans="1:25" x14ac:dyDescent="0.2">
      <c r="A602" s="459"/>
      <c r="B602" s="459"/>
      <c r="C602" s="459"/>
      <c r="D602" s="27"/>
      <c r="E602" s="27"/>
      <c r="F602" s="7"/>
      <c r="G602" s="7"/>
      <c r="H602" s="7"/>
      <c r="I602" s="7"/>
      <c r="J602" s="7"/>
      <c r="K602" s="7"/>
      <c r="L602" s="7"/>
      <c r="M602" s="7"/>
      <c r="N602" s="7"/>
      <c r="O602" s="7"/>
      <c r="P602" s="7"/>
      <c r="Q602" s="7"/>
      <c r="R602" s="7"/>
      <c r="S602" s="7"/>
      <c r="T602" s="7"/>
      <c r="U602" s="7"/>
      <c r="V602" s="7"/>
      <c r="W602" s="7"/>
      <c r="X602" s="7"/>
      <c r="Y602" s="7"/>
    </row>
    <row r="603" spans="1:25" x14ac:dyDescent="0.2">
      <c r="A603" s="1138"/>
      <c r="B603" s="1138"/>
      <c r="C603" s="1138"/>
      <c r="D603" s="26"/>
      <c r="E603" s="460"/>
      <c r="F603" s="7"/>
      <c r="G603" s="7"/>
      <c r="H603" s="7"/>
      <c r="I603" s="7"/>
      <c r="J603" s="7"/>
      <c r="K603" s="7"/>
      <c r="L603" s="7"/>
      <c r="M603" s="7"/>
      <c r="N603" s="7"/>
      <c r="O603" s="7"/>
      <c r="P603" s="7"/>
      <c r="Q603" s="7"/>
      <c r="R603" s="7"/>
      <c r="S603" s="7"/>
      <c r="T603" s="7"/>
      <c r="U603" s="7"/>
      <c r="V603" s="7"/>
      <c r="W603" s="7"/>
      <c r="X603" s="7"/>
      <c r="Y603" s="7"/>
    </row>
    <row r="604" spans="1:25" x14ac:dyDescent="0.2">
      <c r="A604" s="459"/>
      <c r="B604" s="459"/>
      <c r="C604" s="459"/>
      <c r="D604" s="459"/>
      <c r="E604" s="459"/>
      <c r="F604" s="7"/>
      <c r="G604" s="7"/>
      <c r="H604" s="7"/>
      <c r="I604" s="7"/>
      <c r="J604" s="7"/>
      <c r="K604" s="7"/>
      <c r="L604" s="7"/>
      <c r="M604" s="7"/>
      <c r="N604" s="7"/>
      <c r="O604" s="7"/>
      <c r="P604" s="7"/>
      <c r="Q604" s="7"/>
      <c r="R604" s="7"/>
      <c r="S604" s="7"/>
      <c r="T604" s="7"/>
      <c r="U604" s="7"/>
      <c r="V604" s="7"/>
      <c r="W604" s="7"/>
      <c r="X604" s="7"/>
      <c r="Y604" s="7"/>
    </row>
    <row r="605" spans="1:25" x14ac:dyDescent="0.2">
      <c r="A605" s="459"/>
      <c r="B605" s="1139"/>
      <c r="C605" s="1139"/>
      <c r="D605" s="459"/>
      <c r="E605" s="459"/>
      <c r="F605" s="7"/>
      <c r="G605" s="7"/>
      <c r="H605" s="7"/>
      <c r="I605" s="7"/>
      <c r="J605" s="7"/>
      <c r="K605" s="7"/>
      <c r="L605" s="7"/>
      <c r="M605" s="7"/>
      <c r="N605" s="7"/>
      <c r="O605" s="7"/>
      <c r="P605" s="7"/>
      <c r="Q605" s="7"/>
      <c r="R605" s="7"/>
      <c r="S605" s="7"/>
      <c r="T605" s="7"/>
      <c r="U605" s="7"/>
      <c r="V605" s="7"/>
      <c r="W605" s="7"/>
      <c r="X605" s="7"/>
      <c r="Y605" s="7"/>
    </row>
    <row r="606" spans="1:25" x14ac:dyDescent="0.2">
      <c r="A606" s="459"/>
      <c r="B606" s="459"/>
      <c r="C606" s="459"/>
      <c r="D606" s="459"/>
      <c r="E606" s="459"/>
      <c r="F606" s="7"/>
      <c r="G606" s="7"/>
      <c r="H606" s="7"/>
      <c r="I606" s="7"/>
      <c r="J606" s="7"/>
      <c r="K606" s="7"/>
      <c r="L606" s="7"/>
      <c r="M606" s="7"/>
      <c r="N606" s="7"/>
      <c r="O606" s="7"/>
      <c r="P606" s="7"/>
      <c r="Q606" s="7"/>
      <c r="R606" s="7"/>
      <c r="S606" s="7"/>
      <c r="T606" s="7"/>
      <c r="U606" s="7"/>
      <c r="V606" s="7"/>
      <c r="W606" s="7"/>
      <c r="X606" s="7"/>
      <c r="Y606" s="7"/>
    </row>
    <row r="607" spans="1:25" x14ac:dyDescent="0.2">
      <c r="A607" s="1138"/>
      <c r="B607" s="1138"/>
      <c r="C607" s="1138"/>
      <c r="D607" s="437"/>
      <c r="E607" s="460"/>
      <c r="F607" s="7"/>
      <c r="G607" s="7"/>
      <c r="H607" s="7"/>
      <c r="I607" s="7"/>
      <c r="J607" s="7"/>
      <c r="K607" s="7"/>
      <c r="L607" s="7"/>
      <c r="M607" s="7"/>
      <c r="N607" s="7"/>
      <c r="O607" s="7"/>
      <c r="P607" s="7"/>
      <c r="Q607" s="7"/>
      <c r="R607" s="7"/>
      <c r="S607" s="7"/>
      <c r="T607" s="7"/>
      <c r="U607" s="7"/>
      <c r="V607" s="7"/>
      <c r="W607" s="7"/>
      <c r="X607" s="7"/>
      <c r="Y607" s="7"/>
    </row>
    <row r="608" spans="1:25" x14ac:dyDescent="0.2">
      <c r="A608" s="459"/>
      <c r="B608" s="459"/>
      <c r="C608" s="459"/>
      <c r="D608" s="459"/>
      <c r="E608" s="459"/>
      <c r="F608" s="7"/>
      <c r="G608" s="7"/>
      <c r="H608" s="7"/>
      <c r="I608" s="7"/>
      <c r="J608" s="7"/>
      <c r="K608" s="7"/>
      <c r="L608" s="7"/>
      <c r="M608" s="7"/>
      <c r="N608" s="7"/>
      <c r="O608" s="7"/>
      <c r="P608" s="7"/>
      <c r="Q608" s="7"/>
      <c r="R608" s="7"/>
      <c r="S608" s="7"/>
      <c r="T608" s="7"/>
      <c r="U608" s="7"/>
      <c r="V608" s="7"/>
      <c r="W608" s="7"/>
      <c r="X608" s="7"/>
      <c r="Y608" s="7"/>
    </row>
    <row r="609" spans="1:25" x14ac:dyDescent="0.2">
      <c r="A609" s="1132"/>
      <c r="B609" s="1132"/>
      <c r="C609" s="1132"/>
      <c r="D609" s="437"/>
      <c r="E609" s="20"/>
      <c r="F609" s="7"/>
      <c r="G609" s="7"/>
      <c r="H609" s="7"/>
      <c r="I609" s="7"/>
      <c r="J609" s="7"/>
      <c r="K609" s="7"/>
      <c r="L609" s="7"/>
      <c r="M609" s="7"/>
      <c r="N609" s="7"/>
      <c r="O609" s="7"/>
      <c r="P609" s="7"/>
      <c r="Q609" s="7"/>
      <c r="R609" s="7"/>
      <c r="S609" s="7"/>
      <c r="T609" s="7"/>
      <c r="U609" s="7"/>
      <c r="V609" s="7"/>
      <c r="W609" s="7"/>
      <c r="X609" s="7"/>
      <c r="Y609" s="7"/>
    </row>
    <row r="610" spans="1:25" x14ac:dyDescent="0.2">
      <c r="A610" s="459"/>
      <c r="B610" s="459"/>
      <c r="C610" s="459"/>
      <c r="D610" s="459"/>
      <c r="E610" s="459"/>
      <c r="F610" s="7"/>
      <c r="G610" s="7"/>
      <c r="H610" s="7"/>
      <c r="I610" s="7"/>
      <c r="J610" s="7"/>
      <c r="K610" s="7"/>
      <c r="L610" s="7"/>
      <c r="M610" s="7"/>
      <c r="N610" s="7"/>
      <c r="O610" s="7"/>
      <c r="P610" s="7"/>
      <c r="Q610" s="7"/>
      <c r="R610" s="7"/>
      <c r="S610" s="7"/>
      <c r="T610" s="7"/>
      <c r="U610" s="7"/>
      <c r="V610" s="7"/>
      <c r="W610" s="7"/>
      <c r="X610" s="7"/>
      <c r="Y610" s="7"/>
    </row>
    <row r="611" spans="1:25" x14ac:dyDescent="0.2">
      <c r="A611" s="459"/>
      <c r="B611" s="459"/>
      <c r="C611" s="459"/>
      <c r="D611" s="459"/>
      <c r="E611" s="459"/>
      <c r="F611" s="7"/>
      <c r="G611" s="7"/>
      <c r="H611" s="7"/>
      <c r="I611" s="7"/>
      <c r="J611" s="7"/>
      <c r="K611" s="7"/>
      <c r="L611" s="7"/>
      <c r="M611" s="7"/>
      <c r="N611" s="7"/>
      <c r="O611" s="7"/>
      <c r="P611" s="7"/>
      <c r="Q611" s="7"/>
      <c r="R611" s="7"/>
      <c r="S611" s="7"/>
      <c r="T611" s="7"/>
      <c r="U611" s="7"/>
      <c r="V611" s="7"/>
      <c r="W611" s="7"/>
      <c r="X611" s="7"/>
      <c r="Y611" s="7"/>
    </row>
    <row r="612" spans="1:25" x14ac:dyDescent="0.2">
      <c r="A612" s="459"/>
      <c r="B612" s="459"/>
      <c r="C612" s="459"/>
      <c r="D612" s="459"/>
      <c r="E612" s="459"/>
      <c r="F612" s="7"/>
      <c r="G612" s="7"/>
      <c r="H612" s="7"/>
      <c r="I612" s="7"/>
      <c r="J612" s="7"/>
      <c r="K612" s="7"/>
      <c r="L612" s="7"/>
      <c r="M612" s="7"/>
      <c r="N612" s="7"/>
      <c r="O612" s="7"/>
      <c r="P612" s="7"/>
      <c r="Q612" s="7"/>
      <c r="R612" s="7"/>
      <c r="S612" s="7"/>
      <c r="T612" s="7"/>
      <c r="U612" s="7"/>
      <c r="V612" s="7"/>
      <c r="W612" s="7"/>
      <c r="X612" s="7"/>
      <c r="Y612" s="7"/>
    </row>
    <row r="613" spans="1:25" x14ac:dyDescent="0.2">
      <c r="A613" s="459"/>
      <c r="B613" s="459"/>
      <c r="C613" s="459"/>
      <c r="D613" s="459"/>
      <c r="E613" s="459"/>
      <c r="F613" s="7"/>
      <c r="G613" s="7"/>
      <c r="H613" s="7"/>
      <c r="I613" s="7"/>
      <c r="J613" s="7"/>
      <c r="K613" s="7"/>
      <c r="L613" s="7"/>
      <c r="M613" s="7"/>
      <c r="N613" s="7"/>
      <c r="O613" s="7"/>
      <c r="P613" s="7"/>
      <c r="Q613" s="7"/>
      <c r="R613" s="7"/>
      <c r="S613" s="7"/>
      <c r="T613" s="7"/>
      <c r="U613" s="7"/>
      <c r="V613" s="7"/>
      <c r="W613" s="7"/>
      <c r="X613" s="7"/>
      <c r="Y613" s="7"/>
    </row>
    <row r="614" spans="1:25" x14ac:dyDescent="0.2">
      <c r="A614" s="459"/>
      <c r="B614" s="459"/>
      <c r="C614" s="459"/>
      <c r="D614" s="459"/>
      <c r="E614" s="459"/>
      <c r="F614" s="7"/>
      <c r="G614" s="7"/>
      <c r="H614" s="7"/>
      <c r="I614" s="7"/>
      <c r="J614" s="7"/>
      <c r="K614" s="7"/>
      <c r="L614" s="7"/>
      <c r="M614" s="7"/>
      <c r="N614" s="7"/>
      <c r="O614" s="7"/>
      <c r="P614" s="7"/>
      <c r="Q614" s="7"/>
      <c r="R614" s="7"/>
      <c r="S614" s="7"/>
      <c r="T614" s="7"/>
      <c r="U614" s="7"/>
      <c r="V614" s="7"/>
      <c r="W614" s="7"/>
      <c r="X614" s="7"/>
      <c r="Y614" s="7"/>
    </row>
    <row r="615" spans="1:25" x14ac:dyDescent="0.2">
      <c r="A615" s="459"/>
      <c r="B615" s="459"/>
      <c r="C615" s="459"/>
      <c r="D615" s="459"/>
      <c r="E615" s="459"/>
      <c r="F615" s="7"/>
      <c r="G615" s="7"/>
      <c r="H615" s="7"/>
      <c r="I615" s="7"/>
      <c r="J615" s="7"/>
      <c r="K615" s="7"/>
      <c r="L615" s="7"/>
      <c r="M615" s="7"/>
      <c r="N615" s="7"/>
      <c r="O615" s="7"/>
      <c r="P615" s="7"/>
      <c r="Q615" s="7"/>
      <c r="R615" s="7"/>
      <c r="S615" s="7"/>
      <c r="T615" s="7"/>
      <c r="U615" s="7"/>
      <c r="V615" s="7"/>
      <c r="W615" s="7"/>
      <c r="X615" s="7"/>
      <c r="Y615" s="7"/>
    </row>
    <row r="616" spans="1:25" x14ac:dyDescent="0.2">
      <c r="A616" s="7"/>
      <c r="B616" s="7"/>
      <c r="C616" s="7"/>
      <c r="D616" s="7"/>
      <c r="E616" s="7"/>
      <c r="F616" s="7"/>
      <c r="G616" s="7"/>
      <c r="H616" s="7"/>
      <c r="I616" s="7"/>
      <c r="J616" s="7"/>
      <c r="K616" s="7"/>
      <c r="L616" s="7"/>
      <c r="M616" s="7"/>
      <c r="N616" s="7"/>
      <c r="O616" s="7"/>
      <c r="P616" s="7"/>
      <c r="Q616" s="7"/>
      <c r="R616" s="7"/>
      <c r="S616" s="7"/>
      <c r="T616" s="7"/>
      <c r="U616" s="7"/>
      <c r="V616" s="7"/>
      <c r="W616" s="7"/>
      <c r="X616" s="7"/>
      <c r="Y616" s="7"/>
    </row>
    <row r="617" spans="1:25" x14ac:dyDescent="0.2">
      <c r="A617" s="7"/>
      <c r="B617" s="7"/>
      <c r="C617" s="7"/>
      <c r="D617" s="7"/>
      <c r="E617" s="7"/>
      <c r="F617" s="7"/>
      <c r="G617" s="7"/>
      <c r="H617" s="7"/>
      <c r="I617" s="7"/>
      <c r="J617" s="7"/>
      <c r="K617" s="7"/>
      <c r="L617" s="7"/>
      <c r="M617" s="7"/>
      <c r="N617" s="7"/>
      <c r="O617" s="7"/>
      <c r="P617" s="7"/>
      <c r="Q617" s="7"/>
      <c r="R617" s="7"/>
      <c r="S617" s="7"/>
      <c r="T617" s="7"/>
      <c r="U617" s="7"/>
      <c r="V617" s="7"/>
      <c r="W617" s="7"/>
      <c r="X617" s="7"/>
      <c r="Y617" s="7"/>
    </row>
    <row r="618" spans="1:25" x14ac:dyDescent="0.2">
      <c r="A618" s="7"/>
      <c r="B618" s="7"/>
      <c r="C618" s="7"/>
      <c r="D618" s="7"/>
      <c r="E618" s="7"/>
      <c r="F618" s="7"/>
      <c r="G618" s="7"/>
      <c r="H618" s="7"/>
      <c r="I618" s="7"/>
      <c r="J618" s="7"/>
      <c r="K618" s="7"/>
      <c r="L618" s="7"/>
      <c r="M618" s="7"/>
      <c r="N618" s="7"/>
      <c r="O618" s="7"/>
      <c r="P618" s="7"/>
      <c r="Q618" s="7"/>
      <c r="R618" s="7"/>
      <c r="S618" s="7"/>
      <c r="T618" s="7"/>
      <c r="U618" s="7"/>
      <c r="V618" s="7"/>
      <c r="W618" s="7"/>
      <c r="X618" s="7"/>
      <c r="Y618" s="7"/>
    </row>
    <row r="619" spans="1:25" x14ac:dyDescent="0.2">
      <c r="A619" s="7"/>
      <c r="B619" s="7"/>
      <c r="C619" s="7"/>
      <c r="D619" s="7"/>
      <c r="E619" s="7"/>
      <c r="F619" s="7"/>
      <c r="G619" s="7"/>
      <c r="H619" s="7"/>
      <c r="I619" s="7"/>
      <c r="J619" s="7"/>
      <c r="K619" s="7"/>
      <c r="L619" s="7"/>
      <c r="M619" s="7"/>
      <c r="N619" s="7"/>
      <c r="O619" s="7"/>
      <c r="P619" s="7"/>
      <c r="Q619" s="7"/>
      <c r="R619" s="7"/>
      <c r="S619" s="7"/>
      <c r="T619" s="7"/>
      <c r="U619" s="7"/>
      <c r="V619" s="7"/>
      <c r="W619" s="7"/>
      <c r="X619" s="7"/>
      <c r="Y619" s="7"/>
    </row>
    <row r="620" spans="1:25" x14ac:dyDescent="0.2">
      <c r="A620" s="7"/>
      <c r="B620" s="7"/>
      <c r="C620" s="7"/>
      <c r="D620" s="7"/>
      <c r="E620" s="7"/>
      <c r="F620" s="7"/>
      <c r="G620" s="7"/>
      <c r="H620" s="7"/>
      <c r="I620" s="7"/>
      <c r="J620" s="7"/>
      <c r="K620" s="7"/>
      <c r="L620" s="7"/>
      <c r="M620" s="7"/>
      <c r="N620" s="7"/>
      <c r="O620" s="7"/>
      <c r="P620" s="7"/>
      <c r="Q620" s="7"/>
      <c r="R620" s="7"/>
      <c r="S620" s="7"/>
      <c r="T620" s="7"/>
      <c r="U620" s="7"/>
      <c r="V620" s="7"/>
      <c r="W620" s="7"/>
      <c r="X620" s="7"/>
      <c r="Y620" s="7"/>
    </row>
    <row r="621" spans="1:25" x14ac:dyDescent="0.2">
      <c r="A621" s="1137"/>
      <c r="B621" s="1137"/>
      <c r="C621" s="1137"/>
      <c r="D621" s="1137"/>
      <c r="E621" s="459"/>
      <c r="F621" s="7"/>
      <c r="G621" s="7"/>
      <c r="H621" s="7"/>
      <c r="I621" s="7"/>
      <c r="J621" s="7"/>
      <c r="K621" s="7"/>
      <c r="L621" s="7"/>
      <c r="M621" s="7"/>
      <c r="N621" s="7"/>
      <c r="O621" s="7"/>
      <c r="P621" s="7"/>
      <c r="Q621" s="7"/>
      <c r="R621" s="7"/>
      <c r="S621" s="7"/>
      <c r="T621" s="7"/>
      <c r="U621" s="7"/>
      <c r="V621" s="7"/>
      <c r="W621" s="7"/>
      <c r="X621" s="7"/>
      <c r="Y621" s="7"/>
    </row>
    <row r="622" spans="1:25" x14ac:dyDescent="0.2">
      <c r="A622" s="459"/>
      <c r="B622" s="459"/>
      <c r="C622" s="459"/>
      <c r="D622" s="459"/>
      <c r="E622" s="459"/>
      <c r="F622" s="7"/>
      <c r="G622" s="7"/>
      <c r="H622" s="7"/>
      <c r="I622" s="7"/>
      <c r="J622" s="7"/>
      <c r="K622" s="7"/>
      <c r="L622" s="7"/>
      <c r="M622" s="7"/>
      <c r="N622" s="7"/>
      <c r="O622" s="7"/>
      <c r="P622" s="7"/>
      <c r="Q622" s="7"/>
      <c r="R622" s="7"/>
      <c r="S622" s="7"/>
      <c r="T622" s="7"/>
      <c r="U622" s="7"/>
      <c r="V622" s="7"/>
      <c r="W622" s="7"/>
      <c r="X622" s="7"/>
      <c r="Y622" s="7"/>
    </row>
    <row r="623" spans="1:25" x14ac:dyDescent="0.2">
      <c r="A623" s="459"/>
      <c r="B623" s="459"/>
      <c r="C623" s="459"/>
      <c r="D623" s="459"/>
      <c r="E623" s="459"/>
      <c r="F623" s="7"/>
      <c r="G623" s="7"/>
      <c r="H623" s="7"/>
      <c r="I623" s="7"/>
      <c r="J623" s="7"/>
      <c r="K623" s="7"/>
      <c r="L623" s="7"/>
      <c r="M623" s="7"/>
      <c r="N623" s="7"/>
      <c r="O623" s="7"/>
      <c r="P623" s="7"/>
      <c r="Q623" s="7"/>
      <c r="R623" s="7"/>
      <c r="S623" s="7"/>
      <c r="T623" s="7"/>
      <c r="U623" s="7"/>
      <c r="V623" s="7"/>
      <c r="W623" s="7"/>
      <c r="X623" s="7"/>
      <c r="Y623" s="7"/>
    </row>
    <row r="624" spans="1:25" x14ac:dyDescent="0.2">
      <c r="A624" s="459"/>
      <c r="B624" s="459"/>
      <c r="C624" s="459"/>
      <c r="D624" s="459"/>
      <c r="E624" s="459"/>
      <c r="F624" s="7"/>
      <c r="G624" s="7"/>
      <c r="H624" s="7"/>
      <c r="I624" s="7"/>
      <c r="J624" s="7"/>
      <c r="K624" s="7"/>
      <c r="L624" s="7"/>
      <c r="M624" s="7"/>
      <c r="N624" s="7"/>
      <c r="O624" s="7"/>
      <c r="P624" s="7"/>
      <c r="Q624" s="7"/>
      <c r="R624" s="7"/>
      <c r="S624" s="7"/>
      <c r="T624" s="7"/>
      <c r="U624" s="7"/>
      <c r="V624" s="7"/>
      <c r="W624" s="7"/>
      <c r="X624" s="7"/>
      <c r="Y624" s="7"/>
    </row>
    <row r="625" spans="1:25" x14ac:dyDescent="0.2">
      <c r="A625" s="459"/>
      <c r="B625" s="459"/>
      <c r="C625" s="459"/>
      <c r="D625" s="459"/>
      <c r="E625" s="459"/>
      <c r="F625" s="7"/>
      <c r="G625" s="7"/>
      <c r="H625" s="7"/>
      <c r="I625" s="7"/>
      <c r="J625" s="7"/>
      <c r="K625" s="7"/>
      <c r="L625" s="7"/>
      <c r="M625" s="7"/>
      <c r="N625" s="7"/>
      <c r="O625" s="7"/>
      <c r="P625" s="7"/>
      <c r="Q625" s="7"/>
      <c r="R625" s="7"/>
      <c r="S625" s="7"/>
      <c r="T625" s="7"/>
      <c r="U625" s="7"/>
      <c r="V625" s="7"/>
      <c r="W625" s="7"/>
      <c r="X625" s="7"/>
      <c r="Y625" s="7"/>
    </row>
    <row r="626" spans="1:25" x14ac:dyDescent="0.2">
      <c r="A626" s="1141"/>
      <c r="B626" s="1141"/>
      <c r="C626" s="459"/>
      <c r="D626" s="459"/>
      <c r="E626" s="459"/>
      <c r="F626" s="7"/>
      <c r="G626" s="7"/>
      <c r="H626" s="7"/>
      <c r="I626" s="7"/>
      <c r="J626" s="7"/>
      <c r="K626" s="7"/>
      <c r="L626" s="7"/>
      <c r="M626" s="7"/>
      <c r="N626" s="7"/>
      <c r="O626" s="7"/>
      <c r="P626" s="7"/>
      <c r="Q626" s="7"/>
      <c r="R626" s="7"/>
      <c r="S626" s="7"/>
      <c r="T626" s="7"/>
      <c r="U626" s="7"/>
      <c r="V626" s="7"/>
      <c r="W626" s="7"/>
      <c r="X626" s="7"/>
      <c r="Y626" s="7"/>
    </row>
    <row r="627" spans="1:25" x14ac:dyDescent="0.2">
      <c r="A627" s="459"/>
      <c r="B627" s="458"/>
      <c r="C627" s="459"/>
      <c r="D627" s="459"/>
      <c r="E627" s="459"/>
      <c r="F627" s="7"/>
      <c r="G627" s="7"/>
      <c r="H627" s="7"/>
      <c r="I627" s="7"/>
      <c r="J627" s="7"/>
      <c r="K627" s="7"/>
      <c r="L627" s="7"/>
      <c r="M627" s="7"/>
      <c r="N627" s="7"/>
      <c r="O627" s="7"/>
      <c r="P627" s="7"/>
      <c r="Q627" s="7"/>
      <c r="R627" s="7"/>
      <c r="S627" s="7"/>
      <c r="T627" s="7"/>
      <c r="U627" s="7"/>
      <c r="V627" s="7"/>
      <c r="W627" s="7"/>
      <c r="X627" s="7"/>
      <c r="Y627" s="7"/>
    </row>
    <row r="628" spans="1:25" x14ac:dyDescent="0.2">
      <c r="A628" s="459"/>
      <c r="B628" s="461"/>
      <c r="C628" s="438"/>
      <c r="D628" s="438"/>
      <c r="E628" s="459"/>
      <c r="F628" s="7"/>
      <c r="G628" s="7"/>
      <c r="H628" s="7"/>
      <c r="I628" s="7"/>
      <c r="J628" s="7"/>
      <c r="K628" s="7"/>
      <c r="L628" s="7"/>
      <c r="M628" s="7"/>
      <c r="N628" s="7"/>
      <c r="O628" s="7"/>
      <c r="P628" s="7"/>
      <c r="Q628" s="7"/>
      <c r="R628" s="7"/>
      <c r="S628" s="7"/>
      <c r="T628" s="7"/>
      <c r="U628" s="7"/>
      <c r="V628" s="7"/>
      <c r="W628" s="7"/>
      <c r="X628" s="7"/>
      <c r="Y628" s="7"/>
    </row>
    <row r="629" spans="1:25" x14ac:dyDescent="0.2">
      <c r="A629" s="459"/>
      <c r="B629" s="438"/>
      <c r="C629" s="438"/>
      <c r="D629" s="438"/>
      <c r="E629" s="459"/>
      <c r="F629" s="7"/>
      <c r="G629" s="7"/>
      <c r="H629" s="7"/>
      <c r="I629" s="7"/>
      <c r="J629" s="7"/>
      <c r="K629" s="7"/>
      <c r="L629" s="7"/>
      <c r="M629" s="7"/>
      <c r="N629" s="7"/>
      <c r="O629" s="7"/>
      <c r="P629" s="7"/>
      <c r="Q629" s="7"/>
      <c r="R629" s="7"/>
      <c r="S629" s="7"/>
      <c r="T629" s="7"/>
      <c r="U629" s="7"/>
      <c r="V629" s="7"/>
      <c r="W629" s="7"/>
      <c r="X629" s="7"/>
      <c r="Y629" s="7"/>
    </row>
    <row r="630" spans="1:25" x14ac:dyDescent="0.2">
      <c r="A630" s="1132"/>
      <c r="B630" s="1142"/>
      <c r="C630" s="1142"/>
      <c r="D630" s="1142"/>
      <c r="E630" s="459"/>
      <c r="F630" s="7"/>
      <c r="G630" s="7"/>
      <c r="H630" s="7"/>
      <c r="I630" s="7"/>
      <c r="J630" s="7"/>
      <c r="K630" s="7"/>
      <c r="L630" s="7"/>
      <c r="M630" s="7"/>
      <c r="N630" s="7"/>
      <c r="O630" s="7"/>
      <c r="P630" s="7"/>
      <c r="Q630" s="7"/>
      <c r="R630" s="7"/>
      <c r="S630" s="7"/>
      <c r="T630" s="7"/>
      <c r="U630" s="7"/>
      <c r="V630" s="7"/>
      <c r="W630" s="7"/>
      <c r="X630" s="7"/>
      <c r="Y630" s="7"/>
    </row>
    <row r="631" spans="1:25" x14ac:dyDescent="0.2">
      <c r="A631" s="1132"/>
      <c r="B631" s="1132"/>
      <c r="C631" s="1132"/>
      <c r="D631" s="1132"/>
      <c r="E631" s="459"/>
      <c r="F631" s="7"/>
      <c r="G631" s="7"/>
      <c r="H631" s="7"/>
      <c r="I631" s="7"/>
      <c r="J631" s="7"/>
      <c r="K631" s="7"/>
      <c r="L631" s="7"/>
      <c r="M631" s="7"/>
      <c r="N631" s="7"/>
      <c r="O631" s="7"/>
      <c r="P631" s="7"/>
      <c r="Q631" s="7"/>
      <c r="R631" s="7"/>
      <c r="S631" s="7"/>
      <c r="T631" s="7"/>
      <c r="U631" s="7"/>
      <c r="V631" s="7"/>
      <c r="W631" s="7"/>
      <c r="X631" s="7"/>
      <c r="Y631" s="7"/>
    </row>
    <row r="632" spans="1:25" x14ac:dyDescent="0.2">
      <c r="A632" s="18"/>
      <c r="B632" s="437"/>
      <c r="C632" s="460"/>
      <c r="D632" s="460"/>
      <c r="E632" s="459"/>
      <c r="F632" s="7"/>
      <c r="G632" s="7"/>
      <c r="H632" s="7"/>
      <c r="I632" s="7"/>
      <c r="J632" s="7"/>
      <c r="K632" s="7"/>
      <c r="L632" s="7"/>
      <c r="M632" s="7"/>
      <c r="N632" s="7"/>
      <c r="O632" s="7"/>
      <c r="P632" s="7"/>
      <c r="Q632" s="7"/>
      <c r="R632" s="7"/>
      <c r="S632" s="7"/>
      <c r="T632" s="7"/>
      <c r="U632" s="7"/>
      <c r="V632" s="7"/>
      <c r="W632" s="7"/>
      <c r="X632" s="7"/>
      <c r="Y632" s="7"/>
    </row>
    <row r="633" spans="1:25" x14ac:dyDescent="0.2">
      <c r="A633" s="459"/>
      <c r="B633" s="437"/>
      <c r="C633" s="460"/>
      <c r="D633" s="460"/>
      <c r="E633" s="459"/>
      <c r="F633" s="7"/>
      <c r="G633" s="7"/>
      <c r="H633" s="7"/>
      <c r="I633" s="7"/>
      <c r="J633" s="7"/>
      <c r="K633" s="7"/>
      <c r="L633" s="7"/>
      <c r="M633" s="7"/>
      <c r="N633" s="7"/>
      <c r="O633" s="7"/>
      <c r="P633" s="7"/>
      <c r="Q633" s="7"/>
      <c r="R633" s="7"/>
      <c r="S633" s="7"/>
      <c r="T633" s="7"/>
      <c r="U633" s="7"/>
      <c r="V633" s="7"/>
      <c r="W633" s="7"/>
      <c r="X633" s="7"/>
      <c r="Y633" s="7"/>
    </row>
    <row r="634" spans="1:25" x14ac:dyDescent="0.2">
      <c r="A634" s="18"/>
      <c r="B634" s="437"/>
      <c r="C634" s="460"/>
      <c r="D634" s="460"/>
      <c r="E634" s="459"/>
      <c r="F634" s="7"/>
      <c r="G634" s="7"/>
      <c r="H634" s="7"/>
      <c r="I634" s="7"/>
      <c r="J634" s="7"/>
      <c r="K634" s="7"/>
      <c r="L634" s="7"/>
      <c r="M634" s="7"/>
      <c r="N634" s="7"/>
      <c r="O634" s="7"/>
      <c r="P634" s="7"/>
      <c r="Q634" s="7"/>
      <c r="R634" s="7"/>
      <c r="S634" s="7"/>
      <c r="T634" s="7"/>
      <c r="U634" s="7"/>
      <c r="V634" s="7"/>
      <c r="W634" s="7"/>
      <c r="X634" s="7"/>
      <c r="Y634" s="7"/>
    </row>
    <row r="635" spans="1:25" x14ac:dyDescent="0.2">
      <c r="A635" s="18"/>
      <c r="B635" s="437"/>
      <c r="C635" s="460"/>
      <c r="D635" s="460"/>
      <c r="E635" s="459"/>
      <c r="F635" s="7"/>
      <c r="G635" s="7"/>
      <c r="H635" s="7"/>
      <c r="I635" s="7"/>
      <c r="J635" s="7"/>
      <c r="K635" s="7"/>
      <c r="L635" s="7"/>
      <c r="M635" s="7"/>
      <c r="N635" s="7"/>
      <c r="O635" s="7"/>
      <c r="P635" s="7"/>
      <c r="Q635" s="7"/>
      <c r="R635" s="7"/>
      <c r="S635" s="7"/>
      <c r="T635" s="7"/>
      <c r="U635" s="7"/>
      <c r="V635" s="7"/>
      <c r="W635" s="7"/>
      <c r="X635" s="7"/>
      <c r="Y635" s="7"/>
    </row>
    <row r="636" spans="1:25" x14ac:dyDescent="0.2">
      <c r="A636" s="459"/>
      <c r="B636" s="437"/>
      <c r="C636" s="460"/>
      <c r="D636" s="460"/>
      <c r="E636" s="459"/>
      <c r="F636" s="7"/>
      <c r="G636" s="7"/>
      <c r="H636" s="7"/>
      <c r="I636" s="7"/>
      <c r="J636" s="7"/>
      <c r="K636" s="7"/>
      <c r="L636" s="7"/>
      <c r="M636" s="7"/>
      <c r="N636" s="7"/>
      <c r="O636" s="7"/>
      <c r="P636" s="7"/>
      <c r="Q636" s="7"/>
      <c r="R636" s="7"/>
      <c r="S636" s="7"/>
      <c r="T636" s="7"/>
      <c r="U636" s="7"/>
      <c r="V636" s="7"/>
      <c r="W636" s="7"/>
      <c r="X636" s="7"/>
      <c r="Y636" s="7"/>
    </row>
    <row r="637" spans="1:25" x14ac:dyDescent="0.2">
      <c r="A637" s="459"/>
      <c r="B637" s="437"/>
      <c r="C637" s="460"/>
      <c r="D637" s="460"/>
      <c r="E637" s="459"/>
      <c r="F637" s="7"/>
      <c r="G637" s="7"/>
      <c r="H637" s="7"/>
      <c r="I637" s="7"/>
      <c r="J637" s="7"/>
      <c r="K637" s="7"/>
      <c r="L637" s="7"/>
      <c r="M637" s="7"/>
      <c r="N637" s="7"/>
      <c r="O637" s="7"/>
      <c r="P637" s="7"/>
      <c r="Q637" s="7"/>
      <c r="R637" s="7"/>
      <c r="S637" s="7"/>
      <c r="T637" s="7"/>
      <c r="U637" s="7"/>
      <c r="V637" s="7"/>
      <c r="W637" s="7"/>
      <c r="X637" s="7"/>
      <c r="Y637" s="7"/>
    </row>
    <row r="638" spans="1:25" x14ac:dyDescent="0.2">
      <c r="A638" s="459"/>
      <c r="B638" s="456"/>
      <c r="C638" s="456"/>
      <c r="D638" s="460"/>
      <c r="E638" s="459"/>
      <c r="F638" s="7"/>
      <c r="G638" s="7"/>
      <c r="H638" s="7"/>
      <c r="I638" s="7"/>
      <c r="J638" s="7"/>
      <c r="K638" s="7"/>
      <c r="L638" s="7"/>
      <c r="M638" s="7"/>
      <c r="N638" s="7"/>
      <c r="O638" s="7"/>
      <c r="P638" s="7"/>
      <c r="Q638" s="7"/>
      <c r="R638" s="7"/>
      <c r="S638" s="7"/>
      <c r="T638" s="7"/>
      <c r="U638" s="7"/>
      <c r="V638" s="7"/>
      <c r="W638" s="7"/>
      <c r="X638" s="7"/>
      <c r="Y638" s="7"/>
    </row>
    <row r="639" spans="1:25" x14ac:dyDescent="0.2">
      <c r="A639" s="1132"/>
      <c r="B639" s="1132"/>
      <c r="C639" s="1132"/>
      <c r="D639" s="20"/>
      <c r="E639" s="459"/>
      <c r="F639" s="7"/>
      <c r="G639" s="7"/>
      <c r="H639" s="7"/>
      <c r="I639" s="7"/>
      <c r="J639" s="7"/>
      <c r="K639" s="7"/>
      <c r="L639" s="7"/>
      <c r="M639" s="7"/>
      <c r="N639" s="7"/>
      <c r="O639" s="7"/>
      <c r="P639" s="7"/>
      <c r="Q639" s="7"/>
      <c r="R639" s="7"/>
      <c r="S639" s="7"/>
      <c r="T639" s="7"/>
      <c r="U639" s="7"/>
      <c r="V639" s="7"/>
      <c r="W639" s="7"/>
      <c r="X639" s="7"/>
      <c r="Y639" s="7"/>
    </row>
    <row r="640" spans="1:25" x14ac:dyDescent="0.2">
      <c r="A640" s="1133"/>
      <c r="B640" s="1133"/>
      <c r="C640" s="1133"/>
      <c r="D640" s="1133"/>
      <c r="E640" s="459"/>
      <c r="F640" s="7"/>
      <c r="G640" s="7"/>
      <c r="H640" s="7"/>
      <c r="I640" s="7"/>
      <c r="J640" s="7"/>
      <c r="K640" s="7"/>
      <c r="L640" s="7"/>
      <c r="M640" s="7"/>
      <c r="N640" s="7"/>
      <c r="O640" s="7"/>
      <c r="P640" s="7"/>
      <c r="Q640" s="7"/>
      <c r="R640" s="7"/>
      <c r="S640" s="7"/>
      <c r="T640" s="7"/>
      <c r="U640" s="7"/>
      <c r="V640" s="7"/>
      <c r="W640" s="7"/>
      <c r="X640" s="7"/>
      <c r="Y640" s="7"/>
    </row>
    <row r="641" spans="1:25" x14ac:dyDescent="0.2">
      <c r="A641" s="456"/>
      <c r="B641" s="457"/>
      <c r="C641" s="457"/>
      <c r="D641" s="20"/>
      <c r="E641" s="459"/>
      <c r="F641" s="7"/>
      <c r="G641" s="7"/>
      <c r="H641" s="7"/>
      <c r="I641" s="7"/>
      <c r="J641" s="7"/>
      <c r="K641" s="7"/>
      <c r="L641" s="7"/>
      <c r="M641" s="7"/>
      <c r="N641" s="7"/>
      <c r="O641" s="7"/>
      <c r="P641" s="7"/>
      <c r="Q641" s="7"/>
      <c r="R641" s="7"/>
      <c r="S641" s="7"/>
      <c r="T641" s="7"/>
      <c r="U641" s="7"/>
      <c r="V641" s="7"/>
      <c r="W641" s="7"/>
      <c r="X641" s="7"/>
      <c r="Y641" s="7"/>
    </row>
    <row r="642" spans="1:25" x14ac:dyDescent="0.2">
      <c r="A642" s="459"/>
      <c r="B642" s="459"/>
      <c r="C642" s="459"/>
      <c r="D642" s="459"/>
      <c r="E642" s="459"/>
      <c r="F642" s="7"/>
      <c r="G642" s="7"/>
      <c r="H642" s="7"/>
      <c r="I642" s="7"/>
      <c r="J642" s="7"/>
      <c r="K642" s="7"/>
      <c r="L642" s="7"/>
      <c r="M642" s="7"/>
      <c r="N642" s="7"/>
      <c r="O642" s="7"/>
      <c r="P642" s="7"/>
      <c r="Q642" s="7"/>
      <c r="R642" s="7"/>
      <c r="S642" s="7"/>
      <c r="T642" s="7"/>
      <c r="U642" s="7"/>
      <c r="V642" s="7"/>
      <c r="W642" s="7"/>
      <c r="X642" s="7"/>
      <c r="Y642" s="7"/>
    </row>
    <row r="643" spans="1:25" x14ac:dyDescent="0.2">
      <c r="A643" s="459"/>
      <c r="B643" s="459"/>
      <c r="C643" s="459"/>
      <c r="D643" s="459"/>
      <c r="E643" s="459"/>
      <c r="F643" s="7"/>
      <c r="G643" s="7"/>
      <c r="H643" s="7"/>
      <c r="I643" s="7"/>
      <c r="J643" s="7"/>
      <c r="K643" s="7"/>
      <c r="L643" s="7"/>
      <c r="M643" s="7"/>
      <c r="N643" s="7"/>
      <c r="O643" s="7"/>
      <c r="P643" s="7"/>
      <c r="Q643" s="7"/>
      <c r="R643" s="7"/>
      <c r="S643" s="7"/>
      <c r="T643" s="7"/>
      <c r="U643" s="7"/>
      <c r="V643" s="7"/>
      <c r="W643" s="7"/>
      <c r="X643" s="7"/>
      <c r="Y643" s="7"/>
    </row>
    <row r="644" spans="1:25" x14ac:dyDescent="0.2">
      <c r="A644" s="456"/>
      <c r="B644" s="458"/>
      <c r="C644" s="458"/>
      <c r="D644" s="458"/>
      <c r="E644" s="459"/>
      <c r="F644" s="7"/>
      <c r="G644" s="7"/>
      <c r="H644" s="7"/>
      <c r="I644" s="7"/>
      <c r="J644" s="7"/>
      <c r="K644" s="7"/>
      <c r="L644" s="7"/>
      <c r="M644" s="7"/>
      <c r="N644" s="7"/>
      <c r="O644" s="7"/>
      <c r="P644" s="7"/>
      <c r="Q644" s="7"/>
      <c r="R644" s="7"/>
      <c r="S644" s="7"/>
      <c r="T644" s="7"/>
      <c r="U644" s="7"/>
      <c r="V644" s="7"/>
      <c r="W644" s="7"/>
      <c r="X644" s="7"/>
      <c r="Y644" s="7"/>
    </row>
    <row r="645" spans="1:25" x14ac:dyDescent="0.2">
      <c r="A645" s="1134"/>
      <c r="B645" s="1135"/>
      <c r="C645" s="1136"/>
      <c r="D645" s="1136"/>
      <c r="E645" s="22"/>
      <c r="F645" s="7"/>
      <c r="G645" s="7"/>
      <c r="H645" s="7"/>
      <c r="I645" s="7"/>
      <c r="J645" s="7"/>
      <c r="K645" s="7"/>
      <c r="L645" s="7"/>
      <c r="M645" s="7"/>
      <c r="N645" s="7"/>
      <c r="O645" s="7"/>
      <c r="P645" s="7"/>
      <c r="Q645" s="7"/>
      <c r="R645" s="7"/>
      <c r="S645" s="7"/>
      <c r="T645" s="7"/>
      <c r="U645" s="7"/>
      <c r="V645" s="7"/>
      <c r="W645" s="7"/>
      <c r="X645" s="7"/>
      <c r="Y645" s="7"/>
    </row>
    <row r="646" spans="1:25" x14ac:dyDescent="0.2">
      <c r="A646" s="1134"/>
      <c r="B646" s="1134"/>
      <c r="C646" s="1134"/>
      <c r="D646" s="1134"/>
      <c r="E646" s="22"/>
      <c r="F646" s="7"/>
      <c r="G646" s="7"/>
      <c r="H646" s="7"/>
      <c r="I646" s="7"/>
      <c r="J646" s="7"/>
      <c r="K646" s="7"/>
      <c r="L646" s="7"/>
      <c r="M646" s="7"/>
      <c r="N646" s="7"/>
      <c r="O646" s="7"/>
      <c r="P646" s="7"/>
      <c r="Q646" s="7"/>
      <c r="R646" s="7"/>
      <c r="S646" s="7"/>
      <c r="T646" s="7"/>
      <c r="U646" s="7"/>
      <c r="V646" s="7"/>
      <c r="W646" s="7"/>
      <c r="X646" s="7"/>
      <c r="Y646" s="7"/>
    </row>
    <row r="647" spans="1:25" x14ac:dyDescent="0.2">
      <c r="A647" s="1132"/>
      <c r="B647" s="1132"/>
      <c r="C647" s="1132"/>
      <c r="D647" s="20"/>
      <c r="E647" s="459"/>
      <c r="F647" s="7"/>
      <c r="G647" s="7"/>
      <c r="H647" s="7"/>
      <c r="I647" s="7"/>
      <c r="J647" s="7"/>
      <c r="K647" s="7"/>
      <c r="L647" s="7"/>
      <c r="M647" s="7"/>
      <c r="N647" s="7"/>
      <c r="O647" s="7"/>
      <c r="P647" s="7"/>
      <c r="Q647" s="7"/>
      <c r="R647" s="7"/>
      <c r="S647" s="7"/>
      <c r="T647" s="7"/>
      <c r="U647" s="7"/>
      <c r="V647" s="7"/>
      <c r="W647" s="7"/>
      <c r="X647" s="7"/>
      <c r="Y647" s="7"/>
    </row>
    <row r="648" spans="1:25" x14ac:dyDescent="0.2">
      <c r="A648" s="1133"/>
      <c r="B648" s="1133"/>
      <c r="C648" s="1133"/>
      <c r="D648" s="1133"/>
      <c r="E648" s="459"/>
      <c r="F648" s="7"/>
      <c r="G648" s="7"/>
      <c r="H648" s="7"/>
      <c r="I648" s="7"/>
      <c r="J648" s="7"/>
      <c r="K648" s="7"/>
      <c r="L648" s="7"/>
      <c r="M648" s="7"/>
      <c r="N648" s="7"/>
      <c r="O648" s="7"/>
      <c r="P648" s="7"/>
      <c r="Q648" s="7"/>
      <c r="R648" s="7"/>
      <c r="S648" s="7"/>
      <c r="T648" s="7"/>
      <c r="U648" s="7"/>
      <c r="V648" s="7"/>
      <c r="W648" s="7"/>
      <c r="X648" s="7"/>
      <c r="Y648" s="7"/>
    </row>
    <row r="649" spans="1:25" x14ac:dyDescent="0.2">
      <c r="A649" s="1132"/>
      <c r="B649" s="1132"/>
      <c r="C649" s="1132"/>
      <c r="D649" s="20"/>
      <c r="E649" s="459"/>
      <c r="F649" s="7"/>
      <c r="G649" s="7"/>
      <c r="H649" s="7"/>
      <c r="I649" s="7"/>
      <c r="J649" s="7"/>
      <c r="K649" s="7"/>
      <c r="L649" s="7"/>
      <c r="M649" s="7"/>
      <c r="N649" s="7"/>
      <c r="O649" s="7"/>
      <c r="P649" s="7"/>
      <c r="Q649" s="7"/>
      <c r="R649" s="7"/>
      <c r="S649" s="7"/>
      <c r="T649" s="7"/>
      <c r="U649" s="7"/>
      <c r="V649" s="7"/>
      <c r="W649" s="7"/>
      <c r="X649" s="7"/>
      <c r="Y649" s="7"/>
    </row>
    <row r="650" spans="1:25" x14ac:dyDescent="0.2">
      <c r="A650" s="459"/>
      <c r="B650" s="459"/>
      <c r="C650" s="459"/>
      <c r="D650" s="459"/>
      <c r="E650" s="459"/>
      <c r="F650" s="7"/>
      <c r="G650" s="7"/>
      <c r="H650" s="7"/>
      <c r="I650" s="7"/>
      <c r="J650" s="7"/>
      <c r="K650" s="7"/>
      <c r="L650" s="7"/>
      <c r="M650" s="7"/>
      <c r="N650" s="7"/>
      <c r="O650" s="7"/>
      <c r="P650" s="7"/>
      <c r="Q650" s="7"/>
      <c r="R650" s="7"/>
      <c r="S650" s="7"/>
      <c r="T650" s="7"/>
      <c r="U650" s="7"/>
      <c r="V650" s="7"/>
      <c r="W650" s="7"/>
      <c r="X650" s="7"/>
      <c r="Y650" s="7"/>
    </row>
    <row r="651" spans="1:25" x14ac:dyDescent="0.2">
      <c r="A651" s="459"/>
      <c r="B651" s="459"/>
      <c r="C651" s="459"/>
      <c r="D651" s="459"/>
      <c r="E651" s="459"/>
      <c r="F651" s="7"/>
      <c r="G651" s="7"/>
      <c r="H651" s="7"/>
      <c r="I651" s="7"/>
      <c r="J651" s="7"/>
      <c r="K651" s="7"/>
      <c r="L651" s="7"/>
      <c r="M651" s="7"/>
      <c r="N651" s="7"/>
      <c r="O651" s="7"/>
      <c r="P651" s="7"/>
      <c r="Q651" s="7"/>
      <c r="R651" s="7"/>
      <c r="S651" s="7"/>
      <c r="T651" s="7"/>
      <c r="U651" s="7"/>
      <c r="V651" s="7"/>
      <c r="W651" s="7"/>
      <c r="X651" s="7"/>
      <c r="Y651" s="7"/>
    </row>
    <row r="652" spans="1:25" x14ac:dyDescent="0.2">
      <c r="A652" s="1132"/>
      <c r="B652" s="1132"/>
      <c r="C652" s="1137"/>
      <c r="D652" s="1137"/>
      <c r="E652" s="459"/>
      <c r="F652" s="7"/>
      <c r="G652" s="7"/>
      <c r="H652" s="7"/>
      <c r="I652" s="7"/>
      <c r="J652" s="7"/>
      <c r="K652" s="7"/>
      <c r="L652" s="7"/>
      <c r="M652" s="7"/>
      <c r="N652" s="7"/>
      <c r="O652" s="7"/>
      <c r="P652" s="7"/>
      <c r="Q652" s="7"/>
      <c r="R652" s="7"/>
      <c r="S652" s="7"/>
      <c r="T652" s="7"/>
      <c r="U652" s="7"/>
      <c r="V652" s="7"/>
      <c r="W652" s="7"/>
      <c r="X652" s="7"/>
      <c r="Y652" s="7"/>
    </row>
    <row r="653" spans="1:25" x14ac:dyDescent="0.2">
      <c r="A653" s="459"/>
      <c r="B653" s="459"/>
      <c r="C653" s="459"/>
      <c r="D653" s="459"/>
      <c r="E653" s="459"/>
      <c r="F653" s="7"/>
      <c r="G653" s="7"/>
      <c r="H653" s="7"/>
      <c r="I653" s="7"/>
      <c r="J653" s="7"/>
      <c r="K653" s="7"/>
      <c r="L653" s="7"/>
      <c r="M653" s="7"/>
      <c r="N653" s="7"/>
      <c r="O653" s="7"/>
      <c r="P653" s="7"/>
      <c r="Q653" s="7"/>
      <c r="R653" s="7"/>
      <c r="S653" s="7"/>
      <c r="T653" s="7"/>
      <c r="U653" s="7"/>
      <c r="V653" s="7"/>
      <c r="W653" s="7"/>
      <c r="X653" s="7"/>
      <c r="Y653" s="7"/>
    </row>
    <row r="654" spans="1:25" x14ac:dyDescent="0.2">
      <c r="A654" s="1138"/>
      <c r="B654" s="1138"/>
      <c r="C654" s="1139"/>
      <c r="D654" s="1139"/>
      <c r="E654" s="459"/>
      <c r="F654" s="7"/>
      <c r="G654" s="7"/>
      <c r="H654" s="7"/>
      <c r="I654" s="7"/>
      <c r="J654" s="7"/>
      <c r="K654" s="7"/>
      <c r="L654" s="7"/>
      <c r="M654" s="7"/>
      <c r="N654" s="7"/>
      <c r="O654" s="7"/>
      <c r="P654" s="7"/>
      <c r="Q654" s="7"/>
      <c r="R654" s="7"/>
      <c r="S654" s="7"/>
      <c r="T654" s="7"/>
      <c r="U654" s="7"/>
      <c r="V654" s="7"/>
      <c r="W654" s="7"/>
      <c r="X654" s="7"/>
      <c r="Y654" s="7"/>
    </row>
    <row r="655" spans="1:25" x14ac:dyDescent="0.2">
      <c r="A655" s="1138"/>
      <c r="B655" s="1138"/>
      <c r="C655" s="1139"/>
      <c r="D655" s="1139"/>
      <c r="E655" s="459"/>
      <c r="F655" s="7"/>
      <c r="G655" s="7"/>
      <c r="H655" s="7"/>
      <c r="I655" s="7"/>
      <c r="J655" s="7"/>
      <c r="K655" s="7"/>
      <c r="L655" s="7"/>
      <c r="M655" s="7"/>
      <c r="N655" s="7"/>
      <c r="O655" s="7"/>
      <c r="P655" s="7"/>
      <c r="Q655" s="7"/>
      <c r="R655" s="7"/>
      <c r="S655" s="7"/>
      <c r="T655" s="7"/>
      <c r="U655" s="7"/>
      <c r="V655" s="7"/>
      <c r="W655" s="7"/>
      <c r="X655" s="7"/>
      <c r="Y655" s="7"/>
    </row>
    <row r="656" spans="1:25" ht="14.25" x14ac:dyDescent="0.2">
      <c r="A656" s="459"/>
      <c r="B656" s="23"/>
      <c r="C656" s="1139"/>
      <c r="D656" s="1139"/>
      <c r="E656" s="459"/>
      <c r="F656" s="7"/>
      <c r="G656" s="7"/>
      <c r="H656" s="7"/>
      <c r="I656" s="7"/>
      <c r="J656" s="7"/>
      <c r="K656" s="7"/>
      <c r="L656" s="7"/>
      <c r="M656" s="7"/>
      <c r="N656" s="7"/>
      <c r="O656" s="7"/>
      <c r="P656" s="7"/>
      <c r="Q656" s="7"/>
      <c r="R656" s="7"/>
      <c r="S656" s="7"/>
      <c r="T656" s="7"/>
      <c r="U656" s="7"/>
      <c r="V656" s="7"/>
      <c r="W656" s="7"/>
      <c r="X656" s="7"/>
      <c r="Y656" s="7"/>
    </row>
    <row r="657" spans="1:25" x14ac:dyDescent="0.2">
      <c r="A657" s="459"/>
      <c r="B657" s="24"/>
      <c r="C657" s="1139"/>
      <c r="D657" s="1139"/>
      <c r="E657" s="459"/>
      <c r="F657" s="7"/>
      <c r="G657" s="7"/>
      <c r="H657" s="7"/>
      <c r="I657" s="7"/>
      <c r="J657" s="7"/>
      <c r="K657" s="7"/>
      <c r="L657" s="7"/>
      <c r="M657" s="7"/>
      <c r="N657" s="7"/>
      <c r="O657" s="7"/>
      <c r="P657" s="7"/>
      <c r="Q657" s="7"/>
      <c r="R657" s="7"/>
      <c r="S657" s="7"/>
      <c r="T657" s="7"/>
      <c r="U657" s="7"/>
      <c r="V657" s="7"/>
      <c r="W657" s="7"/>
      <c r="X657" s="7"/>
      <c r="Y657" s="7"/>
    </row>
    <row r="658" spans="1:25" x14ac:dyDescent="0.2">
      <c r="A658" s="1138"/>
      <c r="B658" s="1138"/>
      <c r="C658" s="1139"/>
      <c r="D658" s="1139"/>
      <c r="E658" s="459"/>
      <c r="F658" s="7"/>
      <c r="G658" s="7"/>
      <c r="H658" s="7"/>
      <c r="I658" s="7"/>
      <c r="J658" s="7"/>
      <c r="K658" s="7"/>
      <c r="L658" s="7"/>
      <c r="M658" s="7"/>
      <c r="N658" s="7"/>
      <c r="O658" s="7"/>
      <c r="P658" s="7"/>
      <c r="Q658" s="7"/>
      <c r="R658" s="7"/>
      <c r="S658" s="7"/>
      <c r="T658" s="7"/>
      <c r="U658" s="7"/>
      <c r="V658" s="7"/>
      <c r="W658" s="7"/>
      <c r="X658" s="7"/>
      <c r="Y658" s="7"/>
    </row>
    <row r="659" spans="1:25" x14ac:dyDescent="0.2">
      <c r="A659" s="1138"/>
      <c r="B659" s="1138"/>
      <c r="C659" s="1139"/>
      <c r="D659" s="1139"/>
      <c r="E659" s="459"/>
      <c r="F659" s="7"/>
      <c r="G659" s="7"/>
      <c r="H659" s="7"/>
      <c r="I659" s="7"/>
      <c r="J659" s="7"/>
      <c r="K659" s="7"/>
      <c r="L659" s="7"/>
      <c r="M659" s="7"/>
      <c r="N659" s="7"/>
      <c r="O659" s="7"/>
      <c r="P659" s="7"/>
      <c r="Q659" s="7"/>
      <c r="R659" s="7"/>
      <c r="S659" s="7"/>
      <c r="T659" s="7"/>
      <c r="U659" s="7"/>
      <c r="V659" s="7"/>
      <c r="W659" s="7"/>
      <c r="X659" s="7"/>
      <c r="Y659" s="7"/>
    </row>
    <row r="660" spans="1:25" x14ac:dyDescent="0.2">
      <c r="A660" s="1138"/>
      <c r="B660" s="1138"/>
      <c r="C660" s="1139"/>
      <c r="D660" s="1139"/>
      <c r="E660" s="459"/>
      <c r="F660" s="7"/>
      <c r="G660" s="7"/>
      <c r="H660" s="7"/>
      <c r="I660" s="7"/>
      <c r="J660" s="7"/>
      <c r="K660" s="7"/>
      <c r="L660" s="7"/>
      <c r="M660" s="7"/>
      <c r="N660" s="7"/>
      <c r="O660" s="7"/>
      <c r="P660" s="7"/>
      <c r="Q660" s="7"/>
      <c r="R660" s="7"/>
      <c r="S660" s="7"/>
      <c r="T660" s="7"/>
      <c r="U660" s="7"/>
      <c r="V660" s="7"/>
      <c r="W660" s="7"/>
      <c r="X660" s="7"/>
      <c r="Y660" s="7"/>
    </row>
    <row r="661" spans="1:25" x14ac:dyDescent="0.2">
      <c r="A661" s="1138"/>
      <c r="B661" s="1138"/>
      <c r="C661" s="1139"/>
      <c r="D661" s="1139"/>
      <c r="E661" s="459"/>
      <c r="F661" s="7"/>
      <c r="G661" s="7"/>
      <c r="H661" s="7"/>
      <c r="I661" s="7"/>
      <c r="J661" s="7"/>
      <c r="K661" s="7"/>
      <c r="L661" s="7"/>
      <c r="M661" s="7"/>
      <c r="N661" s="7"/>
      <c r="O661" s="7"/>
      <c r="P661" s="7"/>
      <c r="Q661" s="7"/>
      <c r="R661" s="7"/>
      <c r="S661" s="7"/>
      <c r="T661" s="7"/>
      <c r="U661" s="7"/>
      <c r="V661" s="7"/>
      <c r="W661" s="7"/>
      <c r="X661" s="7"/>
      <c r="Y661" s="7"/>
    </row>
    <row r="662" spans="1:25" x14ac:dyDescent="0.2">
      <c r="A662" s="1138"/>
      <c r="B662" s="1138"/>
      <c r="C662" s="1139"/>
      <c r="D662" s="1139"/>
      <c r="E662" s="459"/>
      <c r="F662" s="7"/>
      <c r="G662" s="7"/>
      <c r="H662" s="7"/>
      <c r="I662" s="7"/>
      <c r="J662" s="7"/>
      <c r="K662" s="7"/>
      <c r="L662" s="7"/>
      <c r="M662" s="7"/>
      <c r="N662" s="7"/>
      <c r="O662" s="7"/>
      <c r="P662" s="7"/>
      <c r="Q662" s="7"/>
      <c r="R662" s="7"/>
      <c r="S662" s="7"/>
      <c r="T662" s="7"/>
      <c r="U662" s="7"/>
      <c r="V662" s="7"/>
      <c r="W662" s="7"/>
      <c r="X662" s="7"/>
      <c r="Y662" s="7"/>
    </row>
    <row r="663" spans="1:25" x14ac:dyDescent="0.2">
      <c r="A663" s="1138"/>
      <c r="B663" s="1138"/>
      <c r="C663" s="1138"/>
      <c r="D663" s="1138"/>
      <c r="E663" s="459"/>
      <c r="F663" s="7"/>
      <c r="G663" s="7"/>
      <c r="H663" s="7"/>
      <c r="I663" s="7"/>
      <c r="J663" s="7"/>
      <c r="K663" s="7"/>
      <c r="L663" s="7"/>
      <c r="M663" s="7"/>
      <c r="N663" s="7"/>
      <c r="O663" s="7"/>
      <c r="P663" s="7"/>
      <c r="Q663" s="7"/>
      <c r="R663" s="7"/>
      <c r="S663" s="7"/>
      <c r="T663" s="7"/>
      <c r="U663" s="7"/>
      <c r="V663" s="7"/>
      <c r="W663" s="7"/>
      <c r="X663" s="7"/>
      <c r="Y663" s="7"/>
    </row>
    <row r="664" spans="1:25" x14ac:dyDescent="0.2">
      <c r="A664" s="1138"/>
      <c r="B664" s="1138"/>
      <c r="C664" s="1138"/>
      <c r="D664" s="1138"/>
      <c r="E664" s="459"/>
      <c r="F664" s="7"/>
      <c r="G664" s="7"/>
      <c r="H664" s="7"/>
      <c r="I664" s="7"/>
      <c r="J664" s="7"/>
      <c r="K664" s="7"/>
      <c r="L664" s="7"/>
      <c r="M664" s="7"/>
      <c r="N664" s="7"/>
      <c r="O664" s="7"/>
      <c r="P664" s="7"/>
      <c r="Q664" s="7"/>
      <c r="R664" s="7"/>
      <c r="S664" s="7"/>
      <c r="T664" s="7"/>
      <c r="U664" s="7"/>
      <c r="V664" s="7"/>
      <c r="W664" s="7"/>
      <c r="X664" s="7"/>
      <c r="Y664" s="7"/>
    </row>
    <row r="665" spans="1:25" x14ac:dyDescent="0.2">
      <c r="A665" s="1138"/>
      <c r="B665" s="1138"/>
      <c r="C665" s="1138"/>
      <c r="D665" s="1138"/>
      <c r="E665" s="459"/>
      <c r="F665" s="7"/>
      <c r="G665" s="7"/>
      <c r="H665" s="7"/>
      <c r="I665" s="7"/>
      <c r="J665" s="7"/>
      <c r="K665" s="7"/>
      <c r="L665" s="7"/>
      <c r="M665" s="7"/>
      <c r="N665" s="7"/>
      <c r="O665" s="7"/>
      <c r="P665" s="7"/>
      <c r="Q665" s="7"/>
      <c r="R665" s="7"/>
      <c r="S665" s="7"/>
      <c r="T665" s="7"/>
      <c r="U665" s="7"/>
      <c r="V665" s="7"/>
      <c r="W665" s="7"/>
      <c r="X665" s="7"/>
      <c r="Y665" s="7"/>
    </row>
    <row r="666" spans="1:25" x14ac:dyDescent="0.2">
      <c r="A666" s="1138"/>
      <c r="B666" s="1138"/>
      <c r="C666" s="1138"/>
      <c r="D666" s="1138"/>
      <c r="E666" s="459"/>
      <c r="F666" s="7"/>
      <c r="G666" s="7"/>
      <c r="H666" s="7"/>
      <c r="I666" s="7"/>
      <c r="J666" s="7"/>
      <c r="K666" s="7"/>
      <c r="L666" s="7"/>
      <c r="M666" s="7"/>
      <c r="N666" s="7"/>
      <c r="O666" s="7"/>
      <c r="P666" s="7"/>
      <c r="Q666" s="7"/>
      <c r="R666" s="7"/>
      <c r="S666" s="7"/>
      <c r="T666" s="7"/>
      <c r="U666" s="7"/>
      <c r="V666" s="7"/>
      <c r="W666" s="7"/>
      <c r="X666" s="7"/>
      <c r="Y666" s="7"/>
    </row>
    <row r="667" spans="1:25" x14ac:dyDescent="0.2">
      <c r="A667" s="1138"/>
      <c r="B667" s="1138"/>
      <c r="C667" s="1138"/>
      <c r="D667" s="1138"/>
      <c r="E667" s="459"/>
      <c r="F667" s="7"/>
      <c r="G667" s="7"/>
      <c r="H667" s="7"/>
      <c r="I667" s="7"/>
      <c r="J667" s="7"/>
      <c r="K667" s="7"/>
      <c r="L667" s="7"/>
      <c r="M667" s="7"/>
      <c r="N667" s="7"/>
      <c r="O667" s="7"/>
      <c r="P667" s="7"/>
      <c r="Q667" s="7"/>
      <c r="R667" s="7"/>
      <c r="S667" s="7"/>
      <c r="T667" s="7"/>
      <c r="U667" s="7"/>
      <c r="V667" s="7"/>
      <c r="W667" s="7"/>
      <c r="X667" s="7"/>
      <c r="Y667" s="7"/>
    </row>
    <row r="668" spans="1:25" x14ac:dyDescent="0.2">
      <c r="A668" s="456"/>
      <c r="B668" s="456"/>
      <c r="C668" s="677"/>
      <c r="D668" s="677"/>
      <c r="E668" s="459"/>
      <c r="F668" s="7"/>
      <c r="G668" s="7"/>
      <c r="H668" s="7"/>
      <c r="I668" s="7"/>
      <c r="J668" s="7"/>
      <c r="K668" s="7"/>
      <c r="L668" s="7"/>
      <c r="M668" s="7"/>
      <c r="N668" s="7"/>
      <c r="O668" s="7"/>
      <c r="P668" s="7"/>
      <c r="Q668" s="7"/>
      <c r="R668" s="7"/>
      <c r="S668" s="7"/>
      <c r="T668" s="7"/>
      <c r="U668" s="7"/>
      <c r="V668" s="7"/>
      <c r="W668" s="7"/>
      <c r="X668" s="7"/>
      <c r="Y668" s="7"/>
    </row>
    <row r="669" spans="1:25" x14ac:dyDescent="0.2">
      <c r="A669" s="1132"/>
      <c r="B669" s="1132"/>
      <c r="C669" s="1139"/>
      <c r="D669" s="1139"/>
      <c r="E669" s="459"/>
      <c r="F669" s="7"/>
      <c r="G669" s="7"/>
      <c r="H669" s="7"/>
      <c r="I669" s="7"/>
      <c r="J669" s="7"/>
      <c r="K669" s="7"/>
      <c r="L669" s="7"/>
      <c r="M669" s="7"/>
      <c r="N669" s="7"/>
      <c r="O669" s="7"/>
      <c r="P669" s="7"/>
      <c r="Q669" s="7"/>
      <c r="R669" s="7"/>
      <c r="S669" s="7"/>
      <c r="T669" s="7"/>
      <c r="U669" s="7"/>
      <c r="V669" s="7"/>
      <c r="W669" s="7"/>
      <c r="X669" s="7"/>
      <c r="Y669" s="7"/>
    </row>
    <row r="670" spans="1:25" x14ac:dyDescent="0.2">
      <c r="A670" s="459"/>
      <c r="B670" s="459"/>
      <c r="C670" s="437"/>
      <c r="D670" s="437"/>
      <c r="E670" s="459"/>
      <c r="F670" s="7"/>
      <c r="G670" s="7"/>
      <c r="H670" s="7"/>
      <c r="I670" s="7"/>
      <c r="J670" s="7"/>
      <c r="K670" s="7"/>
      <c r="L670" s="7"/>
      <c r="M670" s="7"/>
      <c r="N670" s="7"/>
      <c r="O670" s="7"/>
      <c r="P670" s="7"/>
      <c r="Q670" s="7"/>
      <c r="R670" s="7"/>
      <c r="S670" s="7"/>
      <c r="T670" s="7"/>
      <c r="U670" s="7"/>
      <c r="V670" s="7"/>
      <c r="W670" s="7"/>
      <c r="X670" s="7"/>
      <c r="Y670" s="7"/>
    </row>
    <row r="671" spans="1:25" x14ac:dyDescent="0.2">
      <c r="A671" s="1140"/>
      <c r="B671" s="1140"/>
      <c r="C671" s="1137"/>
      <c r="D671" s="1137"/>
      <c r="E671" s="459"/>
      <c r="F671" s="7"/>
      <c r="G671" s="7"/>
      <c r="H671" s="7"/>
      <c r="I671" s="7"/>
      <c r="J671" s="7"/>
      <c r="K671" s="7"/>
      <c r="L671" s="7"/>
      <c r="M671" s="7"/>
      <c r="N671" s="7"/>
      <c r="O671" s="7"/>
      <c r="P671" s="7"/>
      <c r="Q671" s="7"/>
      <c r="R671" s="7"/>
      <c r="S671" s="7"/>
      <c r="T671" s="7"/>
      <c r="U671" s="7"/>
      <c r="V671" s="7"/>
      <c r="W671" s="7"/>
      <c r="X671" s="7"/>
      <c r="Y671" s="7"/>
    </row>
    <row r="672" spans="1:25" x14ac:dyDescent="0.2">
      <c r="A672" s="459"/>
      <c r="B672" s="459"/>
      <c r="C672" s="437"/>
      <c r="D672" s="437"/>
      <c r="E672" s="459"/>
      <c r="F672" s="7"/>
      <c r="G672" s="7"/>
      <c r="H672" s="7"/>
      <c r="I672" s="7"/>
      <c r="J672" s="7"/>
      <c r="K672" s="7"/>
      <c r="L672" s="7"/>
      <c r="M672" s="7"/>
      <c r="N672" s="7"/>
      <c r="O672" s="7"/>
      <c r="P672" s="7"/>
      <c r="Q672" s="7"/>
      <c r="R672" s="7"/>
      <c r="S672" s="7"/>
      <c r="T672" s="7"/>
      <c r="U672" s="7"/>
      <c r="V672" s="7"/>
      <c r="W672" s="7"/>
      <c r="X672" s="7"/>
      <c r="Y672" s="7"/>
    </row>
    <row r="673" spans="1:25" x14ac:dyDescent="0.2">
      <c r="A673" s="1132"/>
      <c r="B673" s="1132"/>
      <c r="C673" s="1139"/>
      <c r="D673" s="1139"/>
      <c r="E673" s="459"/>
      <c r="F673" s="7"/>
      <c r="G673" s="7"/>
      <c r="H673" s="7"/>
      <c r="I673" s="7"/>
      <c r="J673" s="7"/>
      <c r="K673" s="7"/>
      <c r="L673" s="7"/>
      <c r="M673" s="7"/>
      <c r="N673" s="7"/>
      <c r="O673" s="7"/>
      <c r="P673" s="7"/>
      <c r="Q673" s="7"/>
      <c r="R673" s="7"/>
      <c r="S673" s="7"/>
      <c r="T673" s="7"/>
      <c r="U673" s="7"/>
      <c r="V673" s="7"/>
      <c r="W673" s="7"/>
      <c r="X673" s="7"/>
      <c r="Y673" s="7"/>
    </row>
    <row r="674" spans="1:25" x14ac:dyDescent="0.2">
      <c r="A674" s="456"/>
      <c r="B674" s="459"/>
      <c r="C674" s="25"/>
      <c r="D674" s="25"/>
      <c r="E674" s="459"/>
      <c r="F674" s="7"/>
      <c r="G674" s="7"/>
      <c r="H674" s="7"/>
      <c r="I674" s="7"/>
      <c r="J674" s="7"/>
      <c r="K674" s="7"/>
      <c r="L674" s="7"/>
      <c r="M674" s="7"/>
      <c r="N674" s="7"/>
      <c r="O674" s="7"/>
      <c r="P674" s="7"/>
      <c r="Q674" s="7"/>
      <c r="R674" s="7"/>
      <c r="S674" s="7"/>
      <c r="T674" s="7"/>
      <c r="U674" s="7"/>
      <c r="V674" s="7"/>
      <c r="W674" s="7"/>
      <c r="X674" s="7"/>
      <c r="Y674" s="7"/>
    </row>
    <row r="675" spans="1:25" x14ac:dyDescent="0.2">
      <c r="A675" s="1141"/>
      <c r="B675" s="1141"/>
      <c r="C675" s="1139"/>
      <c r="D675" s="1139"/>
      <c r="E675" s="459"/>
      <c r="F675" s="7"/>
      <c r="G675" s="7"/>
      <c r="H675" s="7"/>
      <c r="I675" s="7"/>
      <c r="J675" s="7"/>
      <c r="K675" s="7"/>
      <c r="L675" s="7"/>
      <c r="M675" s="7"/>
      <c r="N675" s="7"/>
      <c r="O675" s="7"/>
      <c r="P675" s="7"/>
      <c r="Q675" s="7"/>
      <c r="R675" s="7"/>
      <c r="S675" s="7"/>
      <c r="T675" s="7"/>
      <c r="U675" s="7"/>
      <c r="V675" s="7"/>
      <c r="W675" s="7"/>
      <c r="X675" s="7"/>
      <c r="Y675" s="7"/>
    </row>
    <row r="676" spans="1:25" x14ac:dyDescent="0.2">
      <c r="A676" s="459"/>
      <c r="B676" s="25"/>
      <c r="C676" s="459"/>
      <c r="D676" s="25"/>
      <c r="E676" s="25"/>
      <c r="F676" s="7"/>
      <c r="G676" s="7"/>
      <c r="H676" s="7"/>
      <c r="I676" s="7"/>
      <c r="J676" s="7"/>
      <c r="K676" s="7"/>
      <c r="L676" s="7"/>
      <c r="M676" s="7"/>
      <c r="N676" s="7"/>
      <c r="O676" s="7"/>
      <c r="P676" s="7"/>
      <c r="Q676" s="7"/>
      <c r="R676" s="7"/>
      <c r="S676" s="7"/>
      <c r="T676" s="7"/>
      <c r="U676" s="7"/>
      <c r="V676" s="7"/>
      <c r="W676" s="7"/>
      <c r="X676" s="7"/>
      <c r="Y676" s="7"/>
    </row>
    <row r="677" spans="1:25" x14ac:dyDescent="0.2">
      <c r="A677" s="1132"/>
      <c r="B677" s="1132"/>
      <c r="C677" s="1137"/>
      <c r="D677" s="1137"/>
      <c r="E677" s="459"/>
      <c r="F677" s="7"/>
      <c r="G677" s="7"/>
      <c r="H677" s="7"/>
      <c r="I677" s="7"/>
      <c r="J677" s="7"/>
      <c r="K677" s="7"/>
      <c r="L677" s="7"/>
      <c r="M677" s="7"/>
      <c r="N677" s="7"/>
      <c r="O677" s="7"/>
      <c r="P677" s="7"/>
      <c r="Q677" s="7"/>
      <c r="R677" s="7"/>
      <c r="S677" s="7"/>
      <c r="T677" s="7"/>
      <c r="U677" s="7"/>
      <c r="V677" s="7"/>
      <c r="W677" s="7"/>
      <c r="X677" s="7"/>
      <c r="Y677" s="7"/>
    </row>
    <row r="678" spans="1:25" x14ac:dyDescent="0.2">
      <c r="A678" s="459"/>
      <c r="B678" s="459"/>
      <c r="C678" s="459"/>
      <c r="D678" s="459"/>
      <c r="E678" s="459"/>
      <c r="F678" s="7"/>
      <c r="G678" s="7"/>
      <c r="H678" s="7"/>
      <c r="I678" s="7"/>
      <c r="J678" s="7"/>
      <c r="K678" s="7"/>
      <c r="L678" s="7"/>
      <c r="M678" s="7"/>
      <c r="N678" s="7"/>
      <c r="O678" s="7"/>
      <c r="P678" s="7"/>
      <c r="Q678" s="7"/>
      <c r="R678" s="7"/>
      <c r="S678" s="7"/>
      <c r="T678" s="7"/>
      <c r="U678" s="7"/>
      <c r="V678" s="7"/>
      <c r="W678" s="7"/>
      <c r="X678" s="7"/>
      <c r="Y678" s="7"/>
    </row>
    <row r="679" spans="1:25" x14ac:dyDescent="0.2">
      <c r="A679" s="1138"/>
      <c r="B679" s="1138"/>
      <c r="C679" s="1139"/>
      <c r="D679" s="1139"/>
      <c r="E679" s="459"/>
      <c r="F679" s="7"/>
      <c r="G679" s="7"/>
      <c r="H679" s="7"/>
      <c r="I679" s="7"/>
      <c r="J679" s="7"/>
      <c r="K679" s="7"/>
      <c r="L679" s="7"/>
      <c r="M679" s="7"/>
      <c r="N679" s="7"/>
      <c r="O679" s="7"/>
      <c r="P679" s="7"/>
      <c r="Q679" s="7"/>
      <c r="R679" s="7"/>
      <c r="S679" s="7"/>
      <c r="T679" s="7"/>
      <c r="U679" s="7"/>
      <c r="V679" s="7"/>
      <c r="W679" s="7"/>
      <c r="X679" s="7"/>
      <c r="Y679" s="7"/>
    </row>
    <row r="680" spans="1:25" x14ac:dyDescent="0.2">
      <c r="A680" s="1138"/>
      <c r="B680" s="1138"/>
      <c r="C680" s="1139"/>
      <c r="D680" s="1139"/>
      <c r="E680" s="459"/>
      <c r="F680" s="7"/>
      <c r="G680" s="7"/>
      <c r="H680" s="7"/>
      <c r="I680" s="7"/>
      <c r="J680" s="7"/>
      <c r="K680" s="7"/>
      <c r="L680" s="7"/>
      <c r="M680" s="7"/>
      <c r="N680" s="7"/>
      <c r="O680" s="7"/>
      <c r="P680" s="7"/>
      <c r="Q680" s="7"/>
      <c r="R680" s="7"/>
      <c r="S680" s="7"/>
      <c r="T680" s="7"/>
      <c r="U680" s="7"/>
      <c r="V680" s="7"/>
      <c r="W680" s="7"/>
      <c r="X680" s="7"/>
      <c r="Y680" s="7"/>
    </row>
    <row r="681" spans="1:25" x14ac:dyDescent="0.2">
      <c r="A681" s="456"/>
      <c r="B681" s="459"/>
      <c r="C681" s="460"/>
      <c r="D681" s="460"/>
      <c r="E681" s="459"/>
      <c r="F681" s="7"/>
      <c r="G681" s="7"/>
      <c r="H681" s="7"/>
      <c r="I681" s="7"/>
      <c r="J681" s="7"/>
      <c r="K681" s="7"/>
      <c r="L681" s="7"/>
      <c r="M681" s="7"/>
      <c r="N681" s="7"/>
      <c r="O681" s="7"/>
      <c r="P681" s="7"/>
      <c r="Q681" s="7"/>
      <c r="R681" s="7"/>
      <c r="S681" s="7"/>
      <c r="T681" s="7"/>
      <c r="U681" s="7"/>
      <c r="V681" s="7"/>
      <c r="W681" s="7"/>
      <c r="X681" s="7"/>
      <c r="Y681" s="7"/>
    </row>
    <row r="682" spans="1:25" x14ac:dyDescent="0.2">
      <c r="A682" s="456"/>
      <c r="B682" s="459"/>
      <c r="C682" s="1139"/>
      <c r="D682" s="1139"/>
      <c r="E682" s="459"/>
      <c r="F682" s="7"/>
      <c r="G682" s="7"/>
      <c r="H682" s="7"/>
      <c r="I682" s="7"/>
      <c r="J682" s="7"/>
      <c r="K682" s="7"/>
      <c r="L682" s="7"/>
      <c r="M682" s="7"/>
      <c r="N682" s="7"/>
      <c r="O682" s="7"/>
      <c r="P682" s="7"/>
      <c r="Q682" s="7"/>
      <c r="R682" s="7"/>
      <c r="S682" s="7"/>
      <c r="T682" s="7"/>
      <c r="U682" s="7"/>
      <c r="V682" s="7"/>
      <c r="W682" s="7"/>
      <c r="X682" s="7"/>
      <c r="Y682" s="7"/>
    </row>
    <row r="683" spans="1:25" x14ac:dyDescent="0.2">
      <c r="A683" s="459"/>
      <c r="B683" s="459"/>
      <c r="C683" s="459"/>
      <c r="D683" s="459"/>
      <c r="E683" s="459"/>
      <c r="F683" s="7"/>
      <c r="G683" s="7"/>
      <c r="H683" s="7"/>
      <c r="I683" s="7"/>
      <c r="J683" s="7"/>
      <c r="K683" s="7"/>
      <c r="L683" s="7"/>
      <c r="M683" s="7"/>
      <c r="N683" s="7"/>
      <c r="O683" s="7"/>
      <c r="P683" s="7"/>
      <c r="Q683" s="7"/>
      <c r="R683" s="7"/>
      <c r="S683" s="7"/>
      <c r="T683" s="7"/>
      <c r="U683" s="7"/>
      <c r="V683" s="7"/>
      <c r="W683" s="7"/>
      <c r="X683" s="7"/>
      <c r="Y683" s="7"/>
    </row>
    <row r="684" spans="1:25" x14ac:dyDescent="0.2">
      <c r="A684" s="456"/>
      <c r="B684" s="457"/>
      <c r="C684" s="1139"/>
      <c r="D684" s="1139"/>
      <c r="E684" s="459"/>
      <c r="F684" s="7"/>
      <c r="G684" s="7"/>
      <c r="H684" s="7"/>
      <c r="I684" s="7"/>
      <c r="J684" s="7"/>
      <c r="K684" s="7"/>
      <c r="L684" s="7"/>
      <c r="M684" s="7"/>
      <c r="N684" s="7"/>
      <c r="O684" s="7"/>
      <c r="P684" s="7"/>
      <c r="Q684" s="7"/>
      <c r="R684" s="7"/>
      <c r="S684" s="7"/>
      <c r="T684" s="7"/>
      <c r="U684" s="7"/>
      <c r="V684" s="7"/>
      <c r="W684" s="7"/>
      <c r="X684" s="7"/>
      <c r="Y684" s="7"/>
    </row>
    <row r="685" spans="1:25" x14ac:dyDescent="0.2">
      <c r="A685" s="459"/>
      <c r="B685" s="459"/>
      <c r="C685" s="459"/>
      <c r="D685" s="459"/>
      <c r="E685" s="459"/>
      <c r="F685" s="7"/>
      <c r="G685" s="7"/>
      <c r="H685" s="7"/>
      <c r="I685" s="7"/>
      <c r="J685" s="7"/>
      <c r="K685" s="7"/>
      <c r="L685" s="7"/>
      <c r="M685" s="7"/>
      <c r="N685" s="7"/>
      <c r="O685" s="7"/>
      <c r="P685" s="7"/>
      <c r="Q685" s="7"/>
      <c r="R685" s="7"/>
      <c r="S685" s="7"/>
      <c r="T685" s="7"/>
      <c r="U685" s="7"/>
      <c r="V685" s="7"/>
      <c r="W685" s="7"/>
      <c r="X685" s="7"/>
      <c r="Y685" s="7"/>
    </row>
    <row r="686" spans="1:25" x14ac:dyDescent="0.2">
      <c r="A686" s="3"/>
      <c r="B686" s="677"/>
      <c r="C686" s="677"/>
      <c r="D686" s="437"/>
      <c r="E686" s="437"/>
      <c r="F686" s="7"/>
      <c r="G686" s="7"/>
      <c r="H686" s="7"/>
      <c r="I686" s="7"/>
      <c r="J686" s="7"/>
      <c r="K686" s="7"/>
      <c r="L686" s="7"/>
      <c r="M686" s="7"/>
      <c r="N686" s="7"/>
      <c r="O686" s="7"/>
      <c r="P686" s="7"/>
      <c r="Q686" s="7"/>
      <c r="R686" s="7"/>
      <c r="S686" s="7"/>
      <c r="T686" s="7"/>
      <c r="U686" s="7"/>
      <c r="V686" s="7"/>
      <c r="W686" s="7"/>
      <c r="X686" s="7"/>
      <c r="Y686" s="7"/>
    </row>
    <row r="687" spans="1:25" x14ac:dyDescent="0.2">
      <c r="A687" s="3"/>
      <c r="B687" s="1139"/>
      <c r="C687" s="1139"/>
      <c r="D687" s="26"/>
      <c r="E687" s="460"/>
      <c r="F687" s="7"/>
      <c r="G687" s="7"/>
      <c r="H687" s="7"/>
      <c r="I687" s="7"/>
      <c r="J687" s="7"/>
      <c r="K687" s="7"/>
      <c r="L687" s="7"/>
      <c r="M687" s="7"/>
      <c r="N687" s="7"/>
      <c r="O687" s="7"/>
      <c r="P687" s="7"/>
      <c r="Q687" s="7"/>
      <c r="R687" s="7"/>
      <c r="S687" s="7"/>
      <c r="T687" s="7"/>
      <c r="U687" s="7"/>
      <c r="V687" s="7"/>
      <c r="W687" s="7"/>
      <c r="X687" s="7"/>
      <c r="Y687" s="7"/>
    </row>
    <row r="688" spans="1:25" x14ac:dyDescent="0.2">
      <c r="A688" s="3"/>
      <c r="B688" s="1139"/>
      <c r="C688" s="1139"/>
      <c r="D688" s="26"/>
      <c r="E688" s="460"/>
      <c r="F688" s="7"/>
      <c r="G688" s="7"/>
      <c r="H688" s="7"/>
      <c r="I688" s="7"/>
      <c r="J688" s="7"/>
      <c r="K688" s="7"/>
      <c r="L688" s="7"/>
      <c r="M688" s="7"/>
      <c r="N688" s="7"/>
      <c r="O688" s="7"/>
      <c r="P688" s="7"/>
      <c r="Q688" s="7"/>
      <c r="R688" s="7"/>
      <c r="S688" s="7"/>
      <c r="T688" s="7"/>
      <c r="U688" s="7"/>
      <c r="V688" s="7"/>
      <c r="W688" s="7"/>
      <c r="X688" s="7"/>
      <c r="Y688" s="7"/>
    </row>
    <row r="689" spans="1:25" x14ac:dyDescent="0.2">
      <c r="A689" s="3"/>
      <c r="B689" s="1139"/>
      <c r="C689" s="1139"/>
      <c r="D689" s="26"/>
      <c r="E689" s="460"/>
      <c r="F689" s="7"/>
      <c r="G689" s="7"/>
      <c r="H689" s="7"/>
      <c r="I689" s="7"/>
      <c r="J689" s="7"/>
      <c r="K689" s="7"/>
      <c r="L689" s="7"/>
      <c r="M689" s="7"/>
      <c r="N689" s="7"/>
      <c r="O689" s="7"/>
      <c r="P689" s="7"/>
      <c r="Q689" s="7"/>
      <c r="R689" s="7"/>
      <c r="S689" s="7"/>
      <c r="T689" s="7"/>
      <c r="U689" s="7"/>
      <c r="V689" s="7"/>
      <c r="W689" s="7"/>
      <c r="X689" s="7"/>
      <c r="Y689" s="7"/>
    </row>
    <row r="690" spans="1:25" x14ac:dyDescent="0.2">
      <c r="A690" s="3"/>
      <c r="B690" s="677"/>
      <c r="C690" s="677"/>
      <c r="D690" s="460"/>
      <c r="E690" s="460"/>
      <c r="F690" s="7"/>
      <c r="G690" s="7"/>
      <c r="H690" s="7"/>
      <c r="I690" s="7"/>
      <c r="J690" s="7"/>
      <c r="K690" s="7"/>
      <c r="L690" s="7"/>
      <c r="M690" s="7"/>
      <c r="N690" s="7"/>
      <c r="O690" s="7"/>
      <c r="P690" s="7"/>
      <c r="Q690" s="7"/>
      <c r="R690" s="7"/>
      <c r="S690" s="7"/>
      <c r="T690" s="7"/>
      <c r="U690" s="7"/>
      <c r="V690" s="7"/>
      <c r="W690" s="7"/>
      <c r="X690" s="7"/>
      <c r="Y690" s="7"/>
    </row>
    <row r="691" spans="1:25" x14ac:dyDescent="0.2">
      <c r="A691" s="3"/>
      <c r="B691" s="1139"/>
      <c r="C691" s="1139"/>
      <c r="D691" s="459"/>
      <c r="E691" s="459"/>
      <c r="F691" s="7"/>
      <c r="G691" s="7"/>
      <c r="H691" s="7"/>
      <c r="I691" s="7"/>
      <c r="J691" s="7"/>
      <c r="K691" s="7"/>
      <c r="L691" s="7"/>
      <c r="M691" s="7"/>
      <c r="N691" s="7"/>
      <c r="O691" s="7"/>
      <c r="P691" s="7"/>
      <c r="Q691" s="7"/>
      <c r="R691" s="7"/>
      <c r="S691" s="7"/>
      <c r="T691" s="7"/>
      <c r="U691" s="7"/>
      <c r="V691" s="7"/>
      <c r="W691" s="7"/>
      <c r="X691" s="7"/>
      <c r="Y691" s="7"/>
    </row>
    <row r="692" spans="1:25" x14ac:dyDescent="0.2">
      <c r="A692" s="459"/>
      <c r="B692" s="459"/>
      <c r="C692" s="459"/>
      <c r="D692" s="27"/>
      <c r="E692" s="27"/>
      <c r="F692" s="7"/>
      <c r="G692" s="7"/>
      <c r="H692" s="7"/>
      <c r="I692" s="7"/>
      <c r="J692" s="7"/>
      <c r="K692" s="7"/>
      <c r="L692" s="7"/>
      <c r="M692" s="7"/>
      <c r="N692" s="7"/>
      <c r="O692" s="7"/>
      <c r="P692" s="7"/>
      <c r="Q692" s="7"/>
      <c r="R692" s="7"/>
      <c r="S692" s="7"/>
      <c r="T692" s="7"/>
      <c r="U692" s="7"/>
      <c r="V692" s="7"/>
      <c r="W692" s="7"/>
      <c r="X692" s="7"/>
      <c r="Y692" s="7"/>
    </row>
    <row r="693" spans="1:25" x14ac:dyDescent="0.2">
      <c r="A693" s="1138"/>
      <c r="B693" s="1138"/>
      <c r="C693" s="1138"/>
      <c r="D693" s="26"/>
      <c r="E693" s="460"/>
      <c r="F693" s="7"/>
      <c r="G693" s="7"/>
      <c r="H693" s="7"/>
      <c r="I693" s="7"/>
      <c r="J693" s="7"/>
      <c r="K693" s="7"/>
      <c r="L693" s="7"/>
      <c r="M693" s="7"/>
      <c r="N693" s="7"/>
      <c r="O693" s="7"/>
      <c r="P693" s="7"/>
      <c r="Q693" s="7"/>
      <c r="R693" s="7"/>
      <c r="S693" s="7"/>
      <c r="T693" s="7"/>
      <c r="U693" s="7"/>
      <c r="V693" s="7"/>
      <c r="W693" s="7"/>
      <c r="X693" s="7"/>
      <c r="Y693" s="7"/>
    </row>
    <row r="694" spans="1:25" x14ac:dyDescent="0.2">
      <c r="A694" s="459"/>
      <c r="B694" s="459"/>
      <c r="C694" s="459"/>
      <c r="D694" s="459"/>
      <c r="E694" s="459"/>
      <c r="F694" s="7"/>
      <c r="G694" s="7"/>
      <c r="H694" s="7"/>
      <c r="I694" s="7"/>
      <c r="J694" s="7"/>
      <c r="K694" s="7"/>
      <c r="L694" s="7"/>
      <c r="M694" s="7"/>
      <c r="N694" s="7"/>
      <c r="O694" s="7"/>
      <c r="P694" s="7"/>
      <c r="Q694" s="7"/>
      <c r="R694" s="7"/>
      <c r="S694" s="7"/>
      <c r="T694" s="7"/>
      <c r="U694" s="7"/>
      <c r="V694" s="7"/>
      <c r="W694" s="7"/>
      <c r="X694" s="7"/>
      <c r="Y694" s="7"/>
    </row>
    <row r="695" spans="1:25" x14ac:dyDescent="0.2">
      <c r="A695" s="459"/>
      <c r="B695" s="1139"/>
      <c r="C695" s="1139"/>
      <c r="D695" s="459"/>
      <c r="E695" s="459"/>
      <c r="F695" s="7"/>
      <c r="G695" s="7"/>
      <c r="H695" s="7"/>
      <c r="I695" s="7"/>
      <c r="J695" s="7"/>
      <c r="K695" s="7"/>
      <c r="L695" s="7"/>
      <c r="M695" s="7"/>
      <c r="N695" s="7"/>
      <c r="O695" s="7"/>
      <c r="P695" s="7"/>
      <c r="Q695" s="7"/>
      <c r="R695" s="7"/>
      <c r="S695" s="7"/>
      <c r="T695" s="7"/>
      <c r="U695" s="7"/>
      <c r="V695" s="7"/>
      <c r="W695" s="7"/>
      <c r="X695" s="7"/>
      <c r="Y695" s="7"/>
    </row>
    <row r="696" spans="1:25" x14ac:dyDescent="0.2">
      <c r="A696" s="459"/>
      <c r="B696" s="459"/>
      <c r="C696" s="459"/>
      <c r="D696" s="459"/>
      <c r="E696" s="459"/>
      <c r="F696" s="7"/>
      <c r="G696" s="7"/>
      <c r="H696" s="7"/>
      <c r="I696" s="7"/>
      <c r="J696" s="7"/>
      <c r="K696" s="7"/>
      <c r="L696" s="7"/>
      <c r="M696" s="7"/>
      <c r="N696" s="7"/>
      <c r="O696" s="7"/>
      <c r="P696" s="7"/>
      <c r="Q696" s="7"/>
      <c r="R696" s="7"/>
      <c r="S696" s="7"/>
      <c r="T696" s="7"/>
      <c r="U696" s="7"/>
      <c r="V696" s="7"/>
      <c r="W696" s="7"/>
      <c r="X696" s="7"/>
      <c r="Y696" s="7"/>
    </row>
    <row r="697" spans="1:25" x14ac:dyDescent="0.2">
      <c r="A697" s="1138"/>
      <c r="B697" s="1138"/>
      <c r="C697" s="1138"/>
      <c r="D697" s="437"/>
      <c r="E697" s="460"/>
      <c r="F697" s="7"/>
      <c r="G697" s="7"/>
      <c r="H697" s="7"/>
      <c r="I697" s="7"/>
      <c r="J697" s="7"/>
      <c r="K697" s="7"/>
      <c r="L697" s="7"/>
      <c r="M697" s="7"/>
      <c r="N697" s="7"/>
      <c r="O697" s="7"/>
      <c r="P697" s="7"/>
      <c r="Q697" s="7"/>
      <c r="R697" s="7"/>
      <c r="S697" s="7"/>
      <c r="T697" s="7"/>
      <c r="U697" s="7"/>
      <c r="V697" s="7"/>
      <c r="W697" s="7"/>
      <c r="X697" s="7"/>
      <c r="Y697" s="7"/>
    </row>
    <row r="698" spans="1:25" x14ac:dyDescent="0.2">
      <c r="A698" s="459"/>
      <c r="B698" s="459"/>
      <c r="C698" s="459"/>
      <c r="D698" s="459"/>
      <c r="E698" s="459"/>
      <c r="F698" s="7"/>
      <c r="G698" s="7"/>
      <c r="H698" s="7"/>
      <c r="I698" s="7"/>
      <c r="J698" s="7"/>
      <c r="K698" s="7"/>
      <c r="L698" s="7"/>
      <c r="M698" s="7"/>
      <c r="N698" s="7"/>
      <c r="O698" s="7"/>
      <c r="P698" s="7"/>
      <c r="Q698" s="7"/>
      <c r="R698" s="7"/>
      <c r="S698" s="7"/>
      <c r="T698" s="7"/>
      <c r="U698" s="7"/>
      <c r="V698" s="7"/>
      <c r="W698" s="7"/>
      <c r="X698" s="7"/>
      <c r="Y698" s="7"/>
    </row>
    <row r="699" spans="1:25" x14ac:dyDescent="0.2">
      <c r="A699" s="1132"/>
      <c r="B699" s="1132"/>
      <c r="C699" s="1132"/>
      <c r="D699" s="437"/>
      <c r="E699" s="20"/>
      <c r="F699" s="7"/>
      <c r="G699" s="7"/>
      <c r="H699" s="7"/>
      <c r="I699" s="7"/>
      <c r="J699" s="7"/>
      <c r="K699" s="7"/>
      <c r="L699" s="7"/>
      <c r="M699" s="7"/>
      <c r="N699" s="7"/>
      <c r="O699" s="7"/>
      <c r="P699" s="7"/>
      <c r="Q699" s="7"/>
      <c r="R699" s="7"/>
      <c r="S699" s="7"/>
      <c r="T699" s="7"/>
      <c r="U699" s="7"/>
      <c r="V699" s="7"/>
      <c r="W699" s="7"/>
      <c r="X699" s="7"/>
      <c r="Y699" s="7"/>
    </row>
    <row r="700" spans="1:25" x14ac:dyDescent="0.2">
      <c r="A700" s="459"/>
      <c r="B700" s="459"/>
      <c r="C700" s="459"/>
      <c r="D700" s="459"/>
      <c r="E700" s="459"/>
      <c r="F700" s="7"/>
      <c r="G700" s="7"/>
      <c r="H700" s="7"/>
      <c r="I700" s="7"/>
      <c r="J700" s="7"/>
      <c r="K700" s="7"/>
      <c r="L700" s="7"/>
      <c r="M700" s="7"/>
      <c r="N700" s="7"/>
      <c r="O700" s="7"/>
      <c r="P700" s="7"/>
      <c r="Q700" s="7"/>
      <c r="R700" s="7"/>
      <c r="S700" s="7"/>
      <c r="T700" s="7"/>
      <c r="U700" s="7"/>
      <c r="V700" s="7"/>
      <c r="W700" s="7"/>
      <c r="X700" s="7"/>
      <c r="Y700" s="7"/>
    </row>
    <row r="701" spans="1:25" x14ac:dyDescent="0.2">
      <c r="A701" s="459"/>
      <c r="B701" s="459"/>
      <c r="C701" s="459"/>
      <c r="D701" s="459"/>
      <c r="E701" s="459"/>
      <c r="F701" s="7"/>
      <c r="G701" s="7"/>
      <c r="H701" s="7"/>
      <c r="I701" s="7"/>
      <c r="J701" s="7"/>
      <c r="K701" s="7"/>
      <c r="L701" s="7"/>
      <c r="M701" s="7"/>
      <c r="N701" s="7"/>
      <c r="O701" s="7"/>
      <c r="P701" s="7"/>
      <c r="Q701" s="7"/>
      <c r="R701" s="7"/>
      <c r="S701" s="7"/>
      <c r="T701" s="7"/>
      <c r="U701" s="7"/>
      <c r="V701" s="7"/>
      <c r="W701" s="7"/>
      <c r="X701" s="7"/>
      <c r="Y701" s="7"/>
    </row>
    <row r="702" spans="1:25" x14ac:dyDescent="0.2">
      <c r="A702" s="459"/>
      <c r="B702" s="459"/>
      <c r="C702" s="459"/>
      <c r="D702" s="459"/>
      <c r="E702" s="459"/>
      <c r="F702" s="7"/>
      <c r="G702" s="7"/>
      <c r="H702" s="7"/>
      <c r="I702" s="7"/>
      <c r="J702" s="7"/>
      <c r="K702" s="7"/>
      <c r="L702" s="7"/>
      <c r="M702" s="7"/>
      <c r="N702" s="7"/>
      <c r="O702" s="7"/>
      <c r="P702" s="7"/>
      <c r="Q702" s="7"/>
      <c r="R702" s="7"/>
      <c r="S702" s="7"/>
      <c r="T702" s="7"/>
      <c r="U702" s="7"/>
      <c r="V702" s="7"/>
      <c r="W702" s="7"/>
      <c r="X702" s="7"/>
      <c r="Y702" s="7"/>
    </row>
    <row r="703" spans="1:25" x14ac:dyDescent="0.2">
      <c r="A703" s="459"/>
      <c r="B703" s="459"/>
      <c r="C703" s="459"/>
      <c r="D703" s="459"/>
      <c r="E703" s="459"/>
      <c r="F703" s="7"/>
      <c r="G703" s="7"/>
      <c r="H703" s="7"/>
      <c r="I703" s="7"/>
      <c r="J703" s="7"/>
      <c r="K703" s="7"/>
      <c r="L703" s="7"/>
      <c r="M703" s="7"/>
      <c r="N703" s="7"/>
      <c r="O703" s="7"/>
      <c r="P703" s="7"/>
      <c r="Q703" s="7"/>
      <c r="R703" s="7"/>
      <c r="S703" s="7"/>
      <c r="T703" s="7"/>
      <c r="U703" s="7"/>
      <c r="V703" s="7"/>
      <c r="W703" s="7"/>
      <c r="X703" s="7"/>
      <c r="Y703" s="7"/>
    </row>
    <row r="704" spans="1:25" x14ac:dyDescent="0.2">
      <c r="A704" s="459"/>
      <c r="B704" s="459"/>
      <c r="C704" s="459"/>
      <c r="D704" s="459"/>
      <c r="E704" s="459"/>
      <c r="F704" s="7"/>
      <c r="G704" s="7"/>
      <c r="H704" s="7"/>
      <c r="I704" s="7"/>
      <c r="J704" s="7"/>
      <c r="K704" s="7"/>
      <c r="L704" s="7"/>
      <c r="M704" s="7"/>
      <c r="N704" s="7"/>
      <c r="O704" s="7"/>
      <c r="P704" s="7"/>
      <c r="Q704" s="7"/>
      <c r="R704" s="7"/>
      <c r="S704" s="7"/>
      <c r="T704" s="7"/>
      <c r="U704" s="7"/>
      <c r="V704" s="7"/>
      <c r="W704" s="7"/>
      <c r="X704" s="7"/>
      <c r="Y704" s="7"/>
    </row>
    <row r="705" spans="1:25" x14ac:dyDescent="0.2">
      <c r="A705" s="459"/>
      <c r="B705" s="459"/>
      <c r="C705" s="459"/>
      <c r="D705" s="459"/>
      <c r="E705" s="459"/>
      <c r="F705" s="7"/>
      <c r="G705" s="7"/>
      <c r="H705" s="7"/>
      <c r="I705" s="7"/>
      <c r="J705" s="7"/>
      <c r="K705" s="7"/>
      <c r="L705" s="7"/>
      <c r="M705" s="7"/>
      <c r="N705" s="7"/>
      <c r="O705" s="7"/>
      <c r="P705" s="7"/>
      <c r="Q705" s="7"/>
      <c r="R705" s="7"/>
      <c r="S705" s="7"/>
      <c r="T705" s="7"/>
      <c r="U705" s="7"/>
      <c r="V705" s="7"/>
      <c r="W705" s="7"/>
      <c r="X705" s="7"/>
      <c r="Y705" s="7"/>
    </row>
    <row r="706" spans="1:25" x14ac:dyDescent="0.2">
      <c r="A706" s="7"/>
      <c r="B706" s="7"/>
      <c r="C706" s="7"/>
      <c r="D706" s="7"/>
      <c r="E706" s="7"/>
      <c r="F706" s="7"/>
      <c r="G706" s="7"/>
      <c r="H706" s="7"/>
      <c r="I706" s="7"/>
      <c r="J706" s="7"/>
      <c r="K706" s="7"/>
      <c r="L706" s="7"/>
      <c r="M706" s="7"/>
      <c r="N706" s="7"/>
      <c r="O706" s="7"/>
      <c r="P706" s="7"/>
      <c r="Q706" s="7"/>
      <c r="R706" s="7"/>
      <c r="S706" s="7"/>
      <c r="T706" s="7"/>
      <c r="U706" s="7"/>
      <c r="V706" s="7"/>
      <c r="W706" s="7"/>
      <c r="X706" s="7"/>
      <c r="Y706" s="7"/>
    </row>
    <row r="707" spans="1:25" x14ac:dyDescent="0.2">
      <c r="A707" s="7"/>
      <c r="B707" s="7"/>
      <c r="C707" s="7"/>
      <c r="D707" s="7"/>
      <c r="E707" s="7"/>
      <c r="F707" s="7"/>
      <c r="G707" s="7"/>
      <c r="H707" s="7"/>
      <c r="I707" s="7"/>
      <c r="J707" s="7"/>
      <c r="K707" s="7"/>
      <c r="L707" s="7"/>
      <c r="M707" s="7"/>
      <c r="N707" s="7"/>
      <c r="O707" s="7"/>
      <c r="P707" s="7"/>
      <c r="Q707" s="7"/>
      <c r="R707" s="7"/>
      <c r="S707" s="7"/>
      <c r="T707" s="7"/>
      <c r="U707" s="7"/>
      <c r="V707" s="7"/>
      <c r="W707" s="7"/>
      <c r="X707" s="7"/>
      <c r="Y707" s="7"/>
    </row>
    <row r="708" spans="1:25" x14ac:dyDescent="0.2">
      <c r="A708" s="7"/>
      <c r="B708" s="7"/>
      <c r="C708" s="7"/>
      <c r="D708" s="7"/>
      <c r="E708" s="7"/>
      <c r="F708" s="7"/>
      <c r="G708" s="7"/>
      <c r="H708" s="7"/>
      <c r="I708" s="7"/>
      <c r="J708" s="7"/>
      <c r="K708" s="7"/>
      <c r="L708" s="7"/>
      <c r="M708" s="7"/>
      <c r="N708" s="7"/>
      <c r="O708" s="7"/>
      <c r="P708" s="7"/>
      <c r="Q708" s="7"/>
      <c r="R708" s="7"/>
      <c r="S708" s="7"/>
      <c r="T708" s="7"/>
      <c r="U708" s="7"/>
      <c r="V708" s="7"/>
      <c r="W708" s="7"/>
      <c r="X708" s="7"/>
      <c r="Y708" s="7"/>
    </row>
    <row r="709" spans="1:25" x14ac:dyDescent="0.2">
      <c r="A709" s="7"/>
      <c r="B709" s="7"/>
      <c r="C709" s="7"/>
      <c r="D709" s="7"/>
      <c r="E709" s="7"/>
      <c r="F709" s="7"/>
      <c r="G709" s="7"/>
      <c r="H709" s="7"/>
      <c r="I709" s="7"/>
      <c r="J709" s="7"/>
      <c r="K709" s="7"/>
      <c r="L709" s="7"/>
      <c r="M709" s="7"/>
      <c r="N709" s="7"/>
      <c r="O709" s="7"/>
      <c r="P709" s="7"/>
      <c r="Q709" s="7"/>
      <c r="R709" s="7"/>
      <c r="S709" s="7"/>
      <c r="T709" s="7"/>
      <c r="U709" s="7"/>
      <c r="V709" s="7"/>
      <c r="W709" s="7"/>
      <c r="X709" s="7"/>
      <c r="Y709" s="7"/>
    </row>
    <row r="710" spans="1:25" x14ac:dyDescent="0.2">
      <c r="A710" s="1137"/>
      <c r="B710" s="1137"/>
      <c r="C710" s="1137"/>
      <c r="D710" s="1137"/>
      <c r="E710" s="459"/>
      <c r="F710" s="7"/>
      <c r="G710" s="7"/>
      <c r="H710" s="7"/>
      <c r="I710" s="7"/>
      <c r="J710" s="7"/>
      <c r="K710" s="7"/>
      <c r="L710" s="7"/>
      <c r="M710" s="7"/>
      <c r="N710" s="7"/>
      <c r="O710" s="7"/>
      <c r="P710" s="7"/>
      <c r="Q710" s="7"/>
      <c r="R710" s="7"/>
      <c r="S710" s="7"/>
      <c r="T710" s="7"/>
      <c r="U710" s="7"/>
      <c r="V710" s="7"/>
      <c r="W710" s="7"/>
      <c r="X710" s="7"/>
      <c r="Y710" s="7"/>
    </row>
    <row r="711" spans="1:25" x14ac:dyDescent="0.2">
      <c r="A711" s="459"/>
      <c r="B711" s="459"/>
      <c r="C711" s="459"/>
      <c r="D711" s="459"/>
      <c r="E711" s="459"/>
      <c r="F711" s="7"/>
      <c r="G711" s="7"/>
      <c r="H711" s="7"/>
      <c r="I711" s="7"/>
      <c r="J711" s="7"/>
      <c r="K711" s="7"/>
      <c r="L711" s="7"/>
      <c r="M711" s="7"/>
      <c r="N711" s="7"/>
      <c r="O711" s="7"/>
      <c r="P711" s="7"/>
      <c r="Q711" s="7"/>
      <c r="R711" s="7"/>
      <c r="S711" s="7"/>
      <c r="T711" s="7"/>
      <c r="U711" s="7"/>
      <c r="V711" s="7"/>
      <c r="W711" s="7"/>
      <c r="X711" s="7"/>
      <c r="Y711" s="7"/>
    </row>
    <row r="712" spans="1:25" x14ac:dyDescent="0.2">
      <c r="A712" s="459"/>
      <c r="B712" s="459"/>
      <c r="C712" s="459"/>
      <c r="D712" s="459"/>
      <c r="E712" s="459"/>
      <c r="F712" s="7"/>
      <c r="G712" s="7"/>
      <c r="H712" s="7"/>
      <c r="I712" s="7"/>
      <c r="J712" s="7"/>
      <c r="K712" s="7"/>
      <c r="L712" s="7"/>
      <c r="M712" s="7"/>
      <c r="N712" s="7"/>
      <c r="O712" s="7"/>
      <c r="P712" s="7"/>
      <c r="Q712" s="7"/>
      <c r="R712" s="7"/>
      <c r="S712" s="7"/>
      <c r="T712" s="7"/>
      <c r="U712" s="7"/>
      <c r="V712" s="7"/>
      <c r="W712" s="7"/>
      <c r="X712" s="7"/>
      <c r="Y712" s="7"/>
    </row>
    <row r="713" spans="1:25" x14ac:dyDescent="0.2">
      <c r="A713" s="459"/>
      <c r="B713" s="459"/>
      <c r="C713" s="459"/>
      <c r="D713" s="459"/>
      <c r="E713" s="459"/>
      <c r="F713" s="7"/>
      <c r="G713" s="7"/>
      <c r="H713" s="7"/>
      <c r="I713" s="7"/>
      <c r="J713" s="7"/>
      <c r="K713" s="7"/>
      <c r="L713" s="7"/>
      <c r="M713" s="7"/>
      <c r="N713" s="7"/>
      <c r="O713" s="7"/>
      <c r="P713" s="7"/>
      <c r="Q713" s="7"/>
      <c r="R713" s="7"/>
      <c r="S713" s="7"/>
      <c r="T713" s="7"/>
      <c r="U713" s="7"/>
      <c r="V713" s="7"/>
      <c r="W713" s="7"/>
      <c r="X713" s="7"/>
      <c r="Y713" s="7"/>
    </row>
    <row r="714" spans="1:25" x14ac:dyDescent="0.2">
      <c r="A714" s="459"/>
      <c r="B714" s="459"/>
      <c r="C714" s="459"/>
      <c r="D714" s="459"/>
      <c r="E714" s="459"/>
      <c r="F714" s="7"/>
      <c r="G714" s="7"/>
      <c r="H714" s="7"/>
      <c r="I714" s="7"/>
      <c r="J714" s="7"/>
      <c r="K714" s="7"/>
      <c r="L714" s="7"/>
      <c r="M714" s="7"/>
      <c r="N714" s="7"/>
      <c r="O714" s="7"/>
      <c r="P714" s="7"/>
      <c r="Q714" s="7"/>
      <c r="R714" s="7"/>
      <c r="S714" s="7"/>
      <c r="T714" s="7"/>
      <c r="U714" s="7"/>
      <c r="V714" s="7"/>
      <c r="W714" s="7"/>
      <c r="X714" s="7"/>
      <c r="Y714" s="7"/>
    </row>
    <row r="715" spans="1:25" x14ac:dyDescent="0.2">
      <c r="A715" s="1141"/>
      <c r="B715" s="1141"/>
      <c r="C715" s="459"/>
      <c r="D715" s="459"/>
      <c r="E715" s="459"/>
      <c r="F715" s="7"/>
      <c r="G715" s="7"/>
      <c r="H715" s="7"/>
      <c r="I715" s="7"/>
      <c r="J715" s="7"/>
      <c r="K715" s="7"/>
      <c r="L715" s="7"/>
      <c r="M715" s="7"/>
      <c r="N715" s="7"/>
      <c r="O715" s="7"/>
      <c r="P715" s="7"/>
      <c r="Q715" s="7"/>
      <c r="R715" s="7"/>
      <c r="S715" s="7"/>
      <c r="T715" s="7"/>
      <c r="U715" s="7"/>
      <c r="V715" s="7"/>
      <c r="W715" s="7"/>
      <c r="X715" s="7"/>
      <c r="Y715" s="7"/>
    </row>
    <row r="716" spans="1:25" x14ac:dyDescent="0.2">
      <c r="A716" s="459"/>
      <c r="B716" s="458"/>
      <c r="C716" s="459"/>
      <c r="D716" s="459"/>
      <c r="E716" s="459"/>
      <c r="F716" s="7"/>
      <c r="G716" s="7"/>
      <c r="H716" s="7"/>
      <c r="I716" s="7"/>
      <c r="J716" s="7"/>
      <c r="K716" s="7"/>
      <c r="L716" s="7"/>
      <c r="M716" s="7"/>
      <c r="N716" s="7"/>
      <c r="O716" s="7"/>
      <c r="P716" s="7"/>
      <c r="Q716" s="7"/>
      <c r="R716" s="7"/>
      <c r="S716" s="7"/>
      <c r="T716" s="7"/>
      <c r="U716" s="7"/>
      <c r="V716" s="7"/>
      <c r="W716" s="7"/>
      <c r="X716" s="7"/>
      <c r="Y716" s="7"/>
    </row>
    <row r="717" spans="1:25" x14ac:dyDescent="0.2">
      <c r="A717" s="459"/>
      <c r="B717" s="461"/>
      <c r="C717" s="438"/>
      <c r="D717" s="438"/>
      <c r="E717" s="459"/>
      <c r="F717" s="7"/>
      <c r="G717" s="7"/>
      <c r="H717" s="7"/>
      <c r="I717" s="7"/>
      <c r="J717" s="7"/>
      <c r="K717" s="7"/>
      <c r="L717" s="7"/>
      <c r="M717" s="7"/>
      <c r="N717" s="7"/>
      <c r="O717" s="7"/>
      <c r="P717" s="7"/>
      <c r="Q717" s="7"/>
      <c r="R717" s="7"/>
      <c r="S717" s="7"/>
      <c r="T717" s="7"/>
      <c r="U717" s="7"/>
      <c r="V717" s="7"/>
      <c r="W717" s="7"/>
      <c r="X717" s="7"/>
      <c r="Y717" s="7"/>
    </row>
    <row r="718" spans="1:25" x14ac:dyDescent="0.2">
      <c r="A718" s="459"/>
      <c r="B718" s="438"/>
      <c r="C718" s="438"/>
      <c r="D718" s="438"/>
      <c r="E718" s="459"/>
      <c r="F718" s="7"/>
      <c r="G718" s="7"/>
      <c r="H718" s="7"/>
      <c r="I718" s="7"/>
      <c r="J718" s="7"/>
      <c r="K718" s="7"/>
      <c r="L718" s="7"/>
      <c r="M718" s="7"/>
      <c r="N718" s="7"/>
      <c r="O718" s="7"/>
      <c r="P718" s="7"/>
      <c r="Q718" s="7"/>
      <c r="R718" s="7"/>
      <c r="S718" s="7"/>
      <c r="T718" s="7"/>
      <c r="U718" s="7"/>
      <c r="V718" s="7"/>
      <c r="W718" s="7"/>
      <c r="X718" s="7"/>
      <c r="Y718" s="7"/>
    </row>
    <row r="719" spans="1:25" x14ac:dyDescent="0.2">
      <c r="A719" s="1132"/>
      <c r="B719" s="1142"/>
      <c r="C719" s="1142"/>
      <c r="D719" s="1142"/>
      <c r="E719" s="459"/>
      <c r="F719" s="7"/>
      <c r="G719" s="7"/>
      <c r="H719" s="7"/>
      <c r="I719" s="7"/>
      <c r="J719" s="7"/>
      <c r="K719" s="7"/>
      <c r="L719" s="7"/>
      <c r="M719" s="7"/>
      <c r="N719" s="7"/>
      <c r="O719" s="7"/>
      <c r="P719" s="7"/>
      <c r="Q719" s="7"/>
      <c r="R719" s="7"/>
      <c r="S719" s="7"/>
      <c r="T719" s="7"/>
      <c r="U719" s="7"/>
      <c r="V719" s="7"/>
      <c r="W719" s="7"/>
      <c r="X719" s="7"/>
      <c r="Y719" s="7"/>
    </row>
    <row r="720" spans="1:25" x14ac:dyDescent="0.2">
      <c r="A720" s="1132"/>
      <c r="B720" s="1132"/>
      <c r="C720" s="1132"/>
      <c r="D720" s="1132"/>
      <c r="E720" s="459"/>
      <c r="F720" s="7"/>
      <c r="G720" s="7"/>
      <c r="H720" s="7"/>
      <c r="I720" s="7"/>
      <c r="J720" s="7"/>
      <c r="K720" s="7"/>
      <c r="L720" s="7"/>
      <c r="M720" s="7"/>
      <c r="N720" s="7"/>
      <c r="O720" s="7"/>
      <c r="P720" s="7"/>
      <c r="Q720" s="7"/>
      <c r="R720" s="7"/>
      <c r="S720" s="7"/>
      <c r="T720" s="7"/>
      <c r="U720" s="7"/>
      <c r="V720" s="7"/>
      <c r="W720" s="7"/>
      <c r="X720" s="7"/>
      <c r="Y720" s="7"/>
    </row>
    <row r="721" spans="1:25" x14ac:dyDescent="0.2">
      <c r="A721" s="18"/>
      <c r="B721" s="437"/>
      <c r="C721" s="460"/>
      <c r="D721" s="460"/>
      <c r="E721" s="459"/>
      <c r="F721" s="7"/>
      <c r="G721" s="7"/>
      <c r="H721" s="7"/>
      <c r="I721" s="7"/>
      <c r="J721" s="7"/>
      <c r="K721" s="7"/>
      <c r="L721" s="7"/>
      <c r="M721" s="7"/>
      <c r="N721" s="7"/>
      <c r="O721" s="7"/>
      <c r="P721" s="7"/>
      <c r="Q721" s="7"/>
      <c r="R721" s="7"/>
      <c r="S721" s="7"/>
      <c r="T721" s="7"/>
      <c r="U721" s="7"/>
      <c r="V721" s="7"/>
      <c r="W721" s="7"/>
      <c r="X721" s="7"/>
      <c r="Y721" s="7"/>
    </row>
    <row r="722" spans="1:25" x14ac:dyDescent="0.2">
      <c r="A722" s="459"/>
      <c r="B722" s="437"/>
      <c r="C722" s="460"/>
      <c r="D722" s="460"/>
      <c r="E722" s="459"/>
      <c r="F722" s="7"/>
      <c r="G722" s="7"/>
      <c r="H722" s="7"/>
      <c r="I722" s="7"/>
      <c r="J722" s="7"/>
      <c r="K722" s="7"/>
      <c r="L722" s="7"/>
      <c r="M722" s="7"/>
      <c r="N722" s="7"/>
      <c r="O722" s="7"/>
      <c r="P722" s="7"/>
      <c r="Q722" s="7"/>
      <c r="R722" s="7"/>
      <c r="S722" s="7"/>
      <c r="T722" s="7"/>
      <c r="U722" s="7"/>
      <c r="V722" s="7"/>
      <c r="W722" s="7"/>
      <c r="X722" s="7"/>
      <c r="Y722" s="7"/>
    </row>
    <row r="723" spans="1:25" x14ac:dyDescent="0.2">
      <c r="A723" s="18"/>
      <c r="B723" s="437"/>
      <c r="C723" s="460"/>
      <c r="D723" s="460"/>
      <c r="E723" s="459"/>
      <c r="F723" s="7"/>
      <c r="G723" s="7"/>
      <c r="H723" s="7"/>
      <c r="I723" s="7"/>
      <c r="J723" s="7"/>
      <c r="K723" s="7"/>
      <c r="L723" s="7"/>
      <c r="M723" s="7"/>
      <c r="N723" s="7"/>
      <c r="O723" s="7"/>
      <c r="P723" s="7"/>
      <c r="Q723" s="7"/>
      <c r="R723" s="7"/>
      <c r="S723" s="7"/>
      <c r="T723" s="7"/>
      <c r="U723" s="7"/>
      <c r="V723" s="7"/>
      <c r="W723" s="7"/>
      <c r="X723" s="7"/>
      <c r="Y723" s="7"/>
    </row>
    <row r="724" spans="1:25" x14ac:dyDescent="0.2">
      <c r="A724" s="18"/>
      <c r="B724" s="437"/>
      <c r="C724" s="460"/>
      <c r="D724" s="460"/>
      <c r="E724" s="459"/>
      <c r="F724" s="7"/>
      <c r="G724" s="7"/>
      <c r="H724" s="7"/>
      <c r="I724" s="7"/>
      <c r="J724" s="7"/>
      <c r="K724" s="7"/>
      <c r="L724" s="7"/>
      <c r="M724" s="7"/>
      <c r="N724" s="7"/>
      <c r="O724" s="7"/>
      <c r="P724" s="7"/>
      <c r="Q724" s="7"/>
      <c r="R724" s="7"/>
      <c r="S724" s="7"/>
      <c r="T724" s="7"/>
      <c r="U724" s="7"/>
      <c r="V724" s="7"/>
      <c r="W724" s="7"/>
      <c r="X724" s="7"/>
      <c r="Y724" s="7"/>
    </row>
    <row r="725" spans="1:25" x14ac:dyDescent="0.2">
      <c r="A725" s="459"/>
      <c r="B725" s="437"/>
      <c r="C725" s="460"/>
      <c r="D725" s="460"/>
      <c r="E725" s="459"/>
      <c r="F725" s="7"/>
      <c r="G725" s="7"/>
      <c r="H725" s="7"/>
      <c r="I725" s="7"/>
      <c r="J725" s="7"/>
      <c r="K725" s="7"/>
      <c r="L725" s="7"/>
      <c r="M725" s="7"/>
      <c r="N725" s="7"/>
      <c r="O725" s="7"/>
      <c r="P725" s="7"/>
      <c r="Q725" s="7"/>
      <c r="R725" s="7"/>
      <c r="S725" s="7"/>
      <c r="T725" s="7"/>
      <c r="U725" s="7"/>
      <c r="V725" s="7"/>
      <c r="W725" s="7"/>
      <c r="X725" s="7"/>
      <c r="Y725" s="7"/>
    </row>
    <row r="726" spans="1:25" x14ac:dyDescent="0.2">
      <c r="A726" s="459"/>
      <c r="B726" s="437"/>
      <c r="C726" s="460"/>
      <c r="D726" s="460"/>
      <c r="E726" s="459"/>
      <c r="F726" s="7"/>
      <c r="G726" s="7"/>
      <c r="H726" s="7"/>
      <c r="I726" s="7"/>
      <c r="J726" s="7"/>
      <c r="K726" s="7"/>
      <c r="L726" s="7"/>
      <c r="M726" s="7"/>
      <c r="N726" s="7"/>
      <c r="O726" s="7"/>
      <c r="P726" s="7"/>
      <c r="Q726" s="7"/>
      <c r="R726" s="7"/>
      <c r="S726" s="7"/>
      <c r="T726" s="7"/>
      <c r="U726" s="7"/>
      <c r="V726" s="7"/>
      <c r="W726" s="7"/>
      <c r="X726" s="7"/>
      <c r="Y726" s="7"/>
    </row>
    <row r="727" spans="1:25" x14ac:dyDescent="0.2">
      <c r="A727" s="459"/>
      <c r="B727" s="456"/>
      <c r="C727" s="456"/>
      <c r="D727" s="460"/>
      <c r="E727" s="459"/>
      <c r="F727" s="7"/>
      <c r="G727" s="7"/>
      <c r="H727" s="7"/>
      <c r="I727" s="7"/>
      <c r="J727" s="7"/>
      <c r="K727" s="7"/>
      <c r="L727" s="7"/>
      <c r="M727" s="7"/>
      <c r="N727" s="7"/>
      <c r="O727" s="7"/>
      <c r="P727" s="7"/>
      <c r="Q727" s="7"/>
      <c r="R727" s="7"/>
      <c r="S727" s="7"/>
      <c r="T727" s="7"/>
      <c r="U727" s="7"/>
      <c r="V727" s="7"/>
      <c r="W727" s="7"/>
      <c r="X727" s="7"/>
      <c r="Y727" s="7"/>
    </row>
    <row r="728" spans="1:25" x14ac:dyDescent="0.2">
      <c r="A728" s="1132"/>
      <c r="B728" s="1132"/>
      <c r="C728" s="1132"/>
      <c r="D728" s="20"/>
      <c r="E728" s="459"/>
      <c r="F728" s="7"/>
      <c r="G728" s="7"/>
      <c r="H728" s="7"/>
      <c r="I728" s="7"/>
      <c r="J728" s="7"/>
      <c r="K728" s="7"/>
      <c r="L728" s="7"/>
      <c r="M728" s="7"/>
      <c r="N728" s="7"/>
      <c r="O728" s="7"/>
      <c r="P728" s="7"/>
      <c r="Q728" s="7"/>
      <c r="R728" s="7"/>
      <c r="S728" s="7"/>
      <c r="T728" s="7"/>
      <c r="U728" s="7"/>
      <c r="V728" s="7"/>
      <c r="W728" s="7"/>
      <c r="X728" s="7"/>
      <c r="Y728" s="7"/>
    </row>
    <row r="729" spans="1:25" x14ac:dyDescent="0.2">
      <c r="A729" s="1133"/>
      <c r="B729" s="1133"/>
      <c r="C729" s="1133"/>
      <c r="D729" s="1133"/>
      <c r="E729" s="459"/>
      <c r="F729" s="7"/>
      <c r="G729" s="7"/>
      <c r="H729" s="7"/>
      <c r="I729" s="7"/>
      <c r="J729" s="7"/>
      <c r="K729" s="7"/>
      <c r="L729" s="7"/>
      <c r="M729" s="7"/>
      <c r="N729" s="7"/>
      <c r="O729" s="7"/>
      <c r="P729" s="7"/>
      <c r="Q729" s="7"/>
      <c r="R729" s="7"/>
      <c r="S729" s="7"/>
      <c r="T729" s="7"/>
      <c r="U729" s="7"/>
      <c r="V729" s="7"/>
      <c r="W729" s="7"/>
      <c r="X729" s="7"/>
      <c r="Y729" s="7"/>
    </row>
    <row r="730" spans="1:25" x14ac:dyDescent="0.2">
      <c r="A730" s="456"/>
      <c r="B730" s="457"/>
      <c r="C730" s="457"/>
      <c r="D730" s="20"/>
      <c r="E730" s="459"/>
      <c r="F730" s="7"/>
      <c r="G730" s="7"/>
      <c r="H730" s="7"/>
      <c r="I730" s="7"/>
      <c r="J730" s="7"/>
      <c r="K730" s="7"/>
      <c r="L730" s="7"/>
      <c r="M730" s="7"/>
      <c r="N730" s="7"/>
      <c r="O730" s="7"/>
      <c r="P730" s="7"/>
      <c r="Q730" s="7"/>
      <c r="R730" s="7"/>
      <c r="S730" s="7"/>
      <c r="T730" s="7"/>
      <c r="U730" s="7"/>
      <c r="V730" s="7"/>
      <c r="W730" s="7"/>
      <c r="X730" s="7"/>
      <c r="Y730" s="7"/>
    </row>
    <row r="731" spans="1:25" x14ac:dyDescent="0.2">
      <c r="A731" s="459"/>
      <c r="B731" s="459"/>
      <c r="C731" s="459"/>
      <c r="D731" s="459"/>
      <c r="E731" s="459"/>
      <c r="F731" s="7"/>
      <c r="G731" s="7"/>
      <c r="H731" s="7"/>
      <c r="I731" s="7"/>
      <c r="J731" s="7"/>
      <c r="K731" s="7"/>
      <c r="L731" s="7"/>
      <c r="M731" s="7"/>
      <c r="N731" s="7"/>
      <c r="O731" s="7"/>
      <c r="P731" s="7"/>
      <c r="Q731" s="7"/>
      <c r="R731" s="7"/>
      <c r="S731" s="7"/>
      <c r="T731" s="7"/>
      <c r="U731" s="7"/>
      <c r="V731" s="7"/>
      <c r="W731" s="7"/>
      <c r="X731" s="7"/>
      <c r="Y731" s="7"/>
    </row>
    <row r="732" spans="1:25" x14ac:dyDescent="0.2">
      <c r="A732" s="459"/>
      <c r="B732" s="459"/>
      <c r="C732" s="459"/>
      <c r="D732" s="459"/>
      <c r="E732" s="459"/>
      <c r="F732" s="7"/>
      <c r="G732" s="7"/>
      <c r="H732" s="7"/>
      <c r="I732" s="7"/>
      <c r="J732" s="7"/>
      <c r="K732" s="7"/>
      <c r="L732" s="7"/>
      <c r="M732" s="7"/>
      <c r="N732" s="7"/>
      <c r="O732" s="7"/>
      <c r="P732" s="7"/>
      <c r="Q732" s="7"/>
      <c r="R732" s="7"/>
      <c r="S732" s="7"/>
      <c r="T732" s="7"/>
      <c r="U732" s="7"/>
      <c r="V732" s="7"/>
      <c r="W732" s="7"/>
      <c r="X732" s="7"/>
      <c r="Y732" s="7"/>
    </row>
    <row r="733" spans="1:25" x14ac:dyDescent="0.2">
      <c r="A733" s="456"/>
      <c r="B733" s="458"/>
      <c r="C733" s="458"/>
      <c r="D733" s="458"/>
      <c r="E733" s="459"/>
      <c r="F733" s="7"/>
      <c r="G733" s="7"/>
      <c r="H733" s="7"/>
      <c r="I733" s="7"/>
      <c r="J733" s="7"/>
      <c r="K733" s="7"/>
      <c r="L733" s="7"/>
      <c r="M733" s="7"/>
      <c r="N733" s="7"/>
      <c r="O733" s="7"/>
      <c r="P733" s="7"/>
      <c r="Q733" s="7"/>
      <c r="R733" s="7"/>
      <c r="S733" s="7"/>
      <c r="T733" s="7"/>
      <c r="U733" s="7"/>
      <c r="V733" s="7"/>
      <c r="W733" s="7"/>
      <c r="X733" s="7"/>
      <c r="Y733" s="7"/>
    </row>
    <row r="734" spans="1:25" x14ac:dyDescent="0.2">
      <c r="A734" s="1134"/>
      <c r="B734" s="1135"/>
      <c r="C734" s="1136"/>
      <c r="D734" s="1136"/>
      <c r="E734" s="22"/>
      <c r="F734" s="7"/>
      <c r="G734" s="7"/>
      <c r="H734" s="7"/>
      <c r="I734" s="7"/>
      <c r="J734" s="7"/>
      <c r="K734" s="7"/>
      <c r="L734" s="7"/>
      <c r="M734" s="7"/>
      <c r="N734" s="7"/>
      <c r="O734" s="7"/>
      <c r="P734" s="7"/>
      <c r="Q734" s="7"/>
      <c r="R734" s="7"/>
      <c r="S734" s="7"/>
      <c r="T734" s="7"/>
      <c r="U734" s="7"/>
      <c r="V734" s="7"/>
      <c r="W734" s="7"/>
      <c r="X734" s="7"/>
      <c r="Y734" s="7"/>
    </row>
    <row r="735" spans="1:25" x14ac:dyDescent="0.2">
      <c r="A735" s="1134"/>
      <c r="B735" s="1134"/>
      <c r="C735" s="1134"/>
      <c r="D735" s="1134"/>
      <c r="E735" s="22"/>
      <c r="F735" s="7"/>
      <c r="G735" s="7"/>
      <c r="H735" s="7"/>
      <c r="I735" s="7"/>
      <c r="J735" s="7"/>
      <c r="K735" s="7"/>
      <c r="L735" s="7"/>
      <c r="M735" s="7"/>
      <c r="N735" s="7"/>
      <c r="O735" s="7"/>
      <c r="P735" s="7"/>
      <c r="Q735" s="7"/>
      <c r="R735" s="7"/>
      <c r="S735" s="7"/>
      <c r="T735" s="7"/>
      <c r="U735" s="7"/>
      <c r="V735" s="7"/>
      <c r="W735" s="7"/>
      <c r="X735" s="7"/>
      <c r="Y735" s="7"/>
    </row>
    <row r="736" spans="1:25" x14ac:dyDescent="0.2">
      <c r="A736" s="1132"/>
      <c r="B736" s="1132"/>
      <c r="C736" s="1132"/>
      <c r="D736" s="20"/>
      <c r="E736" s="459"/>
      <c r="F736" s="7"/>
      <c r="G736" s="7"/>
      <c r="H736" s="7"/>
      <c r="I736" s="7"/>
      <c r="J736" s="7"/>
      <c r="K736" s="7"/>
      <c r="L736" s="7"/>
      <c r="M736" s="7"/>
      <c r="N736" s="7"/>
      <c r="O736" s="7"/>
      <c r="P736" s="7"/>
      <c r="Q736" s="7"/>
      <c r="R736" s="7"/>
      <c r="S736" s="7"/>
      <c r="T736" s="7"/>
      <c r="U736" s="7"/>
      <c r="V736" s="7"/>
      <c r="W736" s="7"/>
      <c r="X736" s="7"/>
      <c r="Y736" s="7"/>
    </row>
    <row r="737" spans="1:25" x14ac:dyDescent="0.2">
      <c r="A737" s="1133"/>
      <c r="B737" s="1133"/>
      <c r="C737" s="1133"/>
      <c r="D737" s="1133"/>
      <c r="E737" s="459"/>
      <c r="F737" s="7"/>
      <c r="G737" s="7"/>
      <c r="H737" s="7"/>
      <c r="I737" s="7"/>
      <c r="J737" s="7"/>
      <c r="K737" s="7"/>
      <c r="L737" s="7"/>
      <c r="M737" s="7"/>
      <c r="N737" s="7"/>
      <c r="O737" s="7"/>
      <c r="P737" s="7"/>
      <c r="Q737" s="7"/>
      <c r="R737" s="7"/>
      <c r="S737" s="7"/>
      <c r="T737" s="7"/>
      <c r="U737" s="7"/>
      <c r="V737" s="7"/>
      <c r="W737" s="7"/>
      <c r="X737" s="7"/>
      <c r="Y737" s="7"/>
    </row>
    <row r="738" spans="1:25" x14ac:dyDescent="0.2">
      <c r="A738" s="1132"/>
      <c r="B738" s="1132"/>
      <c r="C738" s="1132"/>
      <c r="D738" s="20"/>
      <c r="E738" s="459"/>
      <c r="F738" s="7"/>
      <c r="G738" s="7"/>
      <c r="H738" s="7"/>
      <c r="I738" s="7"/>
      <c r="J738" s="7"/>
      <c r="K738" s="7"/>
      <c r="L738" s="7"/>
      <c r="M738" s="7"/>
      <c r="N738" s="7"/>
      <c r="O738" s="7"/>
      <c r="P738" s="7"/>
      <c r="Q738" s="7"/>
      <c r="R738" s="7"/>
      <c r="S738" s="7"/>
      <c r="T738" s="7"/>
      <c r="U738" s="7"/>
      <c r="V738" s="7"/>
      <c r="W738" s="7"/>
      <c r="X738" s="7"/>
      <c r="Y738" s="7"/>
    </row>
    <row r="739" spans="1:25" x14ac:dyDescent="0.2">
      <c r="A739" s="459"/>
      <c r="B739" s="459"/>
      <c r="C739" s="459"/>
      <c r="D739" s="459"/>
      <c r="E739" s="459"/>
      <c r="F739" s="7"/>
      <c r="G739" s="7"/>
      <c r="H739" s="7"/>
      <c r="I739" s="7"/>
      <c r="J739" s="7"/>
      <c r="K739" s="7"/>
      <c r="L739" s="7"/>
      <c r="M739" s="7"/>
      <c r="N739" s="7"/>
      <c r="O739" s="7"/>
      <c r="P739" s="7"/>
      <c r="Q739" s="7"/>
      <c r="R739" s="7"/>
      <c r="S739" s="7"/>
      <c r="T739" s="7"/>
      <c r="U739" s="7"/>
      <c r="V739" s="7"/>
      <c r="W739" s="7"/>
      <c r="X739" s="7"/>
      <c r="Y739" s="7"/>
    </row>
    <row r="740" spans="1:25" x14ac:dyDescent="0.2">
      <c r="A740" s="459"/>
      <c r="B740" s="459"/>
      <c r="C740" s="459"/>
      <c r="D740" s="459"/>
      <c r="E740" s="459"/>
      <c r="F740" s="7"/>
      <c r="G740" s="7"/>
      <c r="H740" s="7"/>
      <c r="I740" s="7"/>
      <c r="J740" s="7"/>
      <c r="K740" s="7"/>
      <c r="L740" s="7"/>
      <c r="M740" s="7"/>
      <c r="N740" s="7"/>
      <c r="O740" s="7"/>
      <c r="P740" s="7"/>
      <c r="Q740" s="7"/>
      <c r="R740" s="7"/>
      <c r="S740" s="7"/>
      <c r="T740" s="7"/>
      <c r="U740" s="7"/>
      <c r="V740" s="7"/>
      <c r="W740" s="7"/>
      <c r="X740" s="7"/>
      <c r="Y740" s="7"/>
    </row>
    <row r="741" spans="1:25" x14ac:dyDescent="0.2">
      <c r="A741" s="1132"/>
      <c r="B741" s="1132"/>
      <c r="C741" s="1137"/>
      <c r="D741" s="1137"/>
      <c r="E741" s="459"/>
      <c r="F741" s="7"/>
      <c r="G741" s="7"/>
      <c r="H741" s="7"/>
      <c r="I741" s="7"/>
      <c r="J741" s="7"/>
      <c r="K741" s="7"/>
      <c r="L741" s="7"/>
      <c r="M741" s="7"/>
      <c r="N741" s="7"/>
      <c r="O741" s="7"/>
      <c r="P741" s="7"/>
      <c r="Q741" s="7"/>
      <c r="R741" s="7"/>
      <c r="S741" s="7"/>
      <c r="T741" s="7"/>
      <c r="U741" s="7"/>
      <c r="V741" s="7"/>
      <c r="W741" s="7"/>
      <c r="X741" s="7"/>
      <c r="Y741" s="7"/>
    </row>
    <row r="742" spans="1:25" x14ac:dyDescent="0.2">
      <c r="A742" s="459"/>
      <c r="B742" s="459"/>
      <c r="C742" s="459"/>
      <c r="D742" s="459"/>
      <c r="E742" s="459"/>
      <c r="F742" s="7"/>
      <c r="G742" s="7"/>
      <c r="H742" s="7"/>
      <c r="I742" s="7"/>
      <c r="J742" s="7"/>
      <c r="K742" s="7"/>
      <c r="L742" s="7"/>
      <c r="M742" s="7"/>
      <c r="N742" s="7"/>
      <c r="O742" s="7"/>
      <c r="P742" s="7"/>
      <c r="Q742" s="7"/>
      <c r="R742" s="7"/>
      <c r="S742" s="7"/>
      <c r="T742" s="7"/>
      <c r="U742" s="7"/>
      <c r="V742" s="7"/>
      <c r="W742" s="7"/>
      <c r="X742" s="7"/>
      <c r="Y742" s="7"/>
    </row>
    <row r="743" spans="1:25" x14ac:dyDescent="0.2">
      <c r="A743" s="1138"/>
      <c r="B743" s="1138"/>
      <c r="C743" s="1139"/>
      <c r="D743" s="1139"/>
      <c r="E743" s="459"/>
      <c r="F743" s="7"/>
      <c r="G743" s="7"/>
      <c r="H743" s="7"/>
      <c r="I743" s="7"/>
      <c r="J743" s="7"/>
      <c r="K743" s="7"/>
      <c r="L743" s="7"/>
      <c r="M743" s="7"/>
      <c r="N743" s="7"/>
      <c r="O743" s="7"/>
      <c r="P743" s="7"/>
      <c r="Q743" s="7"/>
      <c r="R743" s="7"/>
      <c r="S743" s="7"/>
      <c r="T743" s="7"/>
      <c r="U743" s="7"/>
      <c r="V743" s="7"/>
      <c r="W743" s="7"/>
      <c r="X743" s="7"/>
      <c r="Y743" s="7"/>
    </row>
    <row r="744" spans="1:25" x14ac:dyDescent="0.2">
      <c r="A744" s="1138"/>
      <c r="B744" s="1138"/>
      <c r="C744" s="1139"/>
      <c r="D744" s="1139"/>
      <c r="E744" s="459"/>
      <c r="F744" s="7"/>
      <c r="G744" s="7"/>
      <c r="H744" s="7"/>
      <c r="I744" s="7"/>
      <c r="J744" s="7"/>
      <c r="K744" s="7"/>
      <c r="L744" s="7"/>
      <c r="M744" s="7"/>
      <c r="N744" s="7"/>
      <c r="O744" s="7"/>
      <c r="P744" s="7"/>
      <c r="Q744" s="7"/>
      <c r="R744" s="7"/>
      <c r="S744" s="7"/>
      <c r="T744" s="7"/>
      <c r="U744" s="7"/>
      <c r="V744" s="7"/>
      <c r="W744" s="7"/>
      <c r="X744" s="7"/>
      <c r="Y744" s="7"/>
    </row>
    <row r="745" spans="1:25" ht="14.25" x14ac:dyDescent="0.2">
      <c r="A745" s="459"/>
      <c r="B745" s="23"/>
      <c r="C745" s="1139"/>
      <c r="D745" s="1139"/>
      <c r="E745" s="459"/>
      <c r="F745" s="7"/>
      <c r="G745" s="7"/>
      <c r="H745" s="7"/>
      <c r="I745" s="7"/>
      <c r="J745" s="7"/>
      <c r="K745" s="7"/>
      <c r="L745" s="7"/>
      <c r="M745" s="7"/>
      <c r="N745" s="7"/>
      <c r="O745" s="7"/>
      <c r="P745" s="7"/>
      <c r="Q745" s="7"/>
      <c r="R745" s="7"/>
      <c r="S745" s="7"/>
      <c r="T745" s="7"/>
      <c r="U745" s="7"/>
      <c r="V745" s="7"/>
      <c r="W745" s="7"/>
      <c r="X745" s="7"/>
      <c r="Y745" s="7"/>
    </row>
    <row r="746" spans="1:25" x14ac:dyDescent="0.2">
      <c r="A746" s="459"/>
      <c r="B746" s="24"/>
      <c r="C746" s="1139"/>
      <c r="D746" s="1139"/>
      <c r="E746" s="459"/>
      <c r="F746" s="7"/>
      <c r="G746" s="7"/>
      <c r="H746" s="7"/>
      <c r="I746" s="7"/>
      <c r="J746" s="7"/>
      <c r="K746" s="7"/>
      <c r="L746" s="7"/>
      <c r="M746" s="7"/>
      <c r="N746" s="7"/>
      <c r="O746" s="7"/>
      <c r="P746" s="7"/>
      <c r="Q746" s="7"/>
      <c r="R746" s="7"/>
      <c r="S746" s="7"/>
      <c r="T746" s="7"/>
      <c r="U746" s="7"/>
      <c r="V746" s="7"/>
      <c r="W746" s="7"/>
      <c r="X746" s="7"/>
      <c r="Y746" s="7"/>
    </row>
    <row r="747" spans="1:25" x14ac:dyDescent="0.2">
      <c r="A747" s="1138"/>
      <c r="B747" s="1138"/>
      <c r="C747" s="1139"/>
      <c r="D747" s="1139"/>
      <c r="E747" s="459"/>
      <c r="F747" s="7"/>
      <c r="G747" s="7"/>
      <c r="H747" s="7"/>
      <c r="I747" s="7"/>
      <c r="J747" s="7"/>
      <c r="K747" s="7"/>
      <c r="L747" s="7"/>
      <c r="M747" s="7"/>
      <c r="N747" s="7"/>
      <c r="O747" s="7"/>
      <c r="P747" s="7"/>
      <c r="Q747" s="7"/>
      <c r="R747" s="7"/>
      <c r="S747" s="7"/>
      <c r="T747" s="7"/>
      <c r="U747" s="7"/>
      <c r="V747" s="7"/>
      <c r="W747" s="7"/>
      <c r="X747" s="7"/>
      <c r="Y747" s="7"/>
    </row>
    <row r="748" spans="1:25" x14ac:dyDescent="0.2">
      <c r="A748" s="1138"/>
      <c r="B748" s="1138"/>
      <c r="C748" s="1139"/>
      <c r="D748" s="1139"/>
      <c r="E748" s="459"/>
      <c r="F748" s="7"/>
      <c r="G748" s="7"/>
      <c r="H748" s="7"/>
      <c r="I748" s="7"/>
      <c r="J748" s="7"/>
      <c r="K748" s="7"/>
      <c r="L748" s="7"/>
      <c r="M748" s="7"/>
      <c r="N748" s="7"/>
      <c r="O748" s="7"/>
      <c r="P748" s="7"/>
      <c r="Q748" s="7"/>
      <c r="R748" s="7"/>
      <c r="S748" s="7"/>
      <c r="T748" s="7"/>
      <c r="U748" s="7"/>
      <c r="V748" s="7"/>
      <c r="W748" s="7"/>
      <c r="X748" s="7"/>
      <c r="Y748" s="7"/>
    </row>
    <row r="749" spans="1:25" x14ac:dyDescent="0.2">
      <c r="A749" s="1138"/>
      <c r="B749" s="1138"/>
      <c r="C749" s="1139"/>
      <c r="D749" s="1139"/>
      <c r="E749" s="459"/>
      <c r="F749" s="7"/>
      <c r="G749" s="7"/>
      <c r="H749" s="7"/>
      <c r="I749" s="7"/>
      <c r="J749" s="7"/>
      <c r="K749" s="7"/>
      <c r="L749" s="7"/>
      <c r="M749" s="7"/>
      <c r="N749" s="7"/>
      <c r="O749" s="7"/>
      <c r="P749" s="7"/>
      <c r="Q749" s="7"/>
      <c r="R749" s="7"/>
      <c r="S749" s="7"/>
      <c r="T749" s="7"/>
      <c r="U749" s="7"/>
      <c r="V749" s="7"/>
      <c r="W749" s="7"/>
      <c r="X749" s="7"/>
      <c r="Y749" s="7"/>
    </row>
    <row r="750" spans="1:25" x14ac:dyDescent="0.2">
      <c r="A750" s="1138"/>
      <c r="B750" s="1138"/>
      <c r="C750" s="1139"/>
      <c r="D750" s="1139"/>
      <c r="E750" s="459"/>
      <c r="F750" s="7"/>
      <c r="G750" s="7"/>
      <c r="H750" s="7"/>
      <c r="I750" s="7"/>
      <c r="J750" s="7"/>
      <c r="K750" s="7"/>
      <c r="L750" s="7"/>
      <c r="M750" s="7"/>
      <c r="N750" s="7"/>
      <c r="O750" s="7"/>
      <c r="P750" s="7"/>
      <c r="Q750" s="7"/>
      <c r="R750" s="7"/>
      <c r="S750" s="7"/>
      <c r="T750" s="7"/>
      <c r="U750" s="7"/>
      <c r="V750" s="7"/>
      <c r="W750" s="7"/>
      <c r="X750" s="7"/>
      <c r="Y750" s="7"/>
    </row>
    <row r="751" spans="1:25" x14ac:dyDescent="0.2">
      <c r="A751" s="1138"/>
      <c r="B751" s="1138"/>
      <c r="C751" s="1139"/>
      <c r="D751" s="1139"/>
      <c r="E751" s="459"/>
      <c r="F751" s="7"/>
      <c r="G751" s="7"/>
      <c r="H751" s="7"/>
      <c r="I751" s="7"/>
      <c r="J751" s="7"/>
      <c r="K751" s="7"/>
      <c r="L751" s="7"/>
      <c r="M751" s="7"/>
      <c r="N751" s="7"/>
      <c r="O751" s="7"/>
      <c r="P751" s="7"/>
      <c r="Q751" s="7"/>
      <c r="R751" s="7"/>
      <c r="S751" s="7"/>
      <c r="T751" s="7"/>
      <c r="U751" s="7"/>
      <c r="V751" s="7"/>
      <c r="W751" s="7"/>
      <c r="X751" s="7"/>
      <c r="Y751" s="7"/>
    </row>
    <row r="752" spans="1:25" x14ac:dyDescent="0.2">
      <c r="A752" s="1138"/>
      <c r="B752" s="1138"/>
      <c r="C752" s="1138"/>
      <c r="D752" s="1138"/>
      <c r="E752" s="459"/>
      <c r="F752" s="7"/>
      <c r="G752" s="7"/>
      <c r="H752" s="7"/>
      <c r="I752" s="7"/>
      <c r="J752" s="7"/>
      <c r="K752" s="7"/>
      <c r="L752" s="7"/>
      <c r="M752" s="7"/>
      <c r="N752" s="7"/>
      <c r="O752" s="7"/>
      <c r="P752" s="7"/>
      <c r="Q752" s="7"/>
      <c r="R752" s="7"/>
      <c r="S752" s="7"/>
      <c r="T752" s="7"/>
      <c r="U752" s="7"/>
      <c r="V752" s="7"/>
      <c r="W752" s="7"/>
      <c r="X752" s="7"/>
      <c r="Y752" s="7"/>
    </row>
    <row r="753" spans="1:25" x14ac:dyDescent="0.2">
      <c r="A753" s="1138"/>
      <c r="B753" s="1138"/>
      <c r="C753" s="1138"/>
      <c r="D753" s="1138"/>
      <c r="E753" s="459"/>
      <c r="F753" s="7"/>
      <c r="G753" s="7"/>
      <c r="H753" s="7"/>
      <c r="I753" s="7"/>
      <c r="J753" s="7"/>
      <c r="K753" s="7"/>
      <c r="L753" s="7"/>
      <c r="M753" s="7"/>
      <c r="N753" s="7"/>
      <c r="O753" s="7"/>
      <c r="P753" s="7"/>
      <c r="Q753" s="7"/>
      <c r="R753" s="7"/>
      <c r="S753" s="7"/>
      <c r="T753" s="7"/>
      <c r="U753" s="7"/>
      <c r="V753" s="7"/>
      <c r="W753" s="7"/>
      <c r="X753" s="7"/>
      <c r="Y753" s="7"/>
    </row>
    <row r="754" spans="1:25" x14ac:dyDescent="0.2">
      <c r="A754" s="1138"/>
      <c r="B754" s="1138"/>
      <c r="C754" s="1138"/>
      <c r="D754" s="1138"/>
      <c r="E754" s="459"/>
      <c r="F754" s="7"/>
      <c r="G754" s="7"/>
      <c r="H754" s="7"/>
      <c r="I754" s="7"/>
      <c r="J754" s="7"/>
      <c r="K754" s="7"/>
      <c r="L754" s="7"/>
      <c r="M754" s="7"/>
      <c r="N754" s="7"/>
      <c r="O754" s="7"/>
      <c r="P754" s="7"/>
      <c r="Q754" s="7"/>
      <c r="R754" s="7"/>
      <c r="S754" s="7"/>
      <c r="T754" s="7"/>
      <c r="U754" s="7"/>
      <c r="V754" s="7"/>
      <c r="W754" s="7"/>
      <c r="X754" s="7"/>
      <c r="Y754" s="7"/>
    </row>
    <row r="755" spans="1:25" x14ac:dyDescent="0.2">
      <c r="A755" s="1138"/>
      <c r="B755" s="1138"/>
      <c r="C755" s="1138"/>
      <c r="D755" s="1138"/>
      <c r="E755" s="459"/>
      <c r="F755" s="7"/>
      <c r="G755" s="7"/>
      <c r="H755" s="7"/>
      <c r="I755" s="7"/>
      <c r="J755" s="7"/>
      <c r="K755" s="7"/>
      <c r="L755" s="7"/>
      <c r="M755" s="7"/>
      <c r="N755" s="7"/>
      <c r="O755" s="7"/>
      <c r="P755" s="7"/>
      <c r="Q755" s="7"/>
      <c r="R755" s="7"/>
      <c r="S755" s="7"/>
      <c r="T755" s="7"/>
      <c r="U755" s="7"/>
      <c r="V755" s="7"/>
      <c r="W755" s="7"/>
      <c r="X755" s="7"/>
      <c r="Y755" s="7"/>
    </row>
    <row r="756" spans="1:25" x14ac:dyDescent="0.2">
      <c r="A756" s="1138"/>
      <c r="B756" s="1138"/>
      <c r="C756" s="1138"/>
      <c r="D756" s="1138"/>
      <c r="E756" s="459"/>
      <c r="F756" s="7"/>
      <c r="G756" s="7"/>
      <c r="H756" s="7"/>
      <c r="I756" s="7"/>
      <c r="J756" s="7"/>
      <c r="K756" s="7"/>
      <c r="L756" s="7"/>
      <c r="M756" s="7"/>
      <c r="N756" s="7"/>
      <c r="O756" s="7"/>
      <c r="P756" s="7"/>
      <c r="Q756" s="7"/>
      <c r="R756" s="7"/>
      <c r="S756" s="7"/>
      <c r="T756" s="7"/>
      <c r="U756" s="7"/>
      <c r="V756" s="7"/>
      <c r="W756" s="7"/>
      <c r="X756" s="7"/>
      <c r="Y756" s="7"/>
    </row>
    <row r="757" spans="1:25" x14ac:dyDescent="0.2">
      <c r="A757" s="456"/>
      <c r="B757" s="456"/>
      <c r="C757" s="677"/>
      <c r="D757" s="677"/>
      <c r="E757" s="459"/>
      <c r="F757" s="7"/>
      <c r="G757" s="7"/>
      <c r="H757" s="7"/>
      <c r="I757" s="7"/>
      <c r="J757" s="7"/>
      <c r="K757" s="7"/>
      <c r="L757" s="7"/>
      <c r="M757" s="7"/>
      <c r="N757" s="7"/>
      <c r="O757" s="7"/>
      <c r="P757" s="7"/>
      <c r="Q757" s="7"/>
      <c r="R757" s="7"/>
      <c r="S757" s="7"/>
      <c r="T757" s="7"/>
      <c r="U757" s="7"/>
      <c r="V757" s="7"/>
      <c r="W757" s="7"/>
      <c r="X757" s="7"/>
      <c r="Y757" s="7"/>
    </row>
    <row r="758" spans="1:25" x14ac:dyDescent="0.2">
      <c r="A758" s="1132"/>
      <c r="B758" s="1132"/>
      <c r="C758" s="1139"/>
      <c r="D758" s="1139"/>
      <c r="E758" s="459"/>
      <c r="F758" s="7"/>
      <c r="G758" s="7"/>
      <c r="H758" s="7"/>
      <c r="I758" s="7"/>
      <c r="J758" s="7"/>
      <c r="K758" s="7"/>
      <c r="L758" s="7"/>
      <c r="M758" s="7"/>
      <c r="N758" s="7"/>
      <c r="O758" s="7"/>
      <c r="P758" s="7"/>
      <c r="Q758" s="7"/>
      <c r="R758" s="7"/>
      <c r="S758" s="7"/>
      <c r="T758" s="7"/>
      <c r="U758" s="7"/>
      <c r="V758" s="7"/>
      <c r="W758" s="7"/>
      <c r="X758" s="7"/>
      <c r="Y758" s="7"/>
    </row>
    <row r="759" spans="1:25" x14ac:dyDescent="0.2">
      <c r="A759" s="459"/>
      <c r="B759" s="459"/>
      <c r="C759" s="437"/>
      <c r="D759" s="437"/>
      <c r="E759" s="459"/>
      <c r="F759" s="7"/>
      <c r="G759" s="7"/>
      <c r="H759" s="7"/>
      <c r="I759" s="7"/>
      <c r="J759" s="7"/>
      <c r="K759" s="7"/>
      <c r="L759" s="7"/>
      <c r="M759" s="7"/>
      <c r="N759" s="7"/>
      <c r="O759" s="7"/>
      <c r="P759" s="7"/>
      <c r="Q759" s="7"/>
      <c r="R759" s="7"/>
      <c r="S759" s="7"/>
      <c r="T759" s="7"/>
      <c r="U759" s="7"/>
      <c r="V759" s="7"/>
      <c r="W759" s="7"/>
      <c r="X759" s="7"/>
      <c r="Y759" s="7"/>
    </row>
    <row r="760" spans="1:25" x14ac:dyDescent="0.2">
      <c r="A760" s="1140"/>
      <c r="B760" s="1140"/>
      <c r="C760" s="1137"/>
      <c r="D760" s="1137"/>
      <c r="E760" s="459"/>
      <c r="F760" s="7"/>
      <c r="G760" s="7"/>
      <c r="H760" s="7"/>
      <c r="I760" s="7"/>
      <c r="J760" s="7"/>
      <c r="K760" s="7"/>
      <c r="L760" s="7"/>
      <c r="M760" s="7"/>
      <c r="N760" s="7"/>
      <c r="O760" s="7"/>
      <c r="P760" s="7"/>
      <c r="Q760" s="7"/>
      <c r="R760" s="7"/>
      <c r="S760" s="7"/>
      <c r="T760" s="7"/>
      <c r="U760" s="7"/>
      <c r="V760" s="7"/>
      <c r="W760" s="7"/>
      <c r="X760" s="7"/>
      <c r="Y760" s="7"/>
    </row>
    <row r="761" spans="1:25" x14ac:dyDescent="0.2">
      <c r="A761" s="459"/>
      <c r="B761" s="459"/>
      <c r="C761" s="437"/>
      <c r="D761" s="437"/>
      <c r="E761" s="459"/>
      <c r="F761" s="7"/>
      <c r="G761" s="7"/>
      <c r="H761" s="7"/>
      <c r="I761" s="7"/>
      <c r="J761" s="7"/>
      <c r="K761" s="7"/>
      <c r="L761" s="7"/>
      <c r="M761" s="7"/>
      <c r="N761" s="7"/>
      <c r="O761" s="7"/>
      <c r="P761" s="7"/>
      <c r="Q761" s="7"/>
      <c r="R761" s="7"/>
      <c r="S761" s="7"/>
      <c r="T761" s="7"/>
      <c r="U761" s="7"/>
      <c r="V761" s="7"/>
      <c r="W761" s="7"/>
      <c r="X761" s="7"/>
      <c r="Y761" s="7"/>
    </row>
    <row r="762" spans="1:25" x14ac:dyDescent="0.2">
      <c r="A762" s="1132"/>
      <c r="B762" s="1132"/>
      <c r="C762" s="1139"/>
      <c r="D762" s="1139"/>
      <c r="E762" s="459"/>
      <c r="F762" s="7"/>
      <c r="G762" s="7"/>
      <c r="H762" s="7"/>
      <c r="I762" s="7"/>
      <c r="J762" s="7"/>
      <c r="K762" s="7"/>
      <c r="L762" s="7"/>
      <c r="M762" s="7"/>
      <c r="N762" s="7"/>
      <c r="O762" s="7"/>
      <c r="P762" s="7"/>
      <c r="Q762" s="7"/>
      <c r="R762" s="7"/>
      <c r="S762" s="7"/>
      <c r="T762" s="7"/>
      <c r="U762" s="7"/>
      <c r="V762" s="7"/>
      <c r="W762" s="7"/>
      <c r="X762" s="7"/>
      <c r="Y762" s="7"/>
    </row>
    <row r="763" spans="1:25" x14ac:dyDescent="0.2">
      <c r="A763" s="456"/>
      <c r="B763" s="459"/>
      <c r="C763" s="25"/>
      <c r="D763" s="25"/>
      <c r="E763" s="459"/>
      <c r="F763" s="7"/>
      <c r="G763" s="7"/>
      <c r="H763" s="7"/>
      <c r="I763" s="7"/>
      <c r="J763" s="7"/>
      <c r="K763" s="7"/>
      <c r="L763" s="7"/>
      <c r="M763" s="7"/>
      <c r="N763" s="7"/>
      <c r="O763" s="7"/>
      <c r="P763" s="7"/>
      <c r="Q763" s="7"/>
      <c r="R763" s="7"/>
      <c r="S763" s="7"/>
      <c r="T763" s="7"/>
      <c r="U763" s="7"/>
      <c r="V763" s="7"/>
      <c r="W763" s="7"/>
      <c r="X763" s="7"/>
      <c r="Y763" s="7"/>
    </row>
    <row r="764" spans="1:25" x14ac:dyDescent="0.2">
      <c r="A764" s="1141"/>
      <c r="B764" s="1141"/>
      <c r="C764" s="1139"/>
      <c r="D764" s="1139"/>
      <c r="E764" s="459"/>
      <c r="F764" s="7"/>
      <c r="G764" s="7"/>
      <c r="H764" s="7"/>
      <c r="I764" s="7"/>
      <c r="J764" s="7"/>
      <c r="K764" s="7"/>
      <c r="L764" s="7"/>
      <c r="M764" s="7"/>
      <c r="N764" s="7"/>
      <c r="O764" s="7"/>
      <c r="P764" s="7"/>
      <c r="Q764" s="7"/>
      <c r="R764" s="7"/>
      <c r="S764" s="7"/>
      <c r="T764" s="7"/>
      <c r="U764" s="7"/>
      <c r="V764" s="7"/>
      <c r="W764" s="7"/>
      <c r="X764" s="7"/>
      <c r="Y764" s="7"/>
    </row>
    <row r="765" spans="1:25" x14ac:dyDescent="0.2">
      <c r="A765" s="459"/>
      <c r="B765" s="25"/>
      <c r="C765" s="459"/>
      <c r="D765" s="25"/>
      <c r="E765" s="25"/>
      <c r="F765" s="7"/>
      <c r="G765" s="7"/>
      <c r="H765" s="7"/>
      <c r="I765" s="7"/>
      <c r="J765" s="7"/>
      <c r="K765" s="7"/>
      <c r="L765" s="7"/>
      <c r="M765" s="7"/>
      <c r="N765" s="7"/>
      <c r="O765" s="7"/>
      <c r="P765" s="7"/>
      <c r="Q765" s="7"/>
      <c r="R765" s="7"/>
      <c r="S765" s="7"/>
      <c r="T765" s="7"/>
      <c r="U765" s="7"/>
      <c r="V765" s="7"/>
      <c r="W765" s="7"/>
      <c r="X765" s="7"/>
      <c r="Y765" s="7"/>
    </row>
    <row r="766" spans="1:25" x14ac:dyDescent="0.2">
      <c r="A766" s="1132"/>
      <c r="B766" s="1132"/>
      <c r="C766" s="1137"/>
      <c r="D766" s="1137"/>
      <c r="E766" s="459"/>
      <c r="F766" s="7"/>
      <c r="G766" s="7"/>
      <c r="H766" s="7"/>
      <c r="I766" s="7"/>
      <c r="J766" s="7"/>
      <c r="K766" s="7"/>
      <c r="L766" s="7"/>
      <c r="M766" s="7"/>
      <c r="N766" s="7"/>
      <c r="O766" s="7"/>
      <c r="P766" s="7"/>
      <c r="Q766" s="7"/>
      <c r="R766" s="7"/>
      <c r="S766" s="7"/>
      <c r="T766" s="7"/>
      <c r="U766" s="7"/>
      <c r="V766" s="7"/>
      <c r="W766" s="7"/>
      <c r="X766" s="7"/>
      <c r="Y766" s="7"/>
    </row>
    <row r="767" spans="1:25" x14ac:dyDescent="0.2">
      <c r="A767" s="459"/>
      <c r="B767" s="459"/>
      <c r="C767" s="459"/>
      <c r="D767" s="459"/>
      <c r="E767" s="459"/>
      <c r="F767" s="7"/>
      <c r="G767" s="7"/>
      <c r="H767" s="7"/>
      <c r="I767" s="7"/>
      <c r="J767" s="7"/>
      <c r="K767" s="7"/>
      <c r="L767" s="7"/>
      <c r="M767" s="7"/>
      <c r="N767" s="7"/>
      <c r="O767" s="7"/>
      <c r="P767" s="7"/>
      <c r="Q767" s="7"/>
      <c r="R767" s="7"/>
      <c r="S767" s="7"/>
      <c r="T767" s="7"/>
      <c r="U767" s="7"/>
      <c r="V767" s="7"/>
      <c r="W767" s="7"/>
      <c r="X767" s="7"/>
      <c r="Y767" s="7"/>
    </row>
    <row r="768" spans="1:25" x14ac:dyDescent="0.2">
      <c r="A768" s="1138"/>
      <c r="B768" s="1138"/>
      <c r="C768" s="1139"/>
      <c r="D768" s="1139"/>
      <c r="E768" s="459"/>
      <c r="F768" s="7"/>
      <c r="G768" s="7"/>
      <c r="H768" s="7"/>
      <c r="I768" s="7"/>
      <c r="J768" s="7"/>
      <c r="K768" s="7"/>
      <c r="L768" s="7"/>
      <c r="M768" s="7"/>
      <c r="N768" s="7"/>
      <c r="O768" s="7"/>
      <c r="P768" s="7"/>
      <c r="Q768" s="7"/>
      <c r="R768" s="7"/>
      <c r="S768" s="7"/>
      <c r="T768" s="7"/>
      <c r="U768" s="7"/>
      <c r="V768" s="7"/>
      <c r="W768" s="7"/>
      <c r="X768" s="7"/>
      <c r="Y768" s="7"/>
    </row>
    <row r="769" spans="1:25" x14ac:dyDescent="0.2">
      <c r="A769" s="1138"/>
      <c r="B769" s="1138"/>
      <c r="C769" s="1139"/>
      <c r="D769" s="1139"/>
      <c r="E769" s="459"/>
      <c r="F769" s="7"/>
      <c r="G769" s="7"/>
      <c r="H769" s="7"/>
      <c r="I769" s="7"/>
      <c r="J769" s="7"/>
      <c r="K769" s="7"/>
      <c r="L769" s="7"/>
      <c r="M769" s="7"/>
      <c r="N769" s="7"/>
      <c r="O769" s="7"/>
      <c r="P769" s="7"/>
      <c r="Q769" s="7"/>
      <c r="R769" s="7"/>
      <c r="S769" s="7"/>
      <c r="T769" s="7"/>
      <c r="U769" s="7"/>
      <c r="V769" s="7"/>
      <c r="W769" s="7"/>
      <c r="X769" s="7"/>
      <c r="Y769" s="7"/>
    </row>
    <row r="770" spans="1:25" x14ac:dyDescent="0.2">
      <c r="A770" s="456"/>
      <c r="B770" s="459"/>
      <c r="C770" s="460"/>
      <c r="D770" s="460"/>
      <c r="E770" s="459"/>
      <c r="F770" s="7"/>
      <c r="G770" s="7"/>
      <c r="H770" s="7"/>
      <c r="I770" s="7"/>
      <c r="J770" s="7"/>
      <c r="K770" s="7"/>
      <c r="L770" s="7"/>
      <c r="M770" s="7"/>
      <c r="N770" s="7"/>
      <c r="O770" s="7"/>
      <c r="P770" s="7"/>
      <c r="Q770" s="7"/>
      <c r="R770" s="7"/>
      <c r="S770" s="7"/>
      <c r="T770" s="7"/>
      <c r="U770" s="7"/>
      <c r="V770" s="7"/>
      <c r="W770" s="7"/>
      <c r="X770" s="7"/>
      <c r="Y770" s="7"/>
    </row>
    <row r="771" spans="1:25" x14ac:dyDescent="0.2">
      <c r="A771" s="456"/>
      <c r="B771" s="459"/>
      <c r="C771" s="1139"/>
      <c r="D771" s="1139"/>
      <c r="E771" s="459"/>
      <c r="F771" s="7"/>
      <c r="G771" s="7"/>
      <c r="H771" s="7"/>
      <c r="I771" s="7"/>
      <c r="J771" s="7"/>
      <c r="K771" s="7"/>
      <c r="L771" s="7"/>
      <c r="M771" s="7"/>
      <c r="N771" s="7"/>
      <c r="O771" s="7"/>
      <c r="P771" s="7"/>
      <c r="Q771" s="7"/>
      <c r="R771" s="7"/>
      <c r="S771" s="7"/>
      <c r="T771" s="7"/>
      <c r="U771" s="7"/>
      <c r="V771" s="7"/>
      <c r="W771" s="7"/>
      <c r="X771" s="7"/>
      <c r="Y771" s="7"/>
    </row>
    <row r="772" spans="1:25" x14ac:dyDescent="0.2">
      <c r="A772" s="459"/>
      <c r="B772" s="459"/>
      <c r="C772" s="459"/>
      <c r="D772" s="459"/>
      <c r="E772" s="459"/>
      <c r="F772" s="7"/>
      <c r="G772" s="7"/>
      <c r="H772" s="7"/>
      <c r="I772" s="7"/>
      <c r="J772" s="7"/>
      <c r="K772" s="7"/>
      <c r="L772" s="7"/>
      <c r="M772" s="7"/>
      <c r="N772" s="7"/>
      <c r="O772" s="7"/>
      <c r="P772" s="7"/>
      <c r="Q772" s="7"/>
      <c r="R772" s="7"/>
      <c r="S772" s="7"/>
      <c r="T772" s="7"/>
      <c r="U772" s="7"/>
      <c r="V772" s="7"/>
      <c r="W772" s="7"/>
      <c r="X772" s="7"/>
      <c r="Y772" s="7"/>
    </row>
    <row r="773" spans="1:25" x14ac:dyDescent="0.2">
      <c r="A773" s="456"/>
      <c r="B773" s="457"/>
      <c r="C773" s="1139"/>
      <c r="D773" s="1139"/>
      <c r="E773" s="459"/>
      <c r="F773" s="7"/>
      <c r="G773" s="7"/>
      <c r="H773" s="7"/>
      <c r="I773" s="7"/>
      <c r="J773" s="7"/>
      <c r="K773" s="7"/>
      <c r="L773" s="7"/>
      <c r="M773" s="7"/>
      <c r="N773" s="7"/>
      <c r="O773" s="7"/>
      <c r="P773" s="7"/>
      <c r="Q773" s="7"/>
      <c r="R773" s="7"/>
      <c r="S773" s="7"/>
      <c r="T773" s="7"/>
      <c r="U773" s="7"/>
      <c r="V773" s="7"/>
      <c r="W773" s="7"/>
      <c r="X773" s="7"/>
      <c r="Y773" s="7"/>
    </row>
    <row r="774" spans="1:25" x14ac:dyDescent="0.2">
      <c r="A774" s="459"/>
      <c r="B774" s="459"/>
      <c r="C774" s="459"/>
      <c r="D774" s="459"/>
      <c r="E774" s="459"/>
      <c r="F774" s="7"/>
      <c r="G774" s="7"/>
      <c r="H774" s="7"/>
      <c r="I774" s="7"/>
      <c r="J774" s="7"/>
      <c r="K774" s="7"/>
      <c r="L774" s="7"/>
      <c r="M774" s="7"/>
      <c r="N774" s="7"/>
      <c r="O774" s="7"/>
      <c r="P774" s="7"/>
      <c r="Q774" s="7"/>
      <c r="R774" s="7"/>
      <c r="S774" s="7"/>
      <c r="T774" s="7"/>
      <c r="U774" s="7"/>
      <c r="V774" s="7"/>
      <c r="W774" s="7"/>
      <c r="X774" s="7"/>
      <c r="Y774" s="7"/>
    </row>
    <row r="775" spans="1:25" x14ac:dyDescent="0.2">
      <c r="A775" s="3"/>
      <c r="B775" s="677"/>
      <c r="C775" s="677"/>
      <c r="D775" s="437"/>
      <c r="E775" s="437"/>
      <c r="F775" s="7"/>
      <c r="G775" s="7"/>
      <c r="H775" s="7"/>
      <c r="I775" s="7"/>
      <c r="J775" s="7"/>
      <c r="K775" s="7"/>
      <c r="L775" s="7"/>
      <c r="M775" s="7"/>
      <c r="N775" s="7"/>
      <c r="O775" s="7"/>
      <c r="P775" s="7"/>
      <c r="Q775" s="7"/>
      <c r="R775" s="7"/>
      <c r="S775" s="7"/>
      <c r="T775" s="7"/>
      <c r="U775" s="7"/>
      <c r="V775" s="7"/>
      <c r="W775" s="7"/>
      <c r="X775" s="7"/>
      <c r="Y775" s="7"/>
    </row>
    <row r="776" spans="1:25" x14ac:dyDescent="0.2">
      <c r="A776" s="3"/>
      <c r="B776" s="1139"/>
      <c r="C776" s="1139"/>
      <c r="D776" s="26"/>
      <c r="E776" s="460"/>
      <c r="F776" s="7"/>
      <c r="G776" s="7"/>
      <c r="H776" s="7"/>
      <c r="I776" s="7"/>
      <c r="J776" s="7"/>
      <c r="K776" s="7"/>
      <c r="L776" s="7"/>
      <c r="M776" s="7"/>
      <c r="N776" s="7"/>
      <c r="O776" s="7"/>
      <c r="P776" s="7"/>
      <c r="Q776" s="7"/>
      <c r="R776" s="7"/>
      <c r="S776" s="7"/>
      <c r="T776" s="7"/>
      <c r="U776" s="7"/>
      <c r="V776" s="7"/>
      <c r="W776" s="7"/>
      <c r="X776" s="7"/>
      <c r="Y776" s="7"/>
    </row>
    <row r="777" spans="1:25" x14ac:dyDescent="0.2">
      <c r="A777" s="3"/>
      <c r="B777" s="1139"/>
      <c r="C777" s="1139"/>
      <c r="D777" s="26"/>
      <c r="E777" s="460"/>
      <c r="F777" s="7"/>
      <c r="G777" s="7"/>
      <c r="H777" s="7"/>
      <c r="I777" s="7"/>
      <c r="J777" s="7"/>
      <c r="K777" s="7"/>
      <c r="L777" s="7"/>
      <c r="M777" s="7"/>
      <c r="N777" s="7"/>
      <c r="O777" s="7"/>
      <c r="P777" s="7"/>
      <c r="Q777" s="7"/>
      <c r="R777" s="7"/>
      <c r="S777" s="7"/>
      <c r="T777" s="7"/>
      <c r="U777" s="7"/>
      <c r="V777" s="7"/>
      <c r="W777" s="7"/>
      <c r="X777" s="7"/>
      <c r="Y777" s="7"/>
    </row>
    <row r="778" spans="1:25" x14ac:dyDescent="0.2">
      <c r="A778" s="3"/>
      <c r="B778" s="1139"/>
      <c r="C778" s="1139"/>
      <c r="D778" s="26"/>
      <c r="E778" s="460"/>
      <c r="F778" s="7"/>
      <c r="G778" s="7"/>
      <c r="H778" s="7"/>
      <c r="I778" s="7"/>
      <c r="J778" s="7"/>
      <c r="K778" s="7"/>
      <c r="L778" s="7"/>
      <c r="M778" s="7"/>
      <c r="N778" s="7"/>
      <c r="O778" s="7"/>
      <c r="P778" s="7"/>
      <c r="Q778" s="7"/>
      <c r="R778" s="7"/>
      <c r="S778" s="7"/>
      <c r="T778" s="7"/>
      <c r="U778" s="7"/>
      <c r="V778" s="7"/>
      <c r="W778" s="7"/>
      <c r="X778" s="7"/>
      <c r="Y778" s="7"/>
    </row>
    <row r="779" spans="1:25" x14ac:dyDescent="0.2">
      <c r="A779" s="3"/>
      <c r="B779" s="677"/>
      <c r="C779" s="677"/>
      <c r="D779" s="460"/>
      <c r="E779" s="460"/>
      <c r="F779" s="7"/>
      <c r="G779" s="7"/>
      <c r="H779" s="7"/>
      <c r="I779" s="7"/>
      <c r="J779" s="7"/>
      <c r="K779" s="7"/>
      <c r="L779" s="7"/>
      <c r="M779" s="7"/>
      <c r="N779" s="7"/>
      <c r="O779" s="7"/>
      <c r="P779" s="7"/>
      <c r="Q779" s="7"/>
      <c r="R779" s="7"/>
      <c r="S779" s="7"/>
      <c r="T779" s="7"/>
      <c r="U779" s="7"/>
      <c r="V779" s="7"/>
      <c r="W779" s="7"/>
      <c r="X779" s="7"/>
      <c r="Y779" s="7"/>
    </row>
    <row r="780" spans="1:25" x14ac:dyDescent="0.2">
      <c r="A780" s="3"/>
      <c r="B780" s="1139"/>
      <c r="C780" s="1139"/>
      <c r="D780" s="459"/>
      <c r="E780" s="459"/>
      <c r="F780" s="7"/>
      <c r="G780" s="7"/>
      <c r="H780" s="7"/>
      <c r="I780" s="7"/>
      <c r="J780" s="7"/>
      <c r="K780" s="7"/>
      <c r="L780" s="7"/>
      <c r="M780" s="7"/>
      <c r="N780" s="7"/>
      <c r="O780" s="7"/>
      <c r="P780" s="7"/>
      <c r="Q780" s="7"/>
      <c r="R780" s="7"/>
      <c r="S780" s="7"/>
      <c r="T780" s="7"/>
      <c r="U780" s="7"/>
      <c r="V780" s="7"/>
      <c r="W780" s="7"/>
      <c r="X780" s="7"/>
      <c r="Y780" s="7"/>
    </row>
    <row r="781" spans="1:25" x14ac:dyDescent="0.2">
      <c r="A781" s="459"/>
      <c r="B781" s="459"/>
      <c r="C781" s="459"/>
      <c r="D781" s="27"/>
      <c r="E781" s="27"/>
      <c r="F781" s="7"/>
      <c r="G781" s="7"/>
      <c r="H781" s="7"/>
      <c r="I781" s="7"/>
      <c r="J781" s="7"/>
      <c r="K781" s="7"/>
      <c r="L781" s="7"/>
      <c r="M781" s="7"/>
      <c r="N781" s="7"/>
      <c r="O781" s="7"/>
      <c r="P781" s="7"/>
      <c r="Q781" s="7"/>
      <c r="R781" s="7"/>
      <c r="S781" s="7"/>
      <c r="T781" s="7"/>
      <c r="U781" s="7"/>
      <c r="V781" s="7"/>
      <c r="W781" s="7"/>
      <c r="X781" s="7"/>
      <c r="Y781" s="7"/>
    </row>
    <row r="782" spans="1:25" x14ac:dyDescent="0.2">
      <c r="A782" s="1138"/>
      <c r="B782" s="1138"/>
      <c r="C782" s="1138"/>
      <c r="D782" s="26"/>
      <c r="E782" s="460"/>
      <c r="F782" s="7"/>
      <c r="G782" s="7"/>
      <c r="H782" s="7"/>
      <c r="I782" s="7"/>
      <c r="J782" s="7"/>
      <c r="K782" s="7"/>
      <c r="L782" s="7"/>
      <c r="M782" s="7"/>
      <c r="N782" s="7"/>
      <c r="O782" s="7"/>
      <c r="P782" s="7"/>
      <c r="Q782" s="7"/>
      <c r="R782" s="7"/>
      <c r="S782" s="7"/>
      <c r="T782" s="7"/>
      <c r="U782" s="7"/>
      <c r="V782" s="7"/>
      <c r="W782" s="7"/>
      <c r="X782" s="7"/>
      <c r="Y782" s="7"/>
    </row>
    <row r="783" spans="1:25" x14ac:dyDescent="0.2">
      <c r="A783" s="459"/>
      <c r="B783" s="459"/>
      <c r="C783" s="459"/>
      <c r="D783" s="459"/>
      <c r="E783" s="459"/>
      <c r="F783" s="7"/>
      <c r="G783" s="7"/>
      <c r="H783" s="7"/>
      <c r="I783" s="7"/>
      <c r="J783" s="7"/>
      <c r="K783" s="7"/>
      <c r="L783" s="7"/>
      <c r="M783" s="7"/>
      <c r="N783" s="7"/>
      <c r="O783" s="7"/>
      <c r="P783" s="7"/>
      <c r="Q783" s="7"/>
      <c r="R783" s="7"/>
      <c r="S783" s="7"/>
      <c r="T783" s="7"/>
      <c r="U783" s="7"/>
      <c r="V783" s="7"/>
      <c r="W783" s="7"/>
      <c r="X783" s="7"/>
      <c r="Y783" s="7"/>
    </row>
    <row r="784" spans="1:25" x14ac:dyDescent="0.2">
      <c r="A784" s="459"/>
      <c r="B784" s="1139"/>
      <c r="C784" s="1139"/>
      <c r="D784" s="459"/>
      <c r="E784" s="459"/>
      <c r="F784" s="7"/>
      <c r="G784" s="7"/>
      <c r="H784" s="7"/>
      <c r="I784" s="7"/>
      <c r="J784" s="7"/>
      <c r="K784" s="7"/>
      <c r="L784" s="7"/>
      <c r="M784" s="7"/>
      <c r="N784" s="7"/>
      <c r="O784" s="7"/>
      <c r="P784" s="7"/>
      <c r="Q784" s="7"/>
      <c r="R784" s="7"/>
      <c r="S784" s="7"/>
      <c r="T784" s="7"/>
      <c r="U784" s="7"/>
      <c r="V784" s="7"/>
      <c r="W784" s="7"/>
      <c r="X784" s="7"/>
      <c r="Y784" s="7"/>
    </row>
    <row r="785" spans="1:25" x14ac:dyDescent="0.2">
      <c r="A785" s="459"/>
      <c r="B785" s="459"/>
      <c r="C785" s="459"/>
      <c r="D785" s="459"/>
      <c r="E785" s="459"/>
      <c r="F785" s="7"/>
      <c r="G785" s="7"/>
      <c r="H785" s="7"/>
      <c r="I785" s="7"/>
      <c r="J785" s="7"/>
      <c r="K785" s="7"/>
      <c r="L785" s="7"/>
      <c r="M785" s="7"/>
      <c r="N785" s="7"/>
      <c r="O785" s="7"/>
      <c r="P785" s="7"/>
      <c r="Q785" s="7"/>
      <c r="R785" s="7"/>
      <c r="S785" s="7"/>
      <c r="T785" s="7"/>
      <c r="U785" s="7"/>
      <c r="V785" s="7"/>
      <c r="W785" s="7"/>
      <c r="X785" s="7"/>
      <c r="Y785" s="7"/>
    </row>
    <row r="786" spans="1:25" x14ac:dyDescent="0.2">
      <c r="A786" s="1138"/>
      <c r="B786" s="1138"/>
      <c r="C786" s="1138"/>
      <c r="D786" s="437"/>
      <c r="E786" s="460"/>
      <c r="F786" s="7"/>
      <c r="G786" s="7"/>
      <c r="H786" s="7"/>
      <c r="I786" s="7"/>
      <c r="J786" s="7"/>
      <c r="K786" s="7"/>
      <c r="L786" s="7"/>
      <c r="M786" s="7"/>
      <c r="N786" s="7"/>
      <c r="O786" s="7"/>
      <c r="P786" s="7"/>
      <c r="Q786" s="7"/>
      <c r="R786" s="7"/>
      <c r="S786" s="7"/>
      <c r="T786" s="7"/>
      <c r="U786" s="7"/>
      <c r="V786" s="7"/>
      <c r="W786" s="7"/>
      <c r="X786" s="7"/>
      <c r="Y786" s="7"/>
    </row>
    <row r="787" spans="1:25" x14ac:dyDescent="0.2">
      <c r="A787" s="459"/>
      <c r="B787" s="459"/>
      <c r="C787" s="459"/>
      <c r="D787" s="459"/>
      <c r="E787" s="459"/>
      <c r="F787" s="7"/>
      <c r="G787" s="7"/>
      <c r="H787" s="7"/>
      <c r="I787" s="7"/>
      <c r="J787" s="7"/>
      <c r="K787" s="7"/>
      <c r="L787" s="7"/>
      <c r="M787" s="7"/>
      <c r="N787" s="7"/>
      <c r="O787" s="7"/>
      <c r="P787" s="7"/>
      <c r="Q787" s="7"/>
      <c r="R787" s="7"/>
      <c r="S787" s="7"/>
      <c r="T787" s="7"/>
      <c r="U787" s="7"/>
      <c r="V787" s="7"/>
      <c r="W787" s="7"/>
      <c r="X787" s="7"/>
      <c r="Y787" s="7"/>
    </row>
    <row r="788" spans="1:25" x14ac:dyDescent="0.2">
      <c r="A788" s="1132"/>
      <c r="B788" s="1132"/>
      <c r="C788" s="1132"/>
      <c r="D788" s="437"/>
      <c r="E788" s="20"/>
      <c r="F788" s="7"/>
      <c r="G788" s="7"/>
      <c r="H788" s="7"/>
      <c r="I788" s="7"/>
      <c r="J788" s="7"/>
      <c r="K788" s="7"/>
      <c r="L788" s="7"/>
      <c r="M788" s="7"/>
      <c r="N788" s="7"/>
      <c r="O788" s="7"/>
      <c r="P788" s="7"/>
      <c r="Q788" s="7"/>
      <c r="R788" s="7"/>
      <c r="S788" s="7"/>
      <c r="T788" s="7"/>
      <c r="U788" s="7"/>
      <c r="V788" s="7"/>
      <c r="W788" s="7"/>
      <c r="X788" s="7"/>
      <c r="Y788" s="7"/>
    </row>
    <row r="789" spans="1:25" x14ac:dyDescent="0.2">
      <c r="A789" s="459"/>
      <c r="B789" s="459"/>
      <c r="C789" s="459"/>
      <c r="D789" s="459"/>
      <c r="E789" s="459"/>
      <c r="F789" s="7"/>
      <c r="G789" s="7"/>
      <c r="H789" s="7"/>
      <c r="I789" s="7"/>
      <c r="J789" s="7"/>
      <c r="K789" s="7"/>
      <c r="L789" s="7"/>
      <c r="M789" s="7"/>
      <c r="N789" s="7"/>
      <c r="O789" s="7"/>
      <c r="P789" s="7"/>
      <c r="Q789" s="7"/>
      <c r="R789" s="7"/>
      <c r="S789" s="7"/>
      <c r="T789" s="7"/>
      <c r="U789" s="7"/>
      <c r="V789" s="7"/>
      <c r="W789" s="7"/>
      <c r="X789" s="7"/>
      <c r="Y789" s="7"/>
    </row>
    <row r="790" spans="1:25" x14ac:dyDescent="0.2">
      <c r="A790" s="459"/>
      <c r="B790" s="459"/>
      <c r="C790" s="459"/>
      <c r="D790" s="459"/>
      <c r="E790" s="459"/>
      <c r="F790" s="7"/>
      <c r="G790" s="7"/>
      <c r="H790" s="7"/>
      <c r="I790" s="7"/>
      <c r="J790" s="7"/>
      <c r="K790" s="7"/>
      <c r="L790" s="7"/>
      <c r="M790" s="7"/>
      <c r="N790" s="7"/>
      <c r="O790" s="7"/>
      <c r="P790" s="7"/>
      <c r="Q790" s="7"/>
      <c r="R790" s="7"/>
      <c r="S790" s="7"/>
      <c r="T790" s="7"/>
      <c r="U790" s="7"/>
      <c r="V790" s="7"/>
      <c r="W790" s="7"/>
      <c r="X790" s="7"/>
      <c r="Y790" s="7"/>
    </row>
    <row r="791" spans="1:25" x14ac:dyDescent="0.2">
      <c r="A791" s="459"/>
      <c r="B791" s="459"/>
      <c r="C791" s="459"/>
      <c r="D791" s="459"/>
      <c r="E791" s="459"/>
      <c r="F791" s="7"/>
      <c r="G791" s="7"/>
      <c r="H791" s="7"/>
      <c r="I791" s="7"/>
      <c r="J791" s="7"/>
      <c r="K791" s="7"/>
      <c r="L791" s="7"/>
      <c r="M791" s="7"/>
      <c r="N791" s="7"/>
      <c r="O791" s="7"/>
      <c r="P791" s="7"/>
      <c r="Q791" s="7"/>
      <c r="R791" s="7"/>
      <c r="S791" s="7"/>
      <c r="T791" s="7"/>
      <c r="U791" s="7"/>
      <c r="V791" s="7"/>
      <c r="W791" s="7"/>
      <c r="X791" s="7"/>
      <c r="Y791" s="7"/>
    </row>
    <row r="792" spans="1:25" x14ac:dyDescent="0.2">
      <c r="A792" s="459"/>
      <c r="B792" s="459"/>
      <c r="C792" s="459"/>
      <c r="D792" s="459"/>
      <c r="E792" s="459"/>
      <c r="F792" s="7"/>
      <c r="G792" s="7"/>
      <c r="H792" s="7"/>
      <c r="I792" s="7"/>
      <c r="J792" s="7"/>
      <c r="K792" s="7"/>
      <c r="L792" s="7"/>
      <c r="M792" s="7"/>
      <c r="N792" s="7"/>
      <c r="O792" s="7"/>
      <c r="P792" s="7"/>
      <c r="Q792" s="7"/>
      <c r="R792" s="7"/>
      <c r="S792" s="7"/>
      <c r="T792" s="7"/>
      <c r="U792" s="7"/>
      <c r="V792" s="7"/>
      <c r="W792" s="7"/>
      <c r="X792" s="7"/>
      <c r="Y792" s="7"/>
    </row>
    <row r="793" spans="1:25" x14ac:dyDescent="0.2">
      <c r="A793" s="459"/>
      <c r="B793" s="459"/>
      <c r="C793" s="459"/>
      <c r="D793" s="459"/>
      <c r="E793" s="459"/>
      <c r="F793" s="7"/>
      <c r="G793" s="7"/>
      <c r="H793" s="7"/>
      <c r="I793" s="7"/>
      <c r="J793" s="7"/>
      <c r="K793" s="7"/>
      <c r="L793" s="7"/>
      <c r="M793" s="7"/>
      <c r="N793" s="7"/>
      <c r="O793" s="7"/>
      <c r="P793" s="7"/>
      <c r="Q793" s="7"/>
      <c r="R793" s="7"/>
      <c r="S793" s="7"/>
      <c r="T793" s="7"/>
      <c r="U793" s="7"/>
      <c r="V793" s="7"/>
      <c r="W793" s="7"/>
      <c r="X793" s="7"/>
      <c r="Y793" s="7"/>
    </row>
    <row r="794" spans="1:25" x14ac:dyDescent="0.2">
      <c r="A794" s="459"/>
      <c r="B794" s="459"/>
      <c r="C794" s="459"/>
      <c r="D794" s="459"/>
      <c r="E794" s="459"/>
      <c r="F794" s="7"/>
      <c r="G794" s="7"/>
      <c r="H794" s="7"/>
      <c r="I794" s="7"/>
      <c r="J794" s="7"/>
      <c r="K794" s="7"/>
      <c r="L794" s="7"/>
      <c r="M794" s="7"/>
      <c r="N794" s="7"/>
      <c r="O794" s="7"/>
      <c r="P794" s="7"/>
      <c r="Q794" s="7"/>
      <c r="R794" s="7"/>
      <c r="S794" s="7"/>
      <c r="T794" s="7"/>
      <c r="U794" s="7"/>
      <c r="V794" s="7"/>
      <c r="W794" s="7"/>
      <c r="X794" s="7"/>
      <c r="Y794" s="7"/>
    </row>
    <row r="795" spans="1:25" x14ac:dyDescent="0.2">
      <c r="A795" s="7"/>
      <c r="B795" s="7"/>
      <c r="C795" s="7"/>
      <c r="D795" s="7"/>
      <c r="E795" s="7"/>
      <c r="F795" s="7"/>
      <c r="G795" s="7"/>
      <c r="H795" s="7"/>
      <c r="I795" s="7"/>
      <c r="J795" s="7"/>
      <c r="K795" s="7"/>
      <c r="L795" s="7"/>
      <c r="M795" s="7"/>
      <c r="N795" s="7"/>
      <c r="O795" s="7"/>
      <c r="P795" s="7"/>
      <c r="Q795" s="7"/>
      <c r="R795" s="7"/>
      <c r="S795" s="7"/>
      <c r="T795" s="7"/>
      <c r="U795" s="7"/>
      <c r="V795" s="7"/>
      <c r="W795" s="7"/>
      <c r="X795" s="7"/>
      <c r="Y795" s="7"/>
    </row>
    <row r="796" spans="1:25" x14ac:dyDescent="0.2">
      <c r="A796" s="7"/>
      <c r="B796" s="7"/>
      <c r="C796" s="7"/>
      <c r="D796" s="7"/>
      <c r="E796" s="7"/>
      <c r="F796" s="7"/>
      <c r="G796" s="7"/>
      <c r="H796" s="7"/>
      <c r="I796" s="7"/>
      <c r="J796" s="7"/>
      <c r="K796" s="7"/>
      <c r="L796" s="7"/>
      <c r="M796" s="7"/>
      <c r="N796" s="7"/>
      <c r="O796" s="7"/>
      <c r="P796" s="7"/>
      <c r="Q796" s="7"/>
      <c r="R796" s="7"/>
      <c r="S796" s="7"/>
      <c r="T796" s="7"/>
      <c r="U796" s="7"/>
      <c r="V796" s="7"/>
      <c r="W796" s="7"/>
      <c r="X796" s="7"/>
      <c r="Y796" s="7"/>
    </row>
    <row r="797" spans="1:25" x14ac:dyDescent="0.2">
      <c r="A797" s="7"/>
      <c r="B797" s="7"/>
      <c r="C797" s="7"/>
      <c r="D797" s="7"/>
      <c r="E797" s="7"/>
      <c r="F797" s="7"/>
      <c r="G797" s="7"/>
      <c r="H797" s="7"/>
      <c r="I797" s="7"/>
      <c r="J797" s="7"/>
      <c r="K797" s="7"/>
      <c r="L797" s="7"/>
      <c r="M797" s="7"/>
      <c r="N797" s="7"/>
      <c r="O797" s="7"/>
      <c r="P797" s="7"/>
      <c r="Q797" s="7"/>
      <c r="R797" s="7"/>
      <c r="S797" s="7"/>
      <c r="T797" s="7"/>
      <c r="U797" s="7"/>
      <c r="V797" s="7"/>
      <c r="W797" s="7"/>
      <c r="X797" s="7"/>
      <c r="Y797" s="7"/>
    </row>
    <row r="798" spans="1:25" x14ac:dyDescent="0.2">
      <c r="A798" s="7"/>
      <c r="B798" s="7"/>
      <c r="C798" s="7"/>
      <c r="D798" s="7"/>
      <c r="E798" s="7"/>
      <c r="F798" s="7"/>
      <c r="G798" s="7"/>
      <c r="H798" s="7"/>
      <c r="I798" s="7"/>
      <c r="J798" s="7"/>
      <c r="K798" s="7"/>
      <c r="L798" s="7"/>
      <c r="M798" s="7"/>
      <c r="N798" s="7"/>
      <c r="O798" s="7"/>
      <c r="P798" s="7"/>
      <c r="Q798" s="7"/>
      <c r="R798" s="7"/>
      <c r="S798" s="7"/>
      <c r="T798" s="7"/>
      <c r="U798" s="7"/>
      <c r="V798" s="7"/>
      <c r="W798" s="7"/>
      <c r="X798" s="7"/>
      <c r="Y798" s="7"/>
    </row>
    <row r="799" spans="1:25" x14ac:dyDescent="0.2">
      <c r="A799" s="7"/>
      <c r="B799" s="7"/>
      <c r="C799" s="7"/>
      <c r="D799" s="7"/>
      <c r="E799" s="7"/>
      <c r="F799" s="7"/>
      <c r="G799" s="7"/>
      <c r="H799" s="7"/>
      <c r="I799" s="7"/>
      <c r="J799" s="7"/>
      <c r="K799" s="7"/>
      <c r="L799" s="7"/>
      <c r="M799" s="7"/>
      <c r="N799" s="7"/>
      <c r="O799" s="7"/>
      <c r="P799" s="7"/>
      <c r="Q799" s="7"/>
      <c r="R799" s="7"/>
      <c r="S799" s="7"/>
      <c r="T799" s="7"/>
      <c r="U799" s="7"/>
      <c r="V799" s="7"/>
      <c r="W799" s="7"/>
      <c r="X799" s="7"/>
      <c r="Y799" s="7"/>
    </row>
    <row r="800" spans="1:25" x14ac:dyDescent="0.2">
      <c r="A800" s="1137"/>
      <c r="B800" s="1137"/>
      <c r="C800" s="1137"/>
      <c r="D800" s="1137"/>
      <c r="E800" s="459"/>
      <c r="F800" s="7"/>
      <c r="G800" s="7"/>
      <c r="H800" s="7"/>
      <c r="I800" s="7"/>
      <c r="J800" s="7"/>
      <c r="K800" s="7"/>
      <c r="L800" s="7"/>
      <c r="M800" s="7"/>
      <c r="N800" s="7"/>
      <c r="O800" s="7"/>
      <c r="P800" s="7"/>
      <c r="Q800" s="7"/>
      <c r="R800" s="7"/>
      <c r="S800" s="7"/>
      <c r="T800" s="7"/>
      <c r="U800" s="7"/>
      <c r="V800" s="7"/>
      <c r="W800" s="7"/>
      <c r="X800" s="7"/>
      <c r="Y800" s="7"/>
    </row>
    <row r="801" spans="1:25" x14ac:dyDescent="0.2">
      <c r="A801" s="459"/>
      <c r="B801" s="459"/>
      <c r="C801" s="459"/>
      <c r="D801" s="459"/>
      <c r="E801" s="459"/>
      <c r="F801" s="7"/>
      <c r="G801" s="7"/>
      <c r="H801" s="7"/>
      <c r="I801" s="7"/>
      <c r="J801" s="7"/>
      <c r="K801" s="7"/>
      <c r="L801" s="7"/>
      <c r="M801" s="7"/>
      <c r="N801" s="7"/>
      <c r="O801" s="7"/>
      <c r="P801" s="7"/>
      <c r="Q801" s="7"/>
      <c r="R801" s="7"/>
      <c r="S801" s="7"/>
      <c r="T801" s="7"/>
      <c r="U801" s="7"/>
      <c r="V801" s="7"/>
      <c r="W801" s="7"/>
      <c r="X801" s="7"/>
      <c r="Y801" s="7"/>
    </row>
    <row r="802" spans="1:25" x14ac:dyDescent="0.2">
      <c r="A802" s="459"/>
      <c r="B802" s="459"/>
      <c r="C802" s="459"/>
      <c r="D802" s="459"/>
      <c r="E802" s="459"/>
      <c r="F802" s="7"/>
      <c r="G802" s="7"/>
      <c r="H802" s="7"/>
      <c r="I802" s="7"/>
      <c r="J802" s="7"/>
      <c r="K802" s="7"/>
      <c r="L802" s="7"/>
      <c r="M802" s="7"/>
      <c r="N802" s="7"/>
      <c r="O802" s="7"/>
      <c r="P802" s="7"/>
      <c r="Q802" s="7"/>
      <c r="R802" s="7"/>
      <c r="S802" s="7"/>
      <c r="T802" s="7"/>
      <c r="U802" s="7"/>
      <c r="V802" s="7"/>
      <c r="W802" s="7"/>
      <c r="X802" s="7"/>
      <c r="Y802" s="7"/>
    </row>
    <row r="803" spans="1:25" x14ac:dyDescent="0.2">
      <c r="A803" s="459"/>
      <c r="B803" s="459"/>
      <c r="C803" s="459"/>
      <c r="D803" s="459"/>
      <c r="E803" s="459"/>
      <c r="F803" s="7"/>
      <c r="G803" s="7"/>
      <c r="H803" s="7"/>
      <c r="I803" s="7"/>
      <c r="J803" s="7"/>
      <c r="K803" s="7"/>
      <c r="L803" s="7"/>
      <c r="M803" s="7"/>
      <c r="N803" s="7"/>
      <c r="O803" s="7"/>
      <c r="P803" s="7"/>
      <c r="Q803" s="7"/>
      <c r="R803" s="7"/>
      <c r="S803" s="7"/>
      <c r="T803" s="7"/>
      <c r="U803" s="7"/>
      <c r="V803" s="7"/>
      <c r="W803" s="7"/>
      <c r="X803" s="7"/>
      <c r="Y803" s="7"/>
    </row>
    <row r="804" spans="1:25" x14ac:dyDescent="0.2">
      <c r="A804" s="459"/>
      <c r="B804" s="459"/>
      <c r="C804" s="459"/>
      <c r="D804" s="459"/>
      <c r="E804" s="459"/>
      <c r="F804" s="7"/>
      <c r="G804" s="7"/>
      <c r="H804" s="7"/>
      <c r="I804" s="7"/>
      <c r="J804" s="7"/>
      <c r="K804" s="7"/>
      <c r="L804" s="7"/>
      <c r="M804" s="7"/>
      <c r="N804" s="7"/>
      <c r="O804" s="7"/>
      <c r="P804" s="7"/>
      <c r="Q804" s="7"/>
      <c r="R804" s="7"/>
      <c r="S804" s="7"/>
      <c r="T804" s="7"/>
      <c r="U804" s="7"/>
      <c r="V804" s="7"/>
      <c r="W804" s="7"/>
      <c r="X804" s="7"/>
      <c r="Y804" s="7"/>
    </row>
    <row r="805" spans="1:25" x14ac:dyDescent="0.2">
      <c r="A805" s="1141"/>
      <c r="B805" s="1141"/>
      <c r="C805" s="459"/>
      <c r="D805" s="459"/>
      <c r="E805" s="459"/>
      <c r="F805" s="7"/>
      <c r="G805" s="7"/>
      <c r="H805" s="7"/>
      <c r="I805" s="7"/>
      <c r="J805" s="7"/>
      <c r="K805" s="7"/>
      <c r="L805" s="7"/>
      <c r="M805" s="7"/>
      <c r="N805" s="7"/>
      <c r="O805" s="7"/>
      <c r="P805" s="7"/>
      <c r="Q805" s="7"/>
      <c r="R805" s="7"/>
      <c r="S805" s="7"/>
      <c r="T805" s="7"/>
      <c r="U805" s="7"/>
      <c r="V805" s="7"/>
      <c r="W805" s="7"/>
      <c r="X805" s="7"/>
      <c r="Y805" s="7"/>
    </row>
    <row r="806" spans="1:25" x14ac:dyDescent="0.2">
      <c r="A806" s="459"/>
      <c r="B806" s="458"/>
      <c r="C806" s="459"/>
      <c r="D806" s="459"/>
      <c r="E806" s="459"/>
      <c r="F806" s="7"/>
      <c r="G806" s="7"/>
      <c r="H806" s="7"/>
      <c r="I806" s="7"/>
      <c r="J806" s="7"/>
      <c r="K806" s="7"/>
      <c r="L806" s="7"/>
      <c r="M806" s="7"/>
      <c r="N806" s="7"/>
      <c r="O806" s="7"/>
      <c r="P806" s="7"/>
      <c r="Q806" s="7"/>
      <c r="R806" s="7"/>
      <c r="S806" s="7"/>
      <c r="T806" s="7"/>
      <c r="U806" s="7"/>
      <c r="V806" s="7"/>
      <c r="W806" s="7"/>
      <c r="X806" s="7"/>
      <c r="Y806" s="7"/>
    </row>
    <row r="807" spans="1:25" x14ac:dyDescent="0.2">
      <c r="A807" s="459"/>
      <c r="B807" s="461"/>
      <c r="C807" s="438"/>
      <c r="D807" s="438"/>
      <c r="E807" s="459"/>
      <c r="F807" s="7"/>
      <c r="G807" s="7"/>
      <c r="H807" s="7"/>
      <c r="I807" s="7"/>
      <c r="J807" s="7"/>
      <c r="K807" s="7"/>
      <c r="L807" s="7"/>
      <c r="M807" s="7"/>
      <c r="N807" s="7"/>
      <c r="O807" s="7"/>
      <c r="P807" s="7"/>
      <c r="Q807" s="7"/>
      <c r="R807" s="7"/>
      <c r="S807" s="7"/>
      <c r="T807" s="7"/>
      <c r="U807" s="7"/>
      <c r="V807" s="7"/>
      <c r="W807" s="7"/>
      <c r="X807" s="7"/>
      <c r="Y807" s="7"/>
    </row>
    <row r="808" spans="1:25" x14ac:dyDescent="0.2">
      <c r="A808" s="459"/>
      <c r="B808" s="438"/>
      <c r="C808" s="438"/>
      <c r="D808" s="438"/>
      <c r="E808" s="459"/>
      <c r="F808" s="7"/>
      <c r="G808" s="7"/>
      <c r="H808" s="7"/>
      <c r="I808" s="7"/>
      <c r="J808" s="7"/>
      <c r="K808" s="7"/>
      <c r="L808" s="7"/>
      <c r="M808" s="7"/>
      <c r="N808" s="7"/>
      <c r="O808" s="7"/>
      <c r="P808" s="7"/>
      <c r="Q808" s="7"/>
      <c r="R808" s="7"/>
      <c r="S808" s="7"/>
      <c r="T808" s="7"/>
      <c r="U808" s="7"/>
      <c r="V808" s="7"/>
      <c r="W808" s="7"/>
      <c r="X808" s="7"/>
      <c r="Y808" s="7"/>
    </row>
    <row r="809" spans="1:25" x14ac:dyDescent="0.2">
      <c r="A809" s="1132"/>
      <c r="B809" s="1142"/>
      <c r="C809" s="1142"/>
      <c r="D809" s="1142"/>
      <c r="E809" s="459"/>
      <c r="F809" s="7"/>
      <c r="G809" s="7"/>
      <c r="H809" s="7"/>
      <c r="I809" s="7"/>
      <c r="J809" s="7"/>
      <c r="K809" s="7"/>
      <c r="L809" s="7"/>
      <c r="M809" s="7"/>
      <c r="N809" s="7"/>
      <c r="O809" s="7"/>
      <c r="P809" s="7"/>
      <c r="Q809" s="7"/>
      <c r="R809" s="7"/>
      <c r="S809" s="7"/>
      <c r="T809" s="7"/>
      <c r="U809" s="7"/>
      <c r="V809" s="7"/>
      <c r="W809" s="7"/>
      <c r="X809" s="7"/>
      <c r="Y809" s="7"/>
    </row>
    <row r="810" spans="1:25" x14ac:dyDescent="0.2">
      <c r="A810" s="1132"/>
      <c r="B810" s="1132"/>
      <c r="C810" s="1132"/>
      <c r="D810" s="1132"/>
      <c r="E810" s="459"/>
      <c r="F810" s="7"/>
      <c r="G810" s="7"/>
      <c r="H810" s="7"/>
      <c r="I810" s="7"/>
      <c r="J810" s="7"/>
      <c r="K810" s="7"/>
      <c r="L810" s="7"/>
      <c r="M810" s="7"/>
      <c r="N810" s="7"/>
      <c r="O810" s="7"/>
      <c r="P810" s="7"/>
      <c r="Q810" s="7"/>
      <c r="R810" s="7"/>
      <c r="S810" s="7"/>
      <c r="T810" s="7"/>
      <c r="U810" s="7"/>
      <c r="V810" s="7"/>
      <c r="W810" s="7"/>
      <c r="X810" s="7"/>
      <c r="Y810" s="7"/>
    </row>
    <row r="811" spans="1:25" x14ac:dyDescent="0.2">
      <c r="A811" s="18"/>
      <c r="B811" s="437"/>
      <c r="C811" s="460"/>
      <c r="D811" s="460"/>
      <c r="E811" s="459"/>
      <c r="F811" s="7"/>
      <c r="G811" s="7"/>
      <c r="H811" s="7"/>
      <c r="I811" s="7"/>
      <c r="J811" s="7"/>
      <c r="K811" s="7"/>
      <c r="L811" s="7"/>
      <c r="M811" s="7"/>
      <c r="N811" s="7"/>
      <c r="O811" s="7"/>
      <c r="P811" s="7"/>
      <c r="Q811" s="7"/>
      <c r="R811" s="7"/>
      <c r="S811" s="7"/>
      <c r="T811" s="7"/>
      <c r="U811" s="7"/>
      <c r="V811" s="7"/>
      <c r="W811" s="7"/>
      <c r="X811" s="7"/>
      <c r="Y811" s="7"/>
    </row>
    <row r="812" spans="1:25" x14ac:dyDescent="0.2">
      <c r="A812" s="459"/>
      <c r="B812" s="437"/>
      <c r="C812" s="460"/>
      <c r="D812" s="460"/>
      <c r="E812" s="459"/>
      <c r="F812" s="7"/>
      <c r="G812" s="7"/>
      <c r="H812" s="7"/>
      <c r="I812" s="7"/>
      <c r="J812" s="7"/>
      <c r="K812" s="7"/>
      <c r="L812" s="7"/>
      <c r="M812" s="7"/>
      <c r="N812" s="7"/>
      <c r="O812" s="7"/>
      <c r="P812" s="7"/>
      <c r="Q812" s="7"/>
      <c r="R812" s="7"/>
      <c r="S812" s="7"/>
      <c r="T812" s="7"/>
      <c r="U812" s="7"/>
      <c r="V812" s="7"/>
      <c r="W812" s="7"/>
      <c r="X812" s="7"/>
      <c r="Y812" s="7"/>
    </row>
    <row r="813" spans="1:25" x14ac:dyDescent="0.2">
      <c r="A813" s="18"/>
      <c r="B813" s="437"/>
      <c r="C813" s="460"/>
      <c r="D813" s="460"/>
      <c r="E813" s="459"/>
      <c r="F813" s="7"/>
      <c r="G813" s="7"/>
      <c r="H813" s="7"/>
      <c r="I813" s="7"/>
      <c r="J813" s="7"/>
      <c r="K813" s="7"/>
      <c r="L813" s="7"/>
      <c r="M813" s="7"/>
      <c r="N813" s="7"/>
      <c r="O813" s="7"/>
      <c r="P813" s="7"/>
      <c r="Q813" s="7"/>
      <c r="R813" s="7"/>
      <c r="S813" s="7"/>
      <c r="T813" s="7"/>
      <c r="U813" s="7"/>
      <c r="V813" s="7"/>
      <c r="W813" s="7"/>
      <c r="X813" s="7"/>
      <c r="Y813" s="7"/>
    </row>
    <row r="814" spans="1:25" x14ac:dyDescent="0.2">
      <c r="A814" s="18"/>
      <c r="B814" s="437"/>
      <c r="C814" s="460"/>
      <c r="D814" s="460"/>
      <c r="E814" s="459"/>
      <c r="F814" s="7"/>
      <c r="G814" s="7"/>
      <c r="H814" s="7"/>
      <c r="I814" s="7"/>
      <c r="J814" s="7"/>
      <c r="K814" s="7"/>
      <c r="L814" s="7"/>
      <c r="M814" s="7"/>
      <c r="N814" s="7"/>
      <c r="O814" s="7"/>
      <c r="P814" s="7"/>
      <c r="Q814" s="7"/>
      <c r="R814" s="7"/>
      <c r="S814" s="7"/>
      <c r="T814" s="7"/>
      <c r="U814" s="7"/>
      <c r="V814" s="7"/>
      <c r="W814" s="7"/>
      <c r="X814" s="7"/>
      <c r="Y814" s="7"/>
    </row>
    <row r="815" spans="1:25" x14ac:dyDescent="0.2">
      <c r="A815" s="459"/>
      <c r="B815" s="437"/>
      <c r="C815" s="460"/>
      <c r="D815" s="460"/>
      <c r="E815" s="459"/>
      <c r="F815" s="7"/>
      <c r="G815" s="7"/>
      <c r="H815" s="7"/>
      <c r="I815" s="7"/>
      <c r="J815" s="7"/>
      <c r="K815" s="7"/>
      <c r="L815" s="7"/>
      <c r="M815" s="7"/>
      <c r="N815" s="7"/>
      <c r="O815" s="7"/>
      <c r="P815" s="7"/>
      <c r="Q815" s="7"/>
      <c r="R815" s="7"/>
      <c r="S815" s="7"/>
      <c r="T815" s="7"/>
      <c r="U815" s="7"/>
      <c r="V815" s="7"/>
      <c r="W815" s="7"/>
      <c r="X815" s="7"/>
      <c r="Y815" s="7"/>
    </row>
    <row r="816" spans="1:25" x14ac:dyDescent="0.2">
      <c r="A816" s="459"/>
      <c r="B816" s="437"/>
      <c r="C816" s="460"/>
      <c r="D816" s="460"/>
      <c r="E816" s="459"/>
      <c r="F816" s="7"/>
      <c r="G816" s="7"/>
      <c r="H816" s="7"/>
      <c r="I816" s="7"/>
      <c r="J816" s="7"/>
      <c r="K816" s="7"/>
      <c r="L816" s="7"/>
      <c r="M816" s="7"/>
      <c r="N816" s="7"/>
      <c r="O816" s="7"/>
      <c r="P816" s="7"/>
      <c r="Q816" s="7"/>
      <c r="R816" s="7"/>
      <c r="S816" s="7"/>
      <c r="T816" s="7"/>
      <c r="U816" s="7"/>
      <c r="V816" s="7"/>
      <c r="W816" s="7"/>
      <c r="X816" s="7"/>
      <c r="Y816" s="7"/>
    </row>
    <row r="817" spans="1:25" x14ac:dyDescent="0.2">
      <c r="A817" s="459"/>
      <c r="B817" s="456"/>
      <c r="C817" s="456"/>
      <c r="D817" s="460"/>
      <c r="E817" s="459"/>
      <c r="F817" s="7"/>
      <c r="G817" s="7"/>
      <c r="H817" s="7"/>
      <c r="I817" s="7"/>
      <c r="J817" s="7"/>
      <c r="K817" s="7"/>
      <c r="L817" s="7"/>
      <c r="M817" s="7"/>
      <c r="N817" s="7"/>
      <c r="O817" s="7"/>
      <c r="P817" s="7"/>
      <c r="Q817" s="7"/>
      <c r="R817" s="7"/>
      <c r="S817" s="7"/>
      <c r="T817" s="7"/>
      <c r="U817" s="7"/>
      <c r="V817" s="7"/>
      <c r="W817" s="7"/>
      <c r="X817" s="7"/>
      <c r="Y817" s="7"/>
    </row>
    <row r="818" spans="1:25" x14ac:dyDescent="0.2">
      <c r="A818" s="1132"/>
      <c r="B818" s="1132"/>
      <c r="C818" s="1132"/>
      <c r="D818" s="20"/>
      <c r="E818" s="459"/>
      <c r="F818" s="7"/>
      <c r="G818" s="7"/>
      <c r="H818" s="7"/>
      <c r="I818" s="7"/>
      <c r="J818" s="7"/>
      <c r="K818" s="7"/>
      <c r="L818" s="7"/>
      <c r="M818" s="7"/>
      <c r="N818" s="7"/>
      <c r="O818" s="7"/>
      <c r="P818" s="7"/>
      <c r="Q818" s="7"/>
      <c r="R818" s="7"/>
      <c r="S818" s="7"/>
      <c r="T818" s="7"/>
      <c r="U818" s="7"/>
      <c r="V818" s="7"/>
      <c r="W818" s="7"/>
      <c r="X818" s="7"/>
      <c r="Y818" s="7"/>
    </row>
    <row r="819" spans="1:25" x14ac:dyDescent="0.2">
      <c r="A819" s="1133"/>
      <c r="B819" s="1133"/>
      <c r="C819" s="1133"/>
      <c r="D819" s="1133"/>
      <c r="E819" s="459"/>
      <c r="F819" s="7"/>
      <c r="G819" s="7"/>
      <c r="H819" s="7"/>
      <c r="I819" s="7"/>
      <c r="J819" s="7"/>
      <c r="K819" s="7"/>
      <c r="L819" s="7"/>
      <c r="M819" s="7"/>
      <c r="N819" s="7"/>
      <c r="O819" s="7"/>
      <c r="P819" s="7"/>
      <c r="Q819" s="7"/>
      <c r="R819" s="7"/>
      <c r="S819" s="7"/>
      <c r="T819" s="7"/>
      <c r="U819" s="7"/>
      <c r="V819" s="7"/>
      <c r="W819" s="7"/>
      <c r="X819" s="7"/>
      <c r="Y819" s="7"/>
    </row>
    <row r="820" spans="1:25" x14ac:dyDescent="0.2">
      <c r="A820" s="456"/>
      <c r="B820" s="457"/>
      <c r="C820" s="457"/>
      <c r="D820" s="20"/>
      <c r="E820" s="459"/>
      <c r="F820" s="7"/>
      <c r="G820" s="7"/>
      <c r="H820" s="7"/>
      <c r="I820" s="7"/>
      <c r="J820" s="7"/>
      <c r="K820" s="7"/>
      <c r="L820" s="7"/>
      <c r="M820" s="7"/>
      <c r="N820" s="7"/>
      <c r="O820" s="7"/>
      <c r="P820" s="7"/>
      <c r="Q820" s="7"/>
      <c r="R820" s="7"/>
      <c r="S820" s="7"/>
      <c r="T820" s="7"/>
      <c r="U820" s="7"/>
      <c r="V820" s="7"/>
      <c r="W820" s="7"/>
      <c r="X820" s="7"/>
      <c r="Y820" s="7"/>
    </row>
    <row r="821" spans="1:25" x14ac:dyDescent="0.2">
      <c r="A821" s="459"/>
      <c r="B821" s="459"/>
      <c r="C821" s="459"/>
      <c r="D821" s="459"/>
      <c r="E821" s="459"/>
      <c r="F821" s="7"/>
      <c r="G821" s="7"/>
      <c r="H821" s="7"/>
      <c r="I821" s="7"/>
      <c r="J821" s="7"/>
      <c r="K821" s="7"/>
      <c r="L821" s="7"/>
      <c r="M821" s="7"/>
      <c r="N821" s="7"/>
      <c r="O821" s="7"/>
      <c r="P821" s="7"/>
      <c r="Q821" s="7"/>
      <c r="R821" s="7"/>
      <c r="S821" s="7"/>
      <c r="T821" s="7"/>
      <c r="U821" s="7"/>
      <c r="V821" s="7"/>
      <c r="W821" s="7"/>
      <c r="X821" s="7"/>
      <c r="Y821" s="7"/>
    </row>
    <row r="822" spans="1:25" x14ac:dyDescent="0.2">
      <c r="A822" s="459"/>
      <c r="B822" s="459"/>
      <c r="C822" s="459"/>
      <c r="D822" s="459"/>
      <c r="E822" s="459"/>
      <c r="F822" s="7"/>
      <c r="G822" s="7"/>
      <c r="H822" s="7"/>
      <c r="I822" s="7"/>
      <c r="J822" s="7"/>
      <c r="K822" s="7"/>
      <c r="L822" s="7"/>
      <c r="M822" s="7"/>
      <c r="N822" s="7"/>
      <c r="O822" s="7"/>
      <c r="P822" s="7"/>
      <c r="Q822" s="7"/>
      <c r="R822" s="7"/>
      <c r="S822" s="7"/>
      <c r="T822" s="7"/>
      <c r="U822" s="7"/>
      <c r="V822" s="7"/>
      <c r="W822" s="7"/>
      <c r="X822" s="7"/>
      <c r="Y822" s="7"/>
    </row>
    <row r="823" spans="1:25" x14ac:dyDescent="0.2">
      <c r="A823" s="456"/>
      <c r="B823" s="458"/>
      <c r="C823" s="458"/>
      <c r="D823" s="458"/>
      <c r="E823" s="459"/>
      <c r="F823" s="7"/>
      <c r="G823" s="7"/>
      <c r="H823" s="7"/>
      <c r="I823" s="7"/>
      <c r="J823" s="7"/>
      <c r="K823" s="7"/>
      <c r="L823" s="7"/>
      <c r="M823" s="7"/>
      <c r="N823" s="7"/>
      <c r="O823" s="7"/>
      <c r="P823" s="7"/>
      <c r="Q823" s="7"/>
      <c r="R823" s="7"/>
      <c r="S823" s="7"/>
      <c r="T823" s="7"/>
      <c r="U823" s="7"/>
      <c r="V823" s="7"/>
      <c r="W823" s="7"/>
      <c r="X823" s="7"/>
      <c r="Y823" s="7"/>
    </row>
    <row r="824" spans="1:25" x14ac:dyDescent="0.2">
      <c r="A824" s="1134"/>
      <c r="B824" s="1135"/>
      <c r="C824" s="1136"/>
      <c r="D824" s="1136"/>
      <c r="E824" s="22"/>
      <c r="F824" s="7"/>
      <c r="G824" s="7"/>
      <c r="H824" s="7"/>
      <c r="I824" s="7"/>
      <c r="J824" s="7"/>
      <c r="K824" s="7"/>
      <c r="L824" s="7"/>
      <c r="M824" s="7"/>
      <c r="N824" s="7"/>
      <c r="O824" s="7"/>
      <c r="P824" s="7"/>
      <c r="Q824" s="7"/>
      <c r="R824" s="7"/>
      <c r="S824" s="7"/>
      <c r="T824" s="7"/>
      <c r="U824" s="7"/>
      <c r="V824" s="7"/>
      <c r="W824" s="7"/>
      <c r="X824" s="7"/>
      <c r="Y824" s="7"/>
    </row>
    <row r="825" spans="1:25" x14ac:dyDescent="0.2">
      <c r="A825" s="1134"/>
      <c r="B825" s="1134"/>
      <c r="C825" s="1134"/>
      <c r="D825" s="1134"/>
      <c r="E825" s="22"/>
      <c r="F825" s="7"/>
      <c r="G825" s="7"/>
      <c r="H825" s="7"/>
      <c r="I825" s="7"/>
      <c r="J825" s="7"/>
      <c r="K825" s="7"/>
      <c r="L825" s="7"/>
      <c r="M825" s="7"/>
      <c r="N825" s="7"/>
      <c r="O825" s="7"/>
      <c r="P825" s="7"/>
      <c r="Q825" s="7"/>
      <c r="R825" s="7"/>
      <c r="S825" s="7"/>
      <c r="T825" s="7"/>
      <c r="U825" s="7"/>
      <c r="V825" s="7"/>
      <c r="W825" s="7"/>
      <c r="X825" s="7"/>
      <c r="Y825" s="7"/>
    </row>
    <row r="826" spans="1:25" x14ac:dyDescent="0.2">
      <c r="A826" s="1132"/>
      <c r="B826" s="1132"/>
      <c r="C826" s="1132"/>
      <c r="D826" s="20"/>
      <c r="E826" s="459"/>
      <c r="F826" s="7"/>
      <c r="G826" s="7"/>
      <c r="H826" s="7"/>
      <c r="I826" s="7"/>
      <c r="J826" s="7"/>
      <c r="K826" s="7"/>
      <c r="L826" s="7"/>
      <c r="M826" s="7"/>
      <c r="N826" s="7"/>
      <c r="O826" s="7"/>
      <c r="P826" s="7"/>
      <c r="Q826" s="7"/>
      <c r="R826" s="7"/>
      <c r="S826" s="7"/>
      <c r="T826" s="7"/>
      <c r="U826" s="7"/>
      <c r="V826" s="7"/>
      <c r="W826" s="7"/>
      <c r="X826" s="7"/>
      <c r="Y826" s="7"/>
    </row>
    <row r="827" spans="1:25" x14ac:dyDescent="0.2">
      <c r="A827" s="459"/>
      <c r="B827" s="459"/>
      <c r="C827" s="459"/>
      <c r="D827" s="459"/>
      <c r="E827" s="459"/>
      <c r="F827" s="7"/>
      <c r="G827" s="7"/>
      <c r="H827" s="7"/>
      <c r="I827" s="7"/>
      <c r="J827" s="7"/>
      <c r="K827" s="7"/>
      <c r="L827" s="7"/>
      <c r="M827" s="7"/>
      <c r="N827" s="7"/>
      <c r="O827" s="7"/>
      <c r="P827" s="7"/>
      <c r="Q827" s="7"/>
      <c r="R827" s="7"/>
      <c r="S827" s="7"/>
      <c r="T827" s="7"/>
      <c r="U827" s="7"/>
      <c r="V827" s="7"/>
      <c r="W827" s="7"/>
      <c r="X827" s="7"/>
      <c r="Y827" s="7"/>
    </row>
    <row r="828" spans="1:25" x14ac:dyDescent="0.2">
      <c r="A828" s="1132"/>
      <c r="B828" s="1132"/>
      <c r="C828" s="1137"/>
      <c r="D828" s="1137"/>
      <c r="E828" s="459"/>
      <c r="F828" s="7"/>
      <c r="G828" s="7"/>
      <c r="H828" s="7"/>
      <c r="I828" s="7"/>
      <c r="J828" s="7"/>
      <c r="K828" s="7"/>
      <c r="L828" s="7"/>
      <c r="M828" s="7"/>
      <c r="N828" s="7"/>
      <c r="O828" s="7"/>
      <c r="P828" s="7"/>
      <c r="Q828" s="7"/>
      <c r="R828" s="7"/>
      <c r="S828" s="7"/>
      <c r="T828" s="7"/>
      <c r="U828" s="7"/>
      <c r="V828" s="7"/>
      <c r="W828" s="7"/>
      <c r="X828" s="7"/>
      <c r="Y828" s="7"/>
    </row>
    <row r="829" spans="1:25" x14ac:dyDescent="0.2">
      <c r="A829" s="459"/>
      <c r="B829" s="459"/>
      <c r="C829" s="459"/>
      <c r="D829" s="459"/>
      <c r="E829" s="459"/>
      <c r="F829" s="7"/>
      <c r="G829" s="7"/>
      <c r="H829" s="7"/>
      <c r="I829" s="7"/>
      <c r="J829" s="7"/>
      <c r="K829" s="7"/>
      <c r="L829" s="7"/>
      <c r="M829" s="7"/>
      <c r="N829" s="7"/>
      <c r="O829" s="7"/>
      <c r="P829" s="7"/>
      <c r="Q829" s="7"/>
      <c r="R829" s="7"/>
      <c r="S829" s="7"/>
      <c r="T829" s="7"/>
      <c r="U829" s="7"/>
      <c r="V829" s="7"/>
      <c r="W829" s="7"/>
      <c r="X829" s="7"/>
      <c r="Y829" s="7"/>
    </row>
    <row r="830" spans="1:25" x14ac:dyDescent="0.2">
      <c r="A830" s="1138"/>
      <c r="B830" s="1138"/>
      <c r="C830" s="1139"/>
      <c r="D830" s="1139"/>
      <c r="E830" s="459"/>
      <c r="F830" s="7"/>
      <c r="G830" s="7"/>
      <c r="H830" s="7"/>
      <c r="I830" s="7"/>
      <c r="J830" s="7"/>
      <c r="K830" s="7"/>
      <c r="L830" s="7"/>
      <c r="M830" s="7"/>
      <c r="N830" s="7"/>
      <c r="O830" s="7"/>
      <c r="P830" s="7"/>
      <c r="Q830" s="7"/>
      <c r="R830" s="7"/>
      <c r="S830" s="7"/>
      <c r="T830" s="7"/>
      <c r="U830" s="7"/>
      <c r="V830" s="7"/>
      <c r="W830" s="7"/>
      <c r="X830" s="7"/>
      <c r="Y830" s="7"/>
    </row>
    <row r="831" spans="1:25" x14ac:dyDescent="0.2">
      <c r="A831" s="1138"/>
      <c r="B831" s="1138"/>
      <c r="C831" s="1139"/>
      <c r="D831" s="1139"/>
      <c r="E831" s="459"/>
      <c r="F831" s="7"/>
      <c r="G831" s="7"/>
      <c r="H831" s="7"/>
      <c r="I831" s="7"/>
      <c r="J831" s="7"/>
      <c r="K831" s="7"/>
      <c r="L831" s="7"/>
      <c r="M831" s="7"/>
      <c r="N831" s="7"/>
      <c r="O831" s="7"/>
      <c r="P831" s="7"/>
      <c r="Q831" s="7"/>
      <c r="R831" s="7"/>
      <c r="S831" s="7"/>
      <c r="T831" s="7"/>
      <c r="U831" s="7"/>
      <c r="V831" s="7"/>
      <c r="W831" s="7"/>
      <c r="X831" s="7"/>
      <c r="Y831" s="7"/>
    </row>
    <row r="832" spans="1:25" ht="14.25" x14ac:dyDescent="0.2">
      <c r="A832" s="459"/>
      <c r="B832" s="23"/>
      <c r="C832" s="1139"/>
      <c r="D832" s="1139"/>
      <c r="E832" s="459"/>
      <c r="F832" s="7"/>
      <c r="G832" s="7"/>
      <c r="H832" s="7"/>
      <c r="I832" s="7"/>
      <c r="J832" s="7"/>
      <c r="K832" s="7"/>
      <c r="L832" s="7"/>
      <c r="M832" s="7"/>
      <c r="N832" s="7"/>
      <c r="O832" s="7"/>
      <c r="P832" s="7"/>
      <c r="Q832" s="7"/>
      <c r="R832" s="7"/>
      <c r="S832" s="7"/>
      <c r="T832" s="7"/>
      <c r="U832" s="7"/>
      <c r="V832" s="7"/>
      <c r="W832" s="7"/>
      <c r="X832" s="7"/>
      <c r="Y832" s="7"/>
    </row>
    <row r="833" spans="1:25" x14ac:dyDescent="0.2">
      <c r="A833" s="459"/>
      <c r="B833" s="24"/>
      <c r="C833" s="1139"/>
      <c r="D833" s="1139"/>
      <c r="E833" s="459"/>
      <c r="F833" s="7"/>
      <c r="G833" s="7"/>
      <c r="H833" s="7"/>
      <c r="I833" s="7"/>
      <c r="J833" s="7"/>
      <c r="K833" s="7"/>
      <c r="L833" s="7"/>
      <c r="M833" s="7"/>
      <c r="N833" s="7"/>
      <c r="O833" s="7"/>
      <c r="P833" s="7"/>
      <c r="Q833" s="7"/>
      <c r="R833" s="7"/>
      <c r="S833" s="7"/>
      <c r="T833" s="7"/>
      <c r="U833" s="7"/>
      <c r="V833" s="7"/>
      <c r="W833" s="7"/>
      <c r="X833" s="7"/>
      <c r="Y833" s="7"/>
    </row>
    <row r="834" spans="1:25" x14ac:dyDescent="0.2">
      <c r="A834" s="1138"/>
      <c r="B834" s="1138"/>
      <c r="C834" s="1139"/>
      <c r="D834" s="1139"/>
      <c r="E834" s="459"/>
      <c r="F834" s="7"/>
      <c r="G834" s="7"/>
      <c r="H834" s="7"/>
      <c r="I834" s="7"/>
      <c r="J834" s="7"/>
      <c r="K834" s="7"/>
      <c r="L834" s="7"/>
      <c r="M834" s="7"/>
      <c r="N834" s="7"/>
      <c r="O834" s="7"/>
      <c r="P834" s="7"/>
      <c r="Q834" s="7"/>
      <c r="R834" s="7"/>
      <c r="S834" s="7"/>
      <c r="T834" s="7"/>
      <c r="U834" s="7"/>
      <c r="V834" s="7"/>
      <c r="W834" s="7"/>
      <c r="X834" s="7"/>
      <c r="Y834" s="7"/>
    </row>
    <row r="835" spans="1:25" x14ac:dyDescent="0.2">
      <c r="A835" s="1138"/>
      <c r="B835" s="1138"/>
      <c r="C835" s="1139"/>
      <c r="D835" s="1139"/>
      <c r="E835" s="459"/>
      <c r="F835" s="7"/>
      <c r="G835" s="7"/>
      <c r="H835" s="7"/>
      <c r="I835" s="7"/>
      <c r="J835" s="7"/>
      <c r="K835" s="7"/>
      <c r="L835" s="7"/>
      <c r="M835" s="7"/>
      <c r="N835" s="7"/>
      <c r="O835" s="7"/>
      <c r="P835" s="7"/>
      <c r="Q835" s="7"/>
      <c r="R835" s="7"/>
      <c r="S835" s="7"/>
      <c r="T835" s="7"/>
      <c r="U835" s="7"/>
      <c r="V835" s="7"/>
      <c r="W835" s="7"/>
      <c r="X835" s="7"/>
      <c r="Y835" s="7"/>
    </row>
    <row r="836" spans="1:25" x14ac:dyDescent="0.2">
      <c r="A836" s="1138"/>
      <c r="B836" s="1138"/>
      <c r="C836" s="1139"/>
      <c r="D836" s="1139"/>
      <c r="E836" s="459"/>
      <c r="F836" s="7"/>
      <c r="G836" s="7"/>
      <c r="H836" s="7"/>
      <c r="I836" s="7"/>
      <c r="J836" s="7"/>
      <c r="K836" s="7"/>
      <c r="L836" s="7"/>
      <c r="M836" s="7"/>
      <c r="N836" s="7"/>
      <c r="O836" s="7"/>
      <c r="P836" s="7"/>
      <c r="Q836" s="7"/>
      <c r="R836" s="7"/>
      <c r="S836" s="7"/>
      <c r="T836" s="7"/>
      <c r="U836" s="7"/>
      <c r="V836" s="7"/>
      <c r="W836" s="7"/>
      <c r="X836" s="7"/>
      <c r="Y836" s="7"/>
    </row>
    <row r="837" spans="1:25" x14ac:dyDescent="0.2">
      <c r="A837" s="1138"/>
      <c r="B837" s="1138"/>
      <c r="C837" s="1139"/>
      <c r="D837" s="1139"/>
      <c r="E837" s="459"/>
      <c r="F837" s="7"/>
      <c r="G837" s="7"/>
      <c r="H837" s="7"/>
      <c r="I837" s="7"/>
      <c r="J837" s="7"/>
      <c r="K837" s="7"/>
      <c r="L837" s="7"/>
      <c r="M837" s="7"/>
      <c r="N837" s="7"/>
      <c r="O837" s="7"/>
      <c r="P837" s="7"/>
      <c r="Q837" s="7"/>
      <c r="R837" s="7"/>
      <c r="S837" s="7"/>
      <c r="T837" s="7"/>
      <c r="U837" s="7"/>
      <c r="V837" s="7"/>
      <c r="W837" s="7"/>
      <c r="X837" s="7"/>
      <c r="Y837" s="7"/>
    </row>
    <row r="838" spans="1:25" x14ac:dyDescent="0.2">
      <c r="A838" s="1138"/>
      <c r="B838" s="1138"/>
      <c r="C838" s="1139"/>
      <c r="D838" s="1139"/>
      <c r="E838" s="459"/>
      <c r="F838" s="7"/>
      <c r="G838" s="7"/>
      <c r="H838" s="7"/>
      <c r="I838" s="7"/>
      <c r="J838" s="7"/>
      <c r="K838" s="7"/>
      <c r="L838" s="7"/>
      <c r="M838" s="7"/>
      <c r="N838" s="7"/>
      <c r="O838" s="7"/>
      <c r="P838" s="7"/>
      <c r="Q838" s="7"/>
      <c r="R838" s="7"/>
      <c r="S838" s="7"/>
      <c r="T838" s="7"/>
      <c r="U838" s="7"/>
      <c r="V838" s="7"/>
      <c r="W838" s="7"/>
      <c r="X838" s="7"/>
      <c r="Y838" s="7"/>
    </row>
    <row r="839" spans="1:25" x14ac:dyDescent="0.2">
      <c r="A839" s="1138"/>
      <c r="B839" s="1138"/>
      <c r="C839" s="1138"/>
      <c r="D839" s="1138"/>
      <c r="E839" s="459"/>
      <c r="F839" s="7"/>
      <c r="G839" s="7"/>
      <c r="H839" s="7"/>
      <c r="I839" s="7"/>
      <c r="J839" s="7"/>
      <c r="K839" s="7"/>
      <c r="L839" s="7"/>
      <c r="M839" s="7"/>
      <c r="N839" s="7"/>
      <c r="O839" s="7"/>
      <c r="P839" s="7"/>
      <c r="Q839" s="7"/>
      <c r="R839" s="7"/>
      <c r="S839" s="7"/>
      <c r="T839" s="7"/>
      <c r="U839" s="7"/>
      <c r="V839" s="7"/>
      <c r="W839" s="7"/>
      <c r="X839" s="7"/>
      <c r="Y839" s="7"/>
    </row>
    <row r="840" spans="1:25" x14ac:dyDescent="0.2">
      <c r="A840" s="1138"/>
      <c r="B840" s="1138"/>
      <c r="C840" s="1138"/>
      <c r="D840" s="1138"/>
      <c r="E840" s="459"/>
      <c r="F840" s="7"/>
      <c r="G840" s="7"/>
      <c r="H840" s="7"/>
      <c r="I840" s="7"/>
      <c r="J840" s="7"/>
      <c r="K840" s="7"/>
      <c r="L840" s="7"/>
      <c r="M840" s="7"/>
      <c r="N840" s="7"/>
      <c r="O840" s="7"/>
      <c r="P840" s="7"/>
      <c r="Q840" s="7"/>
      <c r="R840" s="7"/>
      <c r="S840" s="7"/>
      <c r="T840" s="7"/>
      <c r="U840" s="7"/>
      <c r="V840" s="7"/>
      <c r="W840" s="7"/>
      <c r="X840" s="7"/>
      <c r="Y840" s="7"/>
    </row>
    <row r="841" spans="1:25" x14ac:dyDescent="0.2">
      <c r="A841" s="1138"/>
      <c r="B841" s="1138"/>
      <c r="C841" s="1138"/>
      <c r="D841" s="1138"/>
      <c r="E841" s="459"/>
      <c r="F841" s="7"/>
      <c r="G841" s="7"/>
      <c r="H841" s="7"/>
      <c r="I841" s="7"/>
      <c r="J841" s="7"/>
      <c r="K841" s="7"/>
      <c r="L841" s="7"/>
      <c r="M841" s="7"/>
      <c r="N841" s="7"/>
      <c r="O841" s="7"/>
      <c r="P841" s="7"/>
      <c r="Q841" s="7"/>
      <c r="R841" s="7"/>
      <c r="S841" s="7"/>
      <c r="T841" s="7"/>
      <c r="U841" s="7"/>
      <c r="V841" s="7"/>
      <c r="W841" s="7"/>
      <c r="X841" s="7"/>
      <c r="Y841" s="7"/>
    </row>
    <row r="842" spans="1:25" x14ac:dyDescent="0.2">
      <c r="A842" s="1138"/>
      <c r="B842" s="1138"/>
      <c r="C842" s="1138"/>
      <c r="D842" s="1138"/>
      <c r="E842" s="459"/>
      <c r="F842" s="7"/>
      <c r="G842" s="7"/>
      <c r="H842" s="7"/>
      <c r="I842" s="7"/>
      <c r="J842" s="7"/>
      <c r="K842" s="7"/>
      <c r="L842" s="7"/>
      <c r="M842" s="7"/>
      <c r="N842" s="7"/>
      <c r="O842" s="7"/>
      <c r="P842" s="7"/>
      <c r="Q842" s="7"/>
      <c r="R842" s="7"/>
      <c r="S842" s="7"/>
      <c r="T842" s="7"/>
      <c r="U842" s="7"/>
      <c r="V842" s="7"/>
      <c r="W842" s="7"/>
      <c r="X842" s="7"/>
      <c r="Y842" s="7"/>
    </row>
    <row r="843" spans="1:25" x14ac:dyDescent="0.2">
      <c r="A843" s="1138"/>
      <c r="B843" s="1138"/>
      <c r="C843" s="1138"/>
      <c r="D843" s="1138"/>
      <c r="E843" s="459"/>
      <c r="F843" s="7"/>
      <c r="G843" s="7"/>
      <c r="H843" s="7"/>
      <c r="I843" s="7"/>
      <c r="J843" s="7"/>
      <c r="K843" s="7"/>
      <c r="L843" s="7"/>
      <c r="M843" s="7"/>
      <c r="N843" s="7"/>
      <c r="O843" s="7"/>
      <c r="P843" s="7"/>
      <c r="Q843" s="7"/>
      <c r="R843" s="7"/>
      <c r="S843" s="7"/>
      <c r="T843" s="7"/>
      <c r="U843" s="7"/>
      <c r="V843" s="7"/>
      <c r="W843" s="7"/>
      <c r="X843" s="7"/>
      <c r="Y843" s="7"/>
    </row>
    <row r="844" spans="1:25" x14ac:dyDescent="0.2">
      <c r="A844" s="456"/>
      <c r="B844" s="456"/>
      <c r="C844" s="677"/>
      <c r="D844" s="677"/>
      <c r="E844" s="459"/>
      <c r="F844" s="7"/>
      <c r="G844" s="7"/>
      <c r="H844" s="7"/>
      <c r="I844" s="7"/>
      <c r="J844" s="7"/>
      <c r="K844" s="7"/>
      <c r="L844" s="7"/>
      <c r="M844" s="7"/>
      <c r="N844" s="7"/>
      <c r="O844" s="7"/>
      <c r="P844" s="7"/>
      <c r="Q844" s="7"/>
      <c r="R844" s="7"/>
      <c r="S844" s="7"/>
      <c r="T844" s="7"/>
      <c r="U844" s="7"/>
      <c r="V844" s="7"/>
      <c r="W844" s="7"/>
      <c r="X844" s="7"/>
      <c r="Y844" s="7"/>
    </row>
    <row r="845" spans="1:25" x14ac:dyDescent="0.2">
      <c r="A845" s="1132"/>
      <c r="B845" s="1132"/>
      <c r="C845" s="1139"/>
      <c r="D845" s="1139"/>
      <c r="E845" s="459"/>
      <c r="F845" s="7"/>
      <c r="G845" s="7"/>
      <c r="H845" s="7"/>
      <c r="I845" s="7"/>
      <c r="J845" s="7"/>
      <c r="K845" s="7"/>
      <c r="L845" s="7"/>
      <c r="M845" s="7"/>
      <c r="N845" s="7"/>
      <c r="O845" s="7"/>
      <c r="P845" s="7"/>
      <c r="Q845" s="7"/>
      <c r="R845" s="7"/>
      <c r="S845" s="7"/>
      <c r="T845" s="7"/>
      <c r="U845" s="7"/>
      <c r="V845" s="7"/>
      <c r="W845" s="7"/>
      <c r="X845" s="7"/>
      <c r="Y845" s="7"/>
    </row>
    <row r="846" spans="1:25" x14ac:dyDescent="0.2">
      <c r="A846" s="459"/>
      <c r="B846" s="459"/>
      <c r="C846" s="437"/>
      <c r="D846" s="437"/>
      <c r="E846" s="459"/>
      <c r="F846" s="7"/>
      <c r="G846" s="7"/>
      <c r="H846" s="7"/>
      <c r="I846" s="7"/>
      <c r="J846" s="7"/>
      <c r="K846" s="7"/>
      <c r="L846" s="7"/>
      <c r="M846" s="7"/>
      <c r="N846" s="7"/>
      <c r="O846" s="7"/>
      <c r="P846" s="7"/>
      <c r="Q846" s="7"/>
      <c r="R846" s="7"/>
      <c r="S846" s="7"/>
      <c r="T846" s="7"/>
      <c r="U846" s="7"/>
      <c r="V846" s="7"/>
      <c r="W846" s="7"/>
      <c r="X846" s="7"/>
      <c r="Y846" s="7"/>
    </row>
    <row r="847" spans="1:25" x14ac:dyDescent="0.2">
      <c r="A847" s="1140"/>
      <c r="B847" s="1140"/>
      <c r="C847" s="1137"/>
      <c r="D847" s="1137"/>
      <c r="E847" s="459"/>
      <c r="F847" s="7"/>
      <c r="G847" s="7"/>
      <c r="H847" s="7"/>
      <c r="I847" s="7"/>
      <c r="J847" s="7"/>
      <c r="K847" s="7"/>
      <c r="L847" s="7"/>
      <c r="M847" s="7"/>
      <c r="N847" s="7"/>
      <c r="O847" s="7"/>
      <c r="P847" s="7"/>
      <c r="Q847" s="7"/>
      <c r="R847" s="7"/>
      <c r="S847" s="7"/>
      <c r="T847" s="7"/>
      <c r="U847" s="7"/>
      <c r="V847" s="7"/>
      <c r="W847" s="7"/>
      <c r="X847" s="7"/>
      <c r="Y847" s="7"/>
    </row>
    <row r="848" spans="1:25" x14ac:dyDescent="0.2">
      <c r="A848" s="459"/>
      <c r="B848" s="459"/>
      <c r="C848" s="437"/>
      <c r="D848" s="437"/>
      <c r="E848" s="459"/>
      <c r="F848" s="7"/>
      <c r="G848" s="7"/>
      <c r="H848" s="7"/>
      <c r="I848" s="7"/>
      <c r="J848" s="7"/>
      <c r="K848" s="7"/>
      <c r="L848" s="7"/>
      <c r="M848" s="7"/>
      <c r="N848" s="7"/>
      <c r="O848" s="7"/>
      <c r="P848" s="7"/>
      <c r="Q848" s="7"/>
      <c r="R848" s="7"/>
      <c r="S848" s="7"/>
      <c r="T848" s="7"/>
      <c r="U848" s="7"/>
      <c r="V848" s="7"/>
      <c r="W848" s="7"/>
      <c r="X848" s="7"/>
      <c r="Y848" s="7"/>
    </row>
    <row r="849" spans="1:25" x14ac:dyDescent="0.2">
      <c r="A849" s="1132"/>
      <c r="B849" s="1132"/>
      <c r="C849" s="1139"/>
      <c r="D849" s="1139"/>
      <c r="E849" s="459"/>
      <c r="F849" s="7"/>
      <c r="G849" s="7"/>
      <c r="H849" s="7"/>
      <c r="I849" s="7"/>
      <c r="J849" s="7"/>
      <c r="K849" s="7"/>
      <c r="L849" s="7"/>
      <c r="M849" s="7"/>
      <c r="N849" s="7"/>
      <c r="O849" s="7"/>
      <c r="P849" s="7"/>
      <c r="Q849" s="7"/>
      <c r="R849" s="7"/>
      <c r="S849" s="7"/>
      <c r="T849" s="7"/>
      <c r="U849" s="7"/>
      <c r="V849" s="7"/>
      <c r="W849" s="7"/>
      <c r="X849" s="7"/>
      <c r="Y849" s="7"/>
    </row>
    <row r="850" spans="1:25" x14ac:dyDescent="0.2">
      <c r="A850" s="456"/>
      <c r="B850" s="459"/>
      <c r="C850" s="25"/>
      <c r="D850" s="25"/>
      <c r="E850" s="459"/>
      <c r="F850" s="7"/>
      <c r="G850" s="7"/>
      <c r="H850" s="7"/>
      <c r="I850" s="7"/>
      <c r="J850" s="7"/>
      <c r="K850" s="7"/>
      <c r="L850" s="7"/>
      <c r="M850" s="7"/>
      <c r="N850" s="7"/>
      <c r="O850" s="7"/>
      <c r="P850" s="7"/>
      <c r="Q850" s="7"/>
      <c r="R850" s="7"/>
      <c r="S850" s="7"/>
      <c r="T850" s="7"/>
      <c r="U850" s="7"/>
      <c r="V850" s="7"/>
      <c r="W850" s="7"/>
      <c r="X850" s="7"/>
      <c r="Y850" s="7"/>
    </row>
    <row r="851" spans="1:25" x14ac:dyDescent="0.2">
      <c r="A851" s="1141"/>
      <c r="B851" s="1141"/>
      <c r="C851" s="1139"/>
      <c r="D851" s="1139"/>
      <c r="E851" s="459"/>
      <c r="F851" s="7"/>
      <c r="G851" s="7"/>
      <c r="H851" s="7"/>
      <c r="I851" s="7"/>
      <c r="J851" s="7"/>
      <c r="K851" s="7"/>
      <c r="L851" s="7"/>
      <c r="M851" s="7"/>
      <c r="N851" s="7"/>
      <c r="O851" s="7"/>
      <c r="P851" s="7"/>
      <c r="Q851" s="7"/>
      <c r="R851" s="7"/>
      <c r="S851" s="7"/>
      <c r="T851" s="7"/>
      <c r="U851" s="7"/>
      <c r="V851" s="7"/>
      <c r="W851" s="7"/>
      <c r="X851" s="7"/>
      <c r="Y851" s="7"/>
    </row>
    <row r="852" spans="1:25" x14ac:dyDescent="0.2">
      <c r="A852" s="459"/>
      <c r="B852" s="25"/>
      <c r="C852" s="459"/>
      <c r="D852" s="25"/>
      <c r="E852" s="25"/>
      <c r="F852" s="7"/>
      <c r="G852" s="7"/>
      <c r="H852" s="7"/>
      <c r="I852" s="7"/>
      <c r="J852" s="7"/>
      <c r="K852" s="7"/>
      <c r="L852" s="7"/>
      <c r="M852" s="7"/>
      <c r="N852" s="7"/>
      <c r="O852" s="7"/>
      <c r="P852" s="7"/>
      <c r="Q852" s="7"/>
      <c r="R852" s="7"/>
      <c r="S852" s="7"/>
      <c r="T852" s="7"/>
      <c r="U852" s="7"/>
      <c r="V852" s="7"/>
      <c r="W852" s="7"/>
      <c r="X852" s="7"/>
      <c r="Y852" s="7"/>
    </row>
    <row r="853" spans="1:25" x14ac:dyDescent="0.2">
      <c r="A853" s="1132"/>
      <c r="B853" s="1132"/>
      <c r="C853" s="1137"/>
      <c r="D853" s="1137"/>
      <c r="E853" s="459"/>
      <c r="F853" s="7"/>
      <c r="G853" s="7"/>
      <c r="H853" s="7"/>
      <c r="I853" s="7"/>
      <c r="J853" s="7"/>
      <c r="K853" s="7"/>
      <c r="L853" s="7"/>
      <c r="M853" s="7"/>
      <c r="N853" s="7"/>
      <c r="O853" s="7"/>
      <c r="P853" s="7"/>
      <c r="Q853" s="7"/>
      <c r="R853" s="7"/>
      <c r="S853" s="7"/>
      <c r="T853" s="7"/>
      <c r="U853" s="7"/>
      <c r="V853" s="7"/>
      <c r="W853" s="7"/>
      <c r="X853" s="7"/>
      <c r="Y853" s="7"/>
    </row>
    <row r="854" spans="1:25" x14ac:dyDescent="0.2">
      <c r="A854" s="459"/>
      <c r="B854" s="459"/>
      <c r="C854" s="459"/>
      <c r="D854" s="459"/>
      <c r="E854" s="459"/>
      <c r="F854" s="7"/>
      <c r="G854" s="7"/>
      <c r="H854" s="7"/>
      <c r="I854" s="7"/>
      <c r="J854" s="7"/>
      <c r="K854" s="7"/>
      <c r="L854" s="7"/>
      <c r="M854" s="7"/>
      <c r="N854" s="7"/>
      <c r="O854" s="7"/>
      <c r="P854" s="7"/>
      <c r="Q854" s="7"/>
      <c r="R854" s="7"/>
      <c r="S854" s="7"/>
      <c r="T854" s="7"/>
      <c r="U854" s="7"/>
      <c r="V854" s="7"/>
      <c r="W854" s="7"/>
      <c r="X854" s="7"/>
      <c r="Y854" s="7"/>
    </row>
    <row r="855" spans="1:25" x14ac:dyDescent="0.2">
      <c r="A855" s="1138"/>
      <c r="B855" s="1138"/>
      <c r="C855" s="1139"/>
      <c r="D855" s="1139"/>
      <c r="E855" s="459"/>
      <c r="F855" s="7"/>
      <c r="G855" s="7"/>
      <c r="H855" s="7"/>
      <c r="I855" s="7"/>
      <c r="J855" s="7"/>
      <c r="K855" s="7"/>
      <c r="L855" s="7"/>
      <c r="M855" s="7"/>
      <c r="N855" s="7"/>
      <c r="O855" s="7"/>
      <c r="P855" s="7"/>
      <c r="Q855" s="7"/>
      <c r="R855" s="7"/>
      <c r="S855" s="7"/>
      <c r="T855" s="7"/>
      <c r="U855" s="7"/>
      <c r="V855" s="7"/>
      <c r="W855" s="7"/>
      <c r="X855" s="7"/>
      <c r="Y855" s="7"/>
    </row>
    <row r="856" spans="1:25" x14ac:dyDescent="0.2">
      <c r="A856" s="1138"/>
      <c r="B856" s="1138"/>
      <c r="C856" s="1139"/>
      <c r="D856" s="1139"/>
      <c r="E856" s="459"/>
      <c r="F856" s="7"/>
      <c r="G856" s="7"/>
      <c r="H856" s="7"/>
      <c r="I856" s="7"/>
      <c r="J856" s="7"/>
      <c r="K856" s="7"/>
      <c r="L856" s="7"/>
      <c r="M856" s="7"/>
      <c r="N856" s="7"/>
      <c r="O856" s="7"/>
      <c r="P856" s="7"/>
      <c r="Q856" s="7"/>
      <c r="R856" s="7"/>
      <c r="S856" s="7"/>
      <c r="T856" s="7"/>
      <c r="U856" s="7"/>
      <c r="V856" s="7"/>
      <c r="W856" s="7"/>
      <c r="X856" s="7"/>
      <c r="Y856" s="7"/>
    </row>
    <row r="857" spans="1:25" x14ac:dyDescent="0.2">
      <c r="A857" s="456"/>
      <c r="B857" s="459"/>
      <c r="C857" s="460"/>
      <c r="D857" s="460"/>
      <c r="E857" s="459"/>
      <c r="F857" s="7"/>
      <c r="G857" s="7"/>
      <c r="H857" s="7"/>
      <c r="I857" s="7"/>
      <c r="J857" s="7"/>
      <c r="K857" s="7"/>
      <c r="L857" s="7"/>
      <c r="M857" s="7"/>
      <c r="N857" s="7"/>
      <c r="O857" s="7"/>
      <c r="P857" s="7"/>
      <c r="Q857" s="7"/>
      <c r="R857" s="7"/>
      <c r="S857" s="7"/>
      <c r="T857" s="7"/>
      <c r="U857" s="7"/>
      <c r="V857" s="7"/>
      <c r="W857" s="7"/>
      <c r="X857" s="7"/>
      <c r="Y857" s="7"/>
    </row>
    <row r="858" spans="1:25" x14ac:dyDescent="0.2">
      <c r="A858" s="456"/>
      <c r="B858" s="459"/>
      <c r="C858" s="1139"/>
      <c r="D858" s="1139"/>
      <c r="E858" s="459"/>
      <c r="F858" s="7"/>
      <c r="G858" s="7"/>
      <c r="H858" s="7"/>
      <c r="I858" s="7"/>
      <c r="J858" s="7"/>
      <c r="K858" s="7"/>
      <c r="L858" s="7"/>
      <c r="M858" s="7"/>
      <c r="N858" s="7"/>
      <c r="O858" s="7"/>
      <c r="P858" s="7"/>
      <c r="Q858" s="7"/>
      <c r="R858" s="7"/>
      <c r="S858" s="7"/>
      <c r="T858" s="7"/>
      <c r="U858" s="7"/>
      <c r="V858" s="7"/>
      <c r="W858" s="7"/>
      <c r="X858" s="7"/>
      <c r="Y858" s="7"/>
    </row>
    <row r="859" spans="1:25" x14ac:dyDescent="0.2">
      <c r="A859" s="459"/>
      <c r="B859" s="459"/>
      <c r="C859" s="459"/>
      <c r="D859" s="459"/>
      <c r="E859" s="459"/>
      <c r="F859" s="7"/>
      <c r="G859" s="7"/>
      <c r="H859" s="7"/>
      <c r="I859" s="7"/>
      <c r="J859" s="7"/>
      <c r="K859" s="7"/>
      <c r="L859" s="7"/>
      <c r="M859" s="7"/>
      <c r="N859" s="7"/>
      <c r="O859" s="7"/>
      <c r="P859" s="7"/>
      <c r="Q859" s="7"/>
      <c r="R859" s="7"/>
      <c r="S859" s="7"/>
      <c r="T859" s="7"/>
      <c r="U859" s="7"/>
      <c r="V859" s="7"/>
      <c r="W859" s="7"/>
      <c r="X859" s="7"/>
      <c r="Y859" s="7"/>
    </row>
    <row r="860" spans="1:25" x14ac:dyDescent="0.2">
      <c r="A860" s="456"/>
      <c r="B860" s="457"/>
      <c r="C860" s="1139"/>
      <c r="D860" s="1139"/>
      <c r="E860" s="459"/>
      <c r="F860" s="7"/>
      <c r="G860" s="7"/>
      <c r="H860" s="7"/>
      <c r="I860" s="7"/>
      <c r="J860" s="7"/>
      <c r="K860" s="7"/>
      <c r="L860" s="7"/>
      <c r="M860" s="7"/>
      <c r="N860" s="7"/>
      <c r="O860" s="7"/>
      <c r="P860" s="7"/>
      <c r="Q860" s="7"/>
      <c r="R860" s="7"/>
      <c r="S860" s="7"/>
      <c r="T860" s="7"/>
      <c r="U860" s="7"/>
      <c r="V860" s="7"/>
      <c r="W860" s="7"/>
      <c r="X860" s="7"/>
      <c r="Y860" s="7"/>
    </row>
    <row r="861" spans="1:25" x14ac:dyDescent="0.2">
      <c r="A861" s="459"/>
      <c r="B861" s="459"/>
      <c r="C861" s="459"/>
      <c r="D861" s="459"/>
      <c r="E861" s="459"/>
      <c r="F861" s="7"/>
      <c r="G861" s="7"/>
      <c r="H861" s="7"/>
      <c r="I861" s="7"/>
      <c r="J861" s="7"/>
      <c r="K861" s="7"/>
      <c r="L861" s="7"/>
      <c r="M861" s="7"/>
      <c r="N861" s="7"/>
      <c r="O861" s="7"/>
      <c r="P861" s="7"/>
      <c r="Q861" s="7"/>
      <c r="R861" s="7"/>
      <c r="S861" s="7"/>
      <c r="T861" s="7"/>
      <c r="U861" s="7"/>
      <c r="V861" s="7"/>
      <c r="W861" s="7"/>
      <c r="X861" s="7"/>
      <c r="Y861" s="7"/>
    </row>
    <row r="862" spans="1:25" x14ac:dyDescent="0.2">
      <c r="A862" s="3"/>
      <c r="B862" s="677"/>
      <c r="C862" s="677"/>
      <c r="D862" s="437"/>
      <c r="E862" s="437"/>
      <c r="F862" s="7"/>
      <c r="G862" s="7"/>
      <c r="H862" s="7"/>
      <c r="I862" s="7"/>
      <c r="J862" s="7"/>
      <c r="K862" s="7"/>
      <c r="L862" s="7"/>
      <c r="M862" s="7"/>
      <c r="N862" s="7"/>
      <c r="O862" s="7"/>
      <c r="P862" s="7"/>
      <c r="Q862" s="7"/>
      <c r="R862" s="7"/>
      <c r="S862" s="7"/>
      <c r="T862" s="7"/>
      <c r="U862" s="7"/>
      <c r="V862" s="7"/>
      <c r="W862" s="7"/>
      <c r="X862" s="7"/>
      <c r="Y862" s="7"/>
    </row>
    <row r="863" spans="1:25" x14ac:dyDescent="0.2">
      <c r="A863" s="3"/>
      <c r="B863" s="1139"/>
      <c r="C863" s="1139"/>
      <c r="D863" s="26"/>
      <c r="E863" s="460"/>
      <c r="F863" s="7"/>
      <c r="G863" s="7"/>
      <c r="H863" s="7"/>
      <c r="I863" s="7"/>
      <c r="J863" s="7"/>
      <c r="K863" s="7"/>
      <c r="L863" s="7"/>
      <c r="M863" s="7"/>
      <c r="N863" s="7"/>
      <c r="O863" s="7"/>
      <c r="P863" s="7"/>
      <c r="Q863" s="7"/>
      <c r="R863" s="7"/>
      <c r="S863" s="7"/>
      <c r="T863" s="7"/>
      <c r="U863" s="7"/>
      <c r="V863" s="7"/>
      <c r="W863" s="7"/>
      <c r="X863" s="7"/>
      <c r="Y863" s="7"/>
    </row>
    <row r="864" spans="1:25" x14ac:dyDescent="0.2">
      <c r="A864" s="3"/>
      <c r="B864" s="1139"/>
      <c r="C864" s="1139"/>
      <c r="D864" s="26"/>
      <c r="E864" s="460"/>
      <c r="F864" s="7"/>
      <c r="G864" s="7"/>
      <c r="H864" s="7"/>
      <c r="I864" s="7"/>
      <c r="J864" s="7"/>
      <c r="K864" s="7"/>
      <c r="L864" s="7"/>
      <c r="M864" s="7"/>
      <c r="N864" s="7"/>
      <c r="O864" s="7"/>
      <c r="P864" s="7"/>
      <c r="Q864" s="7"/>
      <c r="R864" s="7"/>
      <c r="S864" s="7"/>
      <c r="T864" s="7"/>
      <c r="U864" s="7"/>
      <c r="V864" s="7"/>
      <c r="W864" s="7"/>
      <c r="X864" s="7"/>
      <c r="Y864" s="7"/>
    </row>
    <row r="865" spans="1:25" x14ac:dyDescent="0.2">
      <c r="A865" s="3"/>
      <c r="B865" s="1139"/>
      <c r="C865" s="1139"/>
      <c r="D865" s="26"/>
      <c r="E865" s="460"/>
      <c r="F865" s="7"/>
      <c r="G865" s="7"/>
      <c r="H865" s="7"/>
      <c r="I865" s="7"/>
      <c r="J865" s="7"/>
      <c r="K865" s="7"/>
      <c r="L865" s="7"/>
      <c r="M865" s="7"/>
      <c r="N865" s="7"/>
      <c r="O865" s="7"/>
      <c r="P865" s="7"/>
      <c r="Q865" s="7"/>
      <c r="R865" s="7"/>
      <c r="S865" s="7"/>
      <c r="T865" s="7"/>
      <c r="U865" s="7"/>
      <c r="V865" s="7"/>
      <c r="W865" s="7"/>
      <c r="X865" s="7"/>
      <c r="Y865" s="7"/>
    </row>
    <row r="866" spans="1:25" x14ac:dyDescent="0.2">
      <c r="A866" s="3"/>
      <c r="B866" s="677"/>
      <c r="C866" s="677"/>
      <c r="D866" s="460"/>
      <c r="E866" s="460"/>
      <c r="F866" s="7"/>
      <c r="G866" s="7"/>
      <c r="H866" s="7"/>
      <c r="I866" s="7"/>
      <c r="J866" s="7"/>
      <c r="K866" s="7"/>
      <c r="L866" s="7"/>
      <c r="M866" s="7"/>
      <c r="N866" s="7"/>
      <c r="O866" s="7"/>
      <c r="P866" s="7"/>
      <c r="Q866" s="7"/>
      <c r="R866" s="7"/>
      <c r="S866" s="7"/>
      <c r="T866" s="7"/>
      <c r="U866" s="7"/>
      <c r="V866" s="7"/>
      <c r="W866" s="7"/>
      <c r="X866" s="7"/>
      <c r="Y866" s="7"/>
    </row>
    <row r="867" spans="1:25" x14ac:dyDescent="0.2">
      <c r="A867" s="3"/>
      <c r="B867" s="1139"/>
      <c r="C867" s="1139"/>
      <c r="D867" s="459"/>
      <c r="E867" s="459"/>
      <c r="F867" s="7"/>
      <c r="G867" s="7"/>
      <c r="H867" s="7"/>
      <c r="I867" s="7"/>
      <c r="J867" s="7"/>
      <c r="K867" s="7"/>
      <c r="L867" s="7"/>
      <c r="M867" s="7"/>
      <c r="N867" s="7"/>
      <c r="O867" s="7"/>
      <c r="P867" s="7"/>
      <c r="Q867" s="7"/>
      <c r="R867" s="7"/>
      <c r="S867" s="7"/>
      <c r="T867" s="7"/>
      <c r="U867" s="7"/>
      <c r="V867" s="7"/>
      <c r="W867" s="7"/>
      <c r="X867" s="7"/>
      <c r="Y867" s="7"/>
    </row>
    <row r="868" spans="1:25" x14ac:dyDescent="0.2">
      <c r="A868" s="459"/>
      <c r="B868" s="459"/>
      <c r="C868" s="459"/>
      <c r="D868" s="27"/>
      <c r="E868" s="27"/>
      <c r="F868" s="7"/>
      <c r="G868" s="7"/>
      <c r="H868" s="7"/>
      <c r="I868" s="7"/>
      <c r="J868" s="7"/>
      <c r="K868" s="7"/>
      <c r="L868" s="7"/>
      <c r="M868" s="7"/>
      <c r="N868" s="7"/>
      <c r="O868" s="7"/>
      <c r="P868" s="7"/>
      <c r="Q868" s="7"/>
      <c r="R868" s="7"/>
      <c r="S868" s="7"/>
      <c r="T868" s="7"/>
      <c r="U868" s="7"/>
      <c r="V868" s="7"/>
      <c r="W868" s="7"/>
      <c r="X868" s="7"/>
      <c r="Y868" s="7"/>
    </row>
    <row r="869" spans="1:25" x14ac:dyDescent="0.2">
      <c r="A869" s="1138"/>
      <c r="B869" s="1138"/>
      <c r="C869" s="1138"/>
      <c r="D869" s="26"/>
      <c r="E869" s="460"/>
      <c r="F869" s="7"/>
      <c r="G869" s="7"/>
      <c r="H869" s="7"/>
      <c r="I869" s="7"/>
      <c r="J869" s="7"/>
      <c r="K869" s="7"/>
      <c r="L869" s="7"/>
      <c r="M869" s="7"/>
      <c r="N869" s="7"/>
      <c r="O869" s="7"/>
      <c r="P869" s="7"/>
      <c r="Q869" s="7"/>
      <c r="R869" s="7"/>
      <c r="S869" s="7"/>
      <c r="T869" s="7"/>
      <c r="U869" s="7"/>
      <c r="V869" s="7"/>
      <c r="W869" s="7"/>
      <c r="X869" s="7"/>
      <c r="Y869" s="7"/>
    </row>
    <row r="870" spans="1:25" x14ac:dyDescent="0.2">
      <c r="A870" s="459"/>
      <c r="B870" s="459"/>
      <c r="C870" s="459"/>
      <c r="D870" s="459"/>
      <c r="E870" s="459"/>
      <c r="F870" s="7"/>
      <c r="G870" s="7"/>
      <c r="H870" s="7"/>
      <c r="I870" s="7"/>
      <c r="J870" s="7"/>
      <c r="K870" s="7"/>
      <c r="L870" s="7"/>
      <c r="M870" s="7"/>
      <c r="N870" s="7"/>
      <c r="O870" s="7"/>
      <c r="P870" s="7"/>
      <c r="Q870" s="7"/>
      <c r="R870" s="7"/>
      <c r="S870" s="7"/>
      <c r="T870" s="7"/>
      <c r="U870" s="7"/>
      <c r="V870" s="7"/>
      <c r="W870" s="7"/>
      <c r="X870" s="7"/>
      <c r="Y870" s="7"/>
    </row>
    <row r="871" spans="1:25" x14ac:dyDescent="0.2">
      <c r="A871" s="459"/>
      <c r="B871" s="1139"/>
      <c r="C871" s="1139"/>
      <c r="D871" s="459"/>
      <c r="E871" s="459"/>
      <c r="F871" s="7"/>
      <c r="G871" s="7"/>
      <c r="H871" s="7"/>
      <c r="I871" s="7"/>
      <c r="J871" s="7"/>
      <c r="K871" s="7"/>
      <c r="L871" s="7"/>
      <c r="M871" s="7"/>
      <c r="N871" s="7"/>
      <c r="O871" s="7"/>
      <c r="P871" s="7"/>
      <c r="Q871" s="7"/>
      <c r="R871" s="7"/>
      <c r="S871" s="7"/>
      <c r="T871" s="7"/>
      <c r="U871" s="7"/>
      <c r="V871" s="7"/>
      <c r="W871" s="7"/>
      <c r="X871" s="7"/>
      <c r="Y871" s="7"/>
    </row>
    <row r="872" spans="1:25" x14ac:dyDescent="0.2">
      <c r="A872" s="459"/>
      <c r="B872" s="459"/>
      <c r="C872" s="459"/>
      <c r="D872" s="459"/>
      <c r="E872" s="459"/>
      <c r="F872" s="7"/>
      <c r="G872" s="7"/>
      <c r="H872" s="7"/>
      <c r="I872" s="7"/>
      <c r="J872" s="7"/>
      <c r="K872" s="7"/>
      <c r="L872" s="7"/>
      <c r="M872" s="7"/>
      <c r="N872" s="7"/>
      <c r="O872" s="7"/>
      <c r="P872" s="7"/>
      <c r="Q872" s="7"/>
      <c r="R872" s="7"/>
      <c r="S872" s="7"/>
      <c r="T872" s="7"/>
      <c r="U872" s="7"/>
      <c r="V872" s="7"/>
      <c r="W872" s="7"/>
      <c r="X872" s="7"/>
      <c r="Y872" s="7"/>
    </row>
    <row r="873" spans="1:25" x14ac:dyDescent="0.2">
      <c r="A873" s="1138"/>
      <c r="B873" s="1138"/>
      <c r="C873" s="1138"/>
      <c r="D873" s="437"/>
      <c r="E873" s="460"/>
      <c r="F873" s="7"/>
      <c r="G873" s="7"/>
      <c r="H873" s="7"/>
      <c r="I873" s="7"/>
      <c r="J873" s="7"/>
      <c r="K873" s="7"/>
      <c r="L873" s="7"/>
      <c r="M873" s="7"/>
      <c r="N873" s="7"/>
      <c r="O873" s="7"/>
      <c r="P873" s="7"/>
      <c r="Q873" s="7"/>
      <c r="R873" s="7"/>
      <c r="S873" s="7"/>
      <c r="T873" s="7"/>
      <c r="U873" s="7"/>
      <c r="V873" s="7"/>
      <c r="W873" s="7"/>
      <c r="X873" s="7"/>
      <c r="Y873" s="7"/>
    </row>
    <row r="874" spans="1:25" x14ac:dyDescent="0.2">
      <c r="A874" s="459"/>
      <c r="B874" s="459"/>
      <c r="C874" s="459"/>
      <c r="D874" s="459"/>
      <c r="E874" s="459"/>
      <c r="F874" s="7"/>
      <c r="G874" s="7"/>
      <c r="H874" s="7"/>
      <c r="I874" s="7"/>
      <c r="J874" s="7"/>
      <c r="K874" s="7"/>
      <c r="L874" s="7"/>
      <c r="M874" s="7"/>
      <c r="N874" s="7"/>
      <c r="O874" s="7"/>
      <c r="P874" s="7"/>
      <c r="Q874" s="7"/>
      <c r="R874" s="7"/>
      <c r="S874" s="7"/>
      <c r="T874" s="7"/>
      <c r="U874" s="7"/>
      <c r="V874" s="7"/>
      <c r="W874" s="7"/>
      <c r="X874" s="7"/>
      <c r="Y874" s="7"/>
    </row>
    <row r="875" spans="1:25" x14ac:dyDescent="0.2">
      <c r="A875" s="1132"/>
      <c r="B875" s="1132"/>
      <c r="C875" s="1132"/>
      <c r="D875" s="437"/>
      <c r="E875" s="20"/>
      <c r="F875" s="7"/>
      <c r="G875" s="7"/>
      <c r="H875" s="7"/>
      <c r="I875" s="7"/>
      <c r="J875" s="7"/>
      <c r="K875" s="7"/>
      <c r="L875" s="7"/>
      <c r="M875" s="7"/>
      <c r="N875" s="7"/>
      <c r="O875" s="7"/>
      <c r="P875" s="7"/>
      <c r="Q875" s="7"/>
      <c r="R875" s="7"/>
      <c r="S875" s="7"/>
      <c r="T875" s="7"/>
      <c r="U875" s="7"/>
      <c r="V875" s="7"/>
      <c r="W875" s="7"/>
      <c r="X875" s="7"/>
      <c r="Y875" s="7"/>
    </row>
    <row r="876" spans="1:25" x14ac:dyDescent="0.2">
      <c r="A876" s="459"/>
      <c r="B876" s="459"/>
      <c r="C876" s="459"/>
      <c r="D876" s="459"/>
      <c r="E876" s="459"/>
      <c r="F876" s="7"/>
      <c r="G876" s="7"/>
      <c r="H876" s="7"/>
      <c r="I876" s="7"/>
      <c r="J876" s="7"/>
      <c r="K876" s="7"/>
      <c r="L876" s="7"/>
      <c r="M876" s="7"/>
      <c r="N876" s="7"/>
      <c r="O876" s="7"/>
      <c r="P876" s="7"/>
      <c r="Q876" s="7"/>
      <c r="R876" s="7"/>
      <c r="S876" s="7"/>
      <c r="T876" s="7"/>
      <c r="U876" s="7"/>
      <c r="V876" s="7"/>
      <c r="W876" s="7"/>
      <c r="X876" s="7"/>
      <c r="Y876" s="7"/>
    </row>
    <row r="877" spans="1:25" x14ac:dyDescent="0.2">
      <c r="A877" s="459"/>
      <c r="B877" s="459"/>
      <c r="C877" s="459"/>
      <c r="D877" s="459"/>
      <c r="E877" s="459"/>
      <c r="F877" s="7"/>
      <c r="G877" s="7"/>
      <c r="H877" s="7"/>
      <c r="I877" s="7"/>
      <c r="J877" s="7"/>
      <c r="K877" s="7"/>
      <c r="L877" s="7"/>
      <c r="M877" s="7"/>
      <c r="N877" s="7"/>
      <c r="O877" s="7"/>
      <c r="P877" s="7"/>
      <c r="Q877" s="7"/>
      <c r="R877" s="7"/>
      <c r="S877" s="7"/>
      <c r="T877" s="7"/>
      <c r="U877" s="7"/>
      <c r="V877" s="7"/>
      <c r="W877" s="7"/>
      <c r="X877" s="7"/>
      <c r="Y877" s="7"/>
    </row>
    <row r="878" spans="1:25" x14ac:dyDescent="0.2">
      <c r="A878" s="459"/>
      <c r="B878" s="459"/>
      <c r="C878" s="459"/>
      <c r="D878" s="459"/>
      <c r="E878" s="459"/>
      <c r="F878" s="7"/>
      <c r="G878" s="7"/>
      <c r="H878" s="7"/>
      <c r="I878" s="7"/>
      <c r="J878" s="7"/>
      <c r="K878" s="7"/>
      <c r="L878" s="7"/>
      <c r="M878" s="7"/>
      <c r="N878" s="7"/>
      <c r="O878" s="7"/>
      <c r="P878" s="7"/>
      <c r="Q878" s="7"/>
      <c r="R878" s="7"/>
      <c r="S878" s="7"/>
      <c r="T878" s="7"/>
      <c r="U878" s="7"/>
      <c r="V878" s="7"/>
      <c r="W878" s="7"/>
      <c r="X878" s="7"/>
      <c r="Y878" s="7"/>
    </row>
    <row r="879" spans="1:25" x14ac:dyDescent="0.2">
      <c r="A879" s="459"/>
      <c r="B879" s="459"/>
      <c r="C879" s="459"/>
      <c r="D879" s="459"/>
      <c r="E879" s="459"/>
      <c r="F879" s="7"/>
      <c r="G879" s="7"/>
      <c r="H879" s="7"/>
      <c r="I879" s="7"/>
      <c r="J879" s="7"/>
      <c r="K879" s="7"/>
      <c r="L879" s="7"/>
      <c r="M879" s="7"/>
      <c r="N879" s="7"/>
      <c r="O879" s="7"/>
      <c r="P879" s="7"/>
      <c r="Q879" s="7"/>
      <c r="R879" s="7"/>
      <c r="S879" s="7"/>
      <c r="T879" s="7"/>
      <c r="U879" s="7"/>
      <c r="V879" s="7"/>
      <c r="W879" s="7"/>
      <c r="X879" s="7"/>
      <c r="Y879" s="7"/>
    </row>
    <row r="880" spans="1:25" x14ac:dyDescent="0.2">
      <c r="A880" s="459"/>
      <c r="B880" s="459"/>
      <c r="C880" s="459"/>
      <c r="D880" s="459"/>
      <c r="E880" s="459"/>
      <c r="F880" s="7"/>
      <c r="G880" s="7"/>
      <c r="H880" s="7"/>
      <c r="I880" s="7"/>
      <c r="J880" s="7"/>
      <c r="K880" s="7"/>
      <c r="L880" s="7"/>
      <c r="M880" s="7"/>
      <c r="N880" s="7"/>
      <c r="O880" s="7"/>
      <c r="P880" s="7"/>
      <c r="Q880" s="7"/>
      <c r="R880" s="7"/>
      <c r="S880" s="7"/>
      <c r="T880" s="7"/>
      <c r="U880" s="7"/>
      <c r="V880" s="7"/>
      <c r="W880" s="7"/>
      <c r="X880" s="7"/>
      <c r="Y880" s="7"/>
    </row>
    <row r="881" spans="1:25" x14ac:dyDescent="0.2">
      <c r="A881" s="459"/>
      <c r="B881" s="459"/>
      <c r="C881" s="459"/>
      <c r="D881" s="459"/>
      <c r="E881" s="459"/>
      <c r="F881" s="7"/>
      <c r="G881" s="7"/>
      <c r="H881" s="7"/>
      <c r="I881" s="7"/>
      <c r="J881" s="7"/>
      <c r="K881" s="7"/>
      <c r="L881" s="7"/>
      <c r="M881" s="7"/>
      <c r="N881" s="7"/>
      <c r="O881" s="7"/>
      <c r="P881" s="7"/>
      <c r="Q881" s="7"/>
      <c r="R881" s="7"/>
      <c r="S881" s="7"/>
      <c r="T881" s="7"/>
      <c r="U881" s="7"/>
      <c r="V881" s="7"/>
      <c r="W881" s="7"/>
      <c r="X881" s="7"/>
      <c r="Y881" s="7"/>
    </row>
    <row r="882" spans="1:25" x14ac:dyDescent="0.2">
      <c r="A882" s="7"/>
      <c r="B882" s="7"/>
      <c r="C882" s="7"/>
      <c r="D882" s="7"/>
      <c r="E882" s="7"/>
      <c r="F882" s="7"/>
      <c r="G882" s="7"/>
      <c r="H882" s="7"/>
      <c r="I882" s="7"/>
      <c r="J882" s="7"/>
      <c r="K882" s="7"/>
      <c r="L882" s="7"/>
      <c r="M882" s="7"/>
      <c r="N882" s="7"/>
      <c r="O882" s="7"/>
      <c r="P882" s="7"/>
      <c r="Q882" s="7"/>
      <c r="R882" s="7"/>
      <c r="S882" s="7"/>
      <c r="T882" s="7"/>
      <c r="U882" s="7"/>
      <c r="V882" s="7"/>
      <c r="W882" s="7"/>
      <c r="X882" s="7"/>
      <c r="Y882" s="7"/>
    </row>
    <row r="883" spans="1:25" x14ac:dyDescent="0.2">
      <c r="A883" s="7"/>
      <c r="B883" s="7"/>
      <c r="C883" s="7"/>
      <c r="D883" s="7"/>
      <c r="E883" s="7"/>
      <c r="F883" s="7"/>
      <c r="G883" s="7"/>
      <c r="H883" s="7"/>
      <c r="I883" s="7"/>
      <c r="J883" s="7"/>
      <c r="K883" s="7"/>
      <c r="L883" s="7"/>
      <c r="M883" s="7"/>
      <c r="N883" s="7"/>
      <c r="O883" s="7"/>
      <c r="P883" s="7"/>
      <c r="Q883" s="7"/>
      <c r="R883" s="7"/>
      <c r="S883" s="7"/>
      <c r="T883" s="7"/>
      <c r="U883" s="7"/>
      <c r="V883" s="7"/>
      <c r="W883" s="7"/>
      <c r="X883" s="7"/>
      <c r="Y883" s="7"/>
    </row>
    <row r="884" spans="1:25" x14ac:dyDescent="0.2">
      <c r="A884" s="7"/>
      <c r="B884" s="7"/>
      <c r="C884" s="7"/>
      <c r="D884" s="7"/>
      <c r="E884" s="7"/>
      <c r="F884" s="7"/>
      <c r="G884" s="7"/>
      <c r="H884" s="7"/>
      <c r="I884" s="7"/>
      <c r="J884" s="7"/>
      <c r="K884" s="7"/>
      <c r="L884" s="7"/>
      <c r="M884" s="7"/>
      <c r="N884" s="7"/>
      <c r="O884" s="7"/>
      <c r="P884" s="7"/>
      <c r="Q884" s="7"/>
      <c r="R884" s="7"/>
      <c r="S884" s="7"/>
      <c r="T884" s="7"/>
      <c r="U884" s="7"/>
      <c r="V884" s="7"/>
      <c r="W884" s="7"/>
      <c r="X884" s="7"/>
      <c r="Y884" s="7"/>
    </row>
    <row r="885" spans="1:25" x14ac:dyDescent="0.2">
      <c r="A885" s="7"/>
      <c r="B885" s="7"/>
      <c r="C885" s="7"/>
      <c r="D885" s="7"/>
      <c r="E885" s="7"/>
      <c r="F885" s="7"/>
      <c r="G885" s="7"/>
      <c r="H885" s="7"/>
      <c r="I885" s="7"/>
      <c r="J885" s="7"/>
      <c r="K885" s="7"/>
      <c r="L885" s="7"/>
      <c r="M885" s="7"/>
      <c r="N885" s="7"/>
      <c r="O885" s="7"/>
      <c r="P885" s="7"/>
      <c r="Q885" s="7"/>
      <c r="R885" s="7"/>
      <c r="S885" s="7"/>
      <c r="T885" s="7"/>
      <c r="U885" s="7"/>
      <c r="V885" s="7"/>
      <c r="W885" s="7"/>
      <c r="X885" s="7"/>
      <c r="Y885" s="7"/>
    </row>
    <row r="886" spans="1:25" x14ac:dyDescent="0.2">
      <c r="A886" s="7"/>
      <c r="B886" s="7"/>
      <c r="C886" s="7"/>
      <c r="D886" s="7"/>
      <c r="E886" s="7"/>
      <c r="F886" s="7"/>
      <c r="G886" s="7"/>
      <c r="H886" s="7"/>
      <c r="I886" s="7"/>
      <c r="J886" s="7"/>
      <c r="K886" s="7"/>
      <c r="L886" s="7"/>
      <c r="M886" s="7"/>
      <c r="N886" s="7"/>
      <c r="O886" s="7"/>
      <c r="P886" s="7"/>
      <c r="Q886" s="7"/>
      <c r="R886" s="7"/>
      <c r="S886" s="7"/>
      <c r="T886" s="7"/>
      <c r="U886" s="7"/>
      <c r="V886" s="7"/>
      <c r="W886" s="7"/>
      <c r="X886" s="7"/>
      <c r="Y886" s="7"/>
    </row>
    <row r="887" spans="1:25" x14ac:dyDescent="0.2">
      <c r="A887" s="7"/>
      <c r="B887" s="7"/>
      <c r="C887" s="7"/>
      <c r="D887" s="7"/>
      <c r="E887" s="7"/>
      <c r="F887" s="7"/>
      <c r="G887" s="7"/>
      <c r="H887" s="7"/>
      <c r="I887" s="7"/>
      <c r="J887" s="7"/>
      <c r="K887" s="7"/>
      <c r="L887" s="7"/>
      <c r="M887" s="7"/>
      <c r="N887" s="7"/>
      <c r="O887" s="7"/>
      <c r="P887" s="7"/>
      <c r="Q887" s="7"/>
      <c r="R887" s="7"/>
      <c r="S887" s="7"/>
      <c r="T887" s="7"/>
      <c r="U887" s="7"/>
      <c r="V887" s="7"/>
      <c r="W887" s="7"/>
      <c r="X887" s="7"/>
      <c r="Y887" s="7"/>
    </row>
    <row r="888" spans="1:25" x14ac:dyDescent="0.2">
      <c r="A888" s="7"/>
      <c r="B888" s="7"/>
      <c r="C888" s="7"/>
      <c r="D888" s="7"/>
      <c r="E888" s="7"/>
      <c r="F888" s="7"/>
      <c r="G888" s="7"/>
      <c r="H888" s="7"/>
      <c r="I888" s="7"/>
      <c r="J888" s="7"/>
      <c r="K888" s="7"/>
      <c r="L888" s="7"/>
      <c r="M888" s="7"/>
      <c r="N888" s="7"/>
      <c r="O888" s="7"/>
      <c r="P888" s="7"/>
      <c r="Q888" s="7"/>
      <c r="R888" s="7"/>
      <c r="S888" s="7"/>
      <c r="T888" s="7"/>
      <c r="U888" s="7"/>
      <c r="V888" s="7"/>
      <c r="W888" s="7"/>
      <c r="X888" s="7"/>
      <c r="Y888" s="7"/>
    </row>
    <row r="889" spans="1:25" x14ac:dyDescent="0.2">
      <c r="A889" s="7"/>
      <c r="B889" s="7"/>
      <c r="C889" s="7"/>
      <c r="D889" s="7"/>
      <c r="E889" s="7"/>
      <c r="F889" s="7"/>
      <c r="G889" s="7"/>
      <c r="H889" s="7"/>
      <c r="I889" s="7"/>
      <c r="J889" s="7"/>
      <c r="K889" s="7"/>
      <c r="L889" s="7"/>
      <c r="M889" s="7"/>
      <c r="N889" s="7"/>
      <c r="O889" s="7"/>
      <c r="P889" s="7"/>
      <c r="Q889" s="7"/>
      <c r="R889" s="7"/>
      <c r="S889" s="7"/>
      <c r="T889" s="7"/>
      <c r="U889" s="7"/>
      <c r="V889" s="7"/>
      <c r="W889" s="7"/>
      <c r="X889" s="7"/>
      <c r="Y889" s="7"/>
    </row>
    <row r="890" spans="1:25" x14ac:dyDescent="0.2">
      <c r="A890" s="7"/>
      <c r="B890" s="7"/>
      <c r="C890" s="7"/>
      <c r="D890" s="7"/>
      <c r="E890" s="7"/>
      <c r="F890" s="7"/>
      <c r="G890" s="7"/>
      <c r="H890" s="7"/>
      <c r="I890" s="7"/>
      <c r="J890" s="7"/>
      <c r="K890" s="7"/>
      <c r="L890" s="7"/>
      <c r="M890" s="7"/>
      <c r="N890" s="7"/>
      <c r="O890" s="7"/>
      <c r="P890" s="7"/>
      <c r="Q890" s="7"/>
      <c r="R890" s="7"/>
      <c r="S890" s="7"/>
      <c r="T890" s="7"/>
      <c r="U890" s="7"/>
      <c r="V890" s="7"/>
      <c r="W890" s="7"/>
      <c r="X890" s="7"/>
      <c r="Y890" s="7"/>
    </row>
    <row r="891" spans="1:25" x14ac:dyDescent="0.2">
      <c r="A891" s="7"/>
      <c r="B891" s="7"/>
      <c r="C891" s="7"/>
      <c r="D891" s="7"/>
      <c r="E891" s="7"/>
      <c r="F891" s="7"/>
      <c r="G891" s="7"/>
      <c r="H891" s="7"/>
      <c r="I891" s="7"/>
      <c r="J891" s="7"/>
      <c r="K891" s="7"/>
      <c r="L891" s="7"/>
      <c r="M891" s="7"/>
      <c r="N891" s="7"/>
      <c r="O891" s="7"/>
      <c r="P891" s="7"/>
      <c r="Q891" s="7"/>
      <c r="R891" s="7"/>
      <c r="S891" s="7"/>
      <c r="T891" s="7"/>
      <c r="U891" s="7"/>
      <c r="V891" s="7"/>
      <c r="W891" s="7"/>
      <c r="X891" s="7"/>
      <c r="Y891" s="7"/>
    </row>
    <row r="892" spans="1:25" x14ac:dyDescent="0.2">
      <c r="A892" s="7"/>
      <c r="B892" s="7"/>
      <c r="C892" s="7"/>
      <c r="D892" s="7"/>
      <c r="E892" s="7"/>
      <c r="F892" s="7"/>
      <c r="G892" s="7"/>
      <c r="H892" s="7"/>
      <c r="I892" s="7"/>
      <c r="J892" s="7"/>
      <c r="K892" s="7"/>
      <c r="L892" s="7"/>
      <c r="M892" s="7"/>
      <c r="N892" s="7"/>
      <c r="O892" s="7"/>
      <c r="P892" s="7"/>
      <c r="Q892" s="7"/>
      <c r="R892" s="7"/>
      <c r="S892" s="7"/>
      <c r="T892" s="7"/>
      <c r="U892" s="7"/>
      <c r="V892" s="7"/>
      <c r="W892" s="7"/>
      <c r="X892" s="7"/>
      <c r="Y892" s="7"/>
    </row>
    <row r="893" spans="1:25" x14ac:dyDescent="0.2">
      <c r="A893" s="7"/>
      <c r="B893" s="7"/>
      <c r="C893" s="7"/>
      <c r="D893" s="7"/>
      <c r="E893" s="7"/>
      <c r="F893" s="7"/>
      <c r="G893" s="7"/>
      <c r="H893" s="7"/>
      <c r="I893" s="7"/>
      <c r="J893" s="7"/>
      <c r="K893" s="7"/>
      <c r="L893" s="7"/>
      <c r="M893" s="7"/>
      <c r="N893" s="7"/>
      <c r="O893" s="7"/>
      <c r="P893" s="7"/>
      <c r="Q893" s="7"/>
      <c r="R893" s="7"/>
      <c r="S893" s="7"/>
      <c r="T893" s="7"/>
      <c r="U893" s="7"/>
      <c r="V893" s="7"/>
      <c r="W893" s="7"/>
      <c r="X893" s="7"/>
      <c r="Y893" s="7"/>
    </row>
    <row r="894" spans="1:25" x14ac:dyDescent="0.2">
      <c r="A894" s="7"/>
      <c r="B894" s="7"/>
      <c r="C894" s="7"/>
      <c r="D894" s="7"/>
      <c r="E894" s="7"/>
      <c r="F894" s="7"/>
      <c r="G894" s="7"/>
      <c r="H894" s="7"/>
      <c r="I894" s="7"/>
      <c r="J894" s="7"/>
      <c r="K894" s="7"/>
      <c r="L894" s="7"/>
      <c r="M894" s="7"/>
      <c r="N894" s="7"/>
      <c r="O894" s="7"/>
      <c r="P894" s="7"/>
      <c r="Q894" s="7"/>
      <c r="R894" s="7"/>
      <c r="S894" s="7"/>
      <c r="T894" s="7"/>
      <c r="U894" s="7"/>
      <c r="V894" s="7"/>
      <c r="W894" s="7"/>
      <c r="X894" s="7"/>
      <c r="Y894" s="7"/>
    </row>
    <row r="895" spans="1:25" x14ac:dyDescent="0.2">
      <c r="A895" s="7"/>
      <c r="B895" s="7"/>
      <c r="C895" s="7"/>
      <c r="D895" s="7"/>
      <c r="E895" s="7"/>
      <c r="F895" s="7"/>
      <c r="G895" s="7"/>
      <c r="H895" s="7"/>
      <c r="I895" s="7"/>
      <c r="J895" s="7"/>
      <c r="K895" s="7"/>
      <c r="L895" s="7"/>
      <c r="M895" s="7"/>
      <c r="N895" s="7"/>
      <c r="O895" s="7"/>
      <c r="P895" s="7"/>
      <c r="Q895" s="7"/>
      <c r="R895" s="7"/>
      <c r="S895" s="7"/>
      <c r="T895" s="7"/>
      <c r="U895" s="7"/>
      <c r="V895" s="7"/>
      <c r="W895" s="7"/>
      <c r="X895" s="7"/>
      <c r="Y895" s="7"/>
    </row>
    <row r="896" spans="1:25" x14ac:dyDescent="0.2">
      <c r="A896" s="7"/>
      <c r="B896" s="7"/>
      <c r="C896" s="7"/>
      <c r="D896" s="7"/>
      <c r="E896" s="7"/>
      <c r="F896" s="7"/>
      <c r="G896" s="7"/>
      <c r="H896" s="7"/>
      <c r="I896" s="7"/>
      <c r="J896" s="7"/>
      <c r="K896" s="7"/>
      <c r="L896" s="7"/>
      <c r="M896" s="7"/>
      <c r="N896" s="7"/>
      <c r="O896" s="7"/>
      <c r="P896" s="7"/>
      <c r="Q896" s="7"/>
      <c r="R896" s="7"/>
      <c r="S896" s="7"/>
      <c r="T896" s="7"/>
      <c r="U896" s="7"/>
      <c r="V896" s="7"/>
      <c r="W896" s="7"/>
      <c r="X896" s="7"/>
      <c r="Y896" s="7"/>
    </row>
    <row r="897" spans="1:25" x14ac:dyDescent="0.2">
      <c r="A897" s="7"/>
      <c r="B897" s="7"/>
      <c r="C897" s="7"/>
      <c r="D897" s="7"/>
      <c r="E897" s="7"/>
      <c r="F897" s="7"/>
      <c r="G897" s="7"/>
      <c r="H897" s="7"/>
      <c r="I897" s="7"/>
      <c r="J897" s="7"/>
      <c r="K897" s="7"/>
      <c r="L897" s="7"/>
      <c r="M897" s="7"/>
      <c r="N897" s="7"/>
      <c r="O897" s="7"/>
      <c r="P897" s="7"/>
      <c r="Q897" s="7"/>
      <c r="R897" s="7"/>
      <c r="S897" s="7"/>
      <c r="T897" s="7"/>
      <c r="U897" s="7"/>
      <c r="V897" s="7"/>
      <c r="W897" s="7"/>
      <c r="X897" s="7"/>
      <c r="Y897" s="7"/>
    </row>
    <row r="898" spans="1:25" x14ac:dyDescent="0.2">
      <c r="A898" s="7"/>
      <c r="B898" s="7"/>
      <c r="C898" s="7"/>
      <c r="D898" s="7"/>
      <c r="E898" s="7"/>
      <c r="F898" s="7"/>
      <c r="G898" s="7"/>
      <c r="H898" s="7"/>
      <c r="I898" s="7"/>
      <c r="J898" s="7"/>
      <c r="K898" s="7"/>
      <c r="L898" s="7"/>
      <c r="M898" s="7"/>
      <c r="N898" s="7"/>
      <c r="O898" s="7"/>
      <c r="P898" s="7"/>
      <c r="Q898" s="7"/>
      <c r="R898" s="7"/>
      <c r="S898" s="7"/>
      <c r="T898" s="7"/>
      <c r="U898" s="7"/>
      <c r="V898" s="7"/>
      <c r="W898" s="7"/>
      <c r="X898" s="7"/>
      <c r="Y898" s="7"/>
    </row>
    <row r="899" spans="1:25" x14ac:dyDescent="0.2">
      <c r="A899" s="7"/>
      <c r="B899" s="7"/>
      <c r="C899" s="7"/>
      <c r="D899" s="7"/>
      <c r="E899" s="7"/>
      <c r="F899" s="7"/>
      <c r="G899" s="7"/>
      <c r="H899" s="7"/>
      <c r="I899" s="7"/>
      <c r="J899" s="7"/>
      <c r="K899" s="7"/>
      <c r="L899" s="7"/>
      <c r="M899" s="7"/>
      <c r="N899" s="7"/>
      <c r="O899" s="7"/>
      <c r="P899" s="7"/>
      <c r="Q899" s="7"/>
      <c r="R899" s="7"/>
      <c r="S899" s="7"/>
      <c r="T899" s="7"/>
      <c r="U899" s="7"/>
      <c r="V899" s="7"/>
      <c r="W899" s="7"/>
      <c r="X899" s="7"/>
      <c r="Y899" s="7"/>
    </row>
    <row r="900" spans="1:25" x14ac:dyDescent="0.2">
      <c r="A900" s="7"/>
      <c r="B900" s="7"/>
      <c r="C900" s="7"/>
      <c r="D900" s="7"/>
      <c r="E900" s="7"/>
      <c r="F900" s="7"/>
      <c r="G900" s="7"/>
      <c r="H900" s="7"/>
      <c r="I900" s="7"/>
      <c r="J900" s="7"/>
      <c r="K900" s="7"/>
      <c r="L900" s="7"/>
      <c r="M900" s="7"/>
      <c r="N900" s="7"/>
      <c r="O900" s="7"/>
      <c r="P900" s="7"/>
      <c r="Q900" s="7"/>
      <c r="R900" s="7"/>
      <c r="S900" s="7"/>
      <c r="T900" s="7"/>
      <c r="U900" s="7"/>
      <c r="V900" s="7"/>
      <c r="W900" s="7"/>
      <c r="X900" s="7"/>
      <c r="Y900" s="7"/>
    </row>
    <row r="901" spans="1:25" x14ac:dyDescent="0.2">
      <c r="A901" s="7"/>
      <c r="B901" s="7"/>
      <c r="C901" s="7"/>
      <c r="D901" s="7"/>
      <c r="E901" s="7"/>
      <c r="F901" s="7"/>
      <c r="G901" s="7"/>
      <c r="H901" s="7"/>
      <c r="I901" s="7"/>
      <c r="J901" s="7"/>
      <c r="K901" s="7"/>
      <c r="L901" s="7"/>
      <c r="M901" s="7"/>
      <c r="N901" s="7"/>
      <c r="O901" s="7"/>
      <c r="P901" s="7"/>
      <c r="Q901" s="7"/>
      <c r="R901" s="7"/>
      <c r="S901" s="7"/>
      <c r="T901" s="7"/>
      <c r="U901" s="7"/>
      <c r="V901" s="7"/>
      <c r="W901" s="7"/>
      <c r="X901" s="7"/>
      <c r="Y901" s="7"/>
    </row>
    <row r="902" spans="1:25" x14ac:dyDescent="0.2">
      <c r="A902" s="7"/>
      <c r="B902" s="7"/>
      <c r="C902" s="7"/>
      <c r="D902" s="7"/>
      <c r="E902" s="7"/>
      <c r="F902" s="7"/>
      <c r="G902" s="7"/>
      <c r="H902" s="7"/>
      <c r="I902" s="7"/>
      <c r="J902" s="7"/>
      <c r="K902" s="7"/>
      <c r="L902" s="7"/>
      <c r="M902" s="7"/>
      <c r="N902" s="7"/>
      <c r="O902" s="7"/>
      <c r="P902" s="7"/>
      <c r="Q902" s="7"/>
      <c r="R902" s="7"/>
      <c r="S902" s="7"/>
      <c r="T902" s="7"/>
      <c r="U902" s="7"/>
      <c r="V902" s="7"/>
      <c r="W902" s="7"/>
      <c r="X902" s="7"/>
      <c r="Y902" s="7"/>
    </row>
    <row r="903" spans="1:25" x14ac:dyDescent="0.2">
      <c r="A903" s="7"/>
      <c r="B903" s="7"/>
      <c r="C903" s="7"/>
      <c r="D903" s="7"/>
      <c r="E903" s="7"/>
      <c r="F903" s="7"/>
      <c r="G903" s="7"/>
      <c r="H903" s="7"/>
      <c r="I903" s="7"/>
      <c r="J903" s="7"/>
      <c r="K903" s="7"/>
      <c r="L903" s="7"/>
      <c r="M903" s="7"/>
      <c r="N903" s="7"/>
      <c r="O903" s="7"/>
      <c r="P903" s="7"/>
      <c r="Q903" s="7"/>
      <c r="R903" s="7"/>
      <c r="S903" s="7"/>
      <c r="T903" s="7"/>
      <c r="U903" s="7"/>
      <c r="V903" s="7"/>
      <c r="W903" s="7"/>
      <c r="X903" s="7"/>
      <c r="Y903" s="7"/>
    </row>
    <row r="904" spans="1:25" x14ac:dyDescent="0.2">
      <c r="A904" s="7"/>
      <c r="B904" s="7"/>
      <c r="C904" s="7"/>
      <c r="D904" s="7"/>
      <c r="E904" s="7"/>
      <c r="F904" s="7"/>
      <c r="G904" s="7"/>
      <c r="H904" s="7"/>
      <c r="I904" s="7"/>
      <c r="J904" s="7"/>
      <c r="K904" s="7"/>
      <c r="L904" s="7"/>
      <c r="M904" s="7"/>
      <c r="N904" s="7"/>
      <c r="O904" s="7"/>
      <c r="P904" s="7"/>
      <c r="Q904" s="7"/>
      <c r="R904" s="7"/>
      <c r="S904" s="7"/>
      <c r="T904" s="7"/>
      <c r="U904" s="7"/>
      <c r="V904" s="7"/>
      <c r="W904" s="7"/>
      <c r="X904" s="7"/>
      <c r="Y904" s="7"/>
    </row>
    <row r="905" spans="1:25" x14ac:dyDescent="0.2">
      <c r="A905" s="7"/>
      <c r="B905" s="7"/>
      <c r="C905" s="7"/>
      <c r="D905" s="7"/>
      <c r="E905" s="7"/>
      <c r="F905" s="7"/>
      <c r="G905" s="7"/>
      <c r="H905" s="7"/>
      <c r="I905" s="7"/>
      <c r="J905" s="7"/>
      <c r="K905" s="7"/>
      <c r="L905" s="7"/>
      <c r="M905" s="7"/>
      <c r="N905" s="7"/>
      <c r="O905" s="7"/>
      <c r="P905" s="7"/>
      <c r="Q905" s="7"/>
      <c r="R905" s="7"/>
      <c r="S905" s="7"/>
      <c r="T905" s="7"/>
      <c r="U905" s="7"/>
      <c r="V905" s="7"/>
      <c r="W905" s="7"/>
      <c r="X905" s="7"/>
      <c r="Y905" s="7"/>
    </row>
    <row r="906" spans="1:25" x14ac:dyDescent="0.2">
      <c r="A906" s="7"/>
      <c r="B906" s="7"/>
      <c r="C906" s="7"/>
      <c r="D906" s="7"/>
      <c r="E906" s="7"/>
      <c r="F906" s="7"/>
      <c r="G906" s="7"/>
      <c r="H906" s="7"/>
      <c r="I906" s="7"/>
      <c r="J906" s="7"/>
      <c r="K906" s="7"/>
      <c r="L906" s="7"/>
      <c r="M906" s="7"/>
      <c r="N906" s="7"/>
      <c r="O906" s="7"/>
      <c r="P906" s="7"/>
      <c r="Q906" s="7"/>
      <c r="R906" s="7"/>
      <c r="S906" s="7"/>
      <c r="T906" s="7"/>
      <c r="U906" s="7"/>
      <c r="V906" s="7"/>
      <c r="W906" s="7"/>
      <c r="X906" s="7"/>
      <c r="Y906" s="7"/>
    </row>
    <row r="907" spans="1:25" x14ac:dyDescent="0.2">
      <c r="A907" s="7"/>
      <c r="B907" s="7"/>
      <c r="C907" s="7"/>
      <c r="D907" s="7"/>
      <c r="E907" s="7"/>
      <c r="F907" s="7"/>
      <c r="G907" s="7"/>
      <c r="H907" s="7"/>
      <c r="I907" s="7"/>
      <c r="J907" s="7"/>
      <c r="K907" s="7"/>
      <c r="L907" s="7"/>
      <c r="M907" s="7"/>
      <c r="N907" s="7"/>
      <c r="O907" s="7"/>
      <c r="P907" s="7"/>
      <c r="Q907" s="7"/>
      <c r="R907" s="7"/>
      <c r="S907" s="7"/>
      <c r="T907" s="7"/>
      <c r="U907" s="7"/>
      <c r="V907" s="7"/>
      <c r="W907" s="7"/>
      <c r="X907" s="7"/>
      <c r="Y907" s="7"/>
    </row>
    <row r="908" spans="1:25" x14ac:dyDescent="0.2">
      <c r="A908" s="7"/>
      <c r="B908" s="7"/>
      <c r="C908" s="7"/>
      <c r="D908" s="7"/>
      <c r="E908" s="7"/>
      <c r="F908" s="7"/>
      <c r="G908" s="7"/>
      <c r="H908" s="7"/>
      <c r="I908" s="7"/>
      <c r="J908" s="7"/>
      <c r="K908" s="7"/>
      <c r="L908" s="7"/>
      <c r="M908" s="7"/>
      <c r="N908" s="7"/>
      <c r="O908" s="7"/>
      <c r="P908" s="7"/>
      <c r="Q908" s="7"/>
      <c r="R908" s="7"/>
      <c r="S908" s="7"/>
      <c r="T908" s="7"/>
      <c r="U908" s="7"/>
      <c r="V908" s="7"/>
      <c r="W908" s="7"/>
      <c r="X908" s="7"/>
      <c r="Y908" s="7"/>
    </row>
    <row r="909" spans="1:25" x14ac:dyDescent="0.2">
      <c r="A909" s="7"/>
      <c r="B909" s="7"/>
      <c r="C909" s="7"/>
      <c r="D909" s="7"/>
      <c r="E909" s="7"/>
      <c r="F909" s="7"/>
      <c r="G909" s="7"/>
      <c r="H909" s="7"/>
      <c r="I909" s="7"/>
      <c r="J909" s="7"/>
      <c r="K909" s="7"/>
      <c r="L909" s="7"/>
      <c r="M909" s="7"/>
      <c r="N909" s="7"/>
      <c r="O909" s="7"/>
      <c r="P909" s="7"/>
      <c r="Q909" s="7"/>
      <c r="R909" s="7"/>
      <c r="S909" s="7"/>
      <c r="T909" s="7"/>
      <c r="U909" s="7"/>
      <c r="V909" s="7"/>
      <c r="W909" s="7"/>
      <c r="X909" s="7"/>
      <c r="Y909" s="7"/>
    </row>
    <row r="910" spans="1:25" x14ac:dyDescent="0.2">
      <c r="A910" s="7"/>
      <c r="B910" s="7"/>
      <c r="C910" s="7"/>
      <c r="D910" s="7"/>
      <c r="E910" s="7"/>
      <c r="F910" s="7"/>
      <c r="G910" s="7"/>
      <c r="H910" s="7"/>
      <c r="I910" s="7"/>
      <c r="J910" s="7"/>
      <c r="K910" s="7"/>
      <c r="L910" s="7"/>
      <c r="M910" s="7"/>
      <c r="N910" s="7"/>
      <c r="O910" s="7"/>
      <c r="P910" s="7"/>
      <c r="Q910" s="7"/>
      <c r="R910" s="7"/>
      <c r="S910" s="7"/>
      <c r="T910" s="7"/>
      <c r="U910" s="7"/>
      <c r="V910" s="7"/>
      <c r="W910" s="7"/>
      <c r="X910" s="7"/>
      <c r="Y910" s="7"/>
    </row>
    <row r="911" spans="1:25" x14ac:dyDescent="0.2">
      <c r="A911" s="7"/>
      <c r="B911" s="7"/>
      <c r="C911" s="7"/>
      <c r="D911" s="7"/>
      <c r="E911" s="7"/>
      <c r="F911" s="7"/>
      <c r="G911" s="7"/>
      <c r="H911" s="7"/>
      <c r="I911" s="7"/>
      <c r="J911" s="7"/>
      <c r="K911" s="7"/>
      <c r="L911" s="7"/>
      <c r="M911" s="7"/>
      <c r="N911" s="7"/>
      <c r="O911" s="7"/>
      <c r="P911" s="7"/>
      <c r="Q911" s="7"/>
      <c r="R911" s="7"/>
      <c r="S911" s="7"/>
      <c r="T911" s="7"/>
      <c r="U911" s="7"/>
      <c r="V911" s="7"/>
      <c r="W911" s="7"/>
      <c r="X911" s="7"/>
      <c r="Y911" s="7"/>
    </row>
    <row r="912" spans="1:25" x14ac:dyDescent="0.2">
      <c r="A912" s="7"/>
      <c r="B912" s="7"/>
      <c r="C912" s="7"/>
      <c r="D912" s="7"/>
      <c r="E912" s="7"/>
      <c r="F912" s="7"/>
      <c r="G912" s="7"/>
      <c r="H912" s="7"/>
      <c r="I912" s="7"/>
      <c r="J912" s="7"/>
      <c r="K912" s="7"/>
      <c r="L912" s="7"/>
      <c r="M912" s="7"/>
      <c r="N912" s="7"/>
      <c r="O912" s="7"/>
      <c r="P912" s="7"/>
      <c r="Q912" s="7"/>
      <c r="R912" s="7"/>
      <c r="S912" s="7"/>
      <c r="T912" s="7"/>
      <c r="U912" s="7"/>
      <c r="V912" s="7"/>
      <c r="W912" s="7"/>
      <c r="X912" s="7"/>
      <c r="Y912" s="7"/>
    </row>
    <row r="913" spans="1:25" x14ac:dyDescent="0.2">
      <c r="A913" s="7"/>
      <c r="B913" s="7"/>
      <c r="C913" s="7"/>
      <c r="D913" s="7"/>
      <c r="E913" s="7"/>
      <c r="F913" s="7"/>
      <c r="G913" s="7"/>
      <c r="H913" s="7"/>
      <c r="I913" s="7"/>
      <c r="J913" s="7"/>
      <c r="K913" s="7"/>
      <c r="L913" s="7"/>
      <c r="M913" s="7"/>
      <c r="N913" s="7"/>
      <c r="O913" s="7"/>
      <c r="P913" s="7"/>
      <c r="Q913" s="7"/>
      <c r="R913" s="7"/>
      <c r="S913" s="7"/>
      <c r="T913" s="7"/>
      <c r="U913" s="7"/>
      <c r="V913" s="7"/>
      <c r="W913" s="7"/>
      <c r="X913" s="7"/>
      <c r="Y913" s="7"/>
    </row>
    <row r="914" spans="1:25" x14ac:dyDescent="0.2">
      <c r="A914" s="7"/>
      <c r="B914" s="7"/>
      <c r="C914" s="7"/>
      <c r="D914" s="7"/>
      <c r="E914" s="7"/>
      <c r="F914" s="7"/>
      <c r="G914" s="7"/>
      <c r="H914" s="7"/>
      <c r="I914" s="7"/>
      <c r="J914" s="7"/>
      <c r="K914" s="7"/>
      <c r="L914" s="7"/>
      <c r="M914" s="7"/>
      <c r="N914" s="7"/>
      <c r="O914" s="7"/>
      <c r="P914" s="7"/>
      <c r="Q914" s="7"/>
      <c r="R914" s="7"/>
      <c r="S914" s="7"/>
      <c r="T914" s="7"/>
      <c r="U914" s="7"/>
      <c r="V914" s="7"/>
      <c r="W914" s="7"/>
      <c r="X914" s="7"/>
      <c r="Y914" s="7"/>
    </row>
    <row r="915" spans="1:25" x14ac:dyDescent="0.2">
      <c r="A915" s="7"/>
      <c r="B915" s="7"/>
      <c r="C915" s="7"/>
      <c r="D915" s="7"/>
      <c r="E915" s="7"/>
      <c r="F915" s="7"/>
      <c r="G915" s="7"/>
      <c r="H915" s="7"/>
      <c r="I915" s="7"/>
      <c r="J915" s="7"/>
      <c r="K915" s="7"/>
      <c r="L915" s="7"/>
      <c r="M915" s="7"/>
      <c r="N915" s="7"/>
      <c r="O915" s="7"/>
      <c r="P915" s="7"/>
      <c r="Q915" s="7"/>
      <c r="R915" s="7"/>
      <c r="S915" s="7"/>
      <c r="T915" s="7"/>
      <c r="U915" s="7"/>
      <c r="V915" s="7"/>
      <c r="W915" s="7"/>
      <c r="X915" s="7"/>
      <c r="Y915" s="7"/>
    </row>
    <row r="916" spans="1:25" x14ac:dyDescent="0.2">
      <c r="A916" s="7"/>
      <c r="B916" s="7"/>
      <c r="C916" s="7"/>
      <c r="D916" s="7"/>
      <c r="E916" s="7"/>
      <c r="F916" s="7"/>
      <c r="G916" s="7"/>
      <c r="H916" s="7"/>
      <c r="I916" s="7"/>
      <c r="J916" s="7"/>
      <c r="K916" s="7"/>
      <c r="L916" s="7"/>
      <c r="M916" s="7"/>
      <c r="N916" s="7"/>
      <c r="O916" s="7"/>
      <c r="P916" s="7"/>
      <c r="Q916" s="7"/>
      <c r="R916" s="7"/>
      <c r="S916" s="7"/>
      <c r="T916" s="7"/>
      <c r="U916" s="7"/>
      <c r="V916" s="7"/>
      <c r="W916" s="7"/>
      <c r="X916" s="7"/>
      <c r="Y916" s="7"/>
    </row>
    <row r="917" spans="1:25" x14ac:dyDescent="0.2">
      <c r="A917" s="7"/>
      <c r="B917" s="7"/>
      <c r="C917" s="7"/>
      <c r="D917" s="7"/>
      <c r="E917" s="7"/>
      <c r="F917" s="7"/>
      <c r="G917" s="7"/>
      <c r="H917" s="7"/>
      <c r="I917" s="7"/>
      <c r="J917" s="7"/>
      <c r="K917" s="7"/>
      <c r="L917" s="7"/>
      <c r="M917" s="7"/>
      <c r="N917" s="7"/>
      <c r="O917" s="7"/>
      <c r="P917" s="7"/>
      <c r="Q917" s="7"/>
      <c r="R917" s="7"/>
      <c r="S917" s="7"/>
      <c r="T917" s="7"/>
      <c r="U917" s="7"/>
      <c r="V917" s="7"/>
      <c r="W917" s="7"/>
      <c r="X917" s="7"/>
      <c r="Y917" s="7"/>
    </row>
    <row r="918" spans="1:25" x14ac:dyDescent="0.2">
      <c r="A918" s="7"/>
      <c r="B918" s="7"/>
      <c r="C918" s="7"/>
      <c r="D918" s="7"/>
      <c r="E918" s="7"/>
      <c r="F918" s="7"/>
      <c r="G918" s="7"/>
      <c r="H918" s="7"/>
      <c r="I918" s="7"/>
      <c r="J918" s="7"/>
      <c r="K918" s="7"/>
      <c r="L918" s="7"/>
      <c r="M918" s="7"/>
      <c r="N918" s="7"/>
      <c r="O918" s="7"/>
      <c r="P918" s="7"/>
      <c r="Q918" s="7"/>
      <c r="R918" s="7"/>
      <c r="S918" s="7"/>
      <c r="T918" s="7"/>
      <c r="U918" s="7"/>
      <c r="V918" s="7"/>
      <c r="W918" s="7"/>
      <c r="X918" s="7"/>
      <c r="Y918" s="7"/>
    </row>
    <row r="919" spans="1:25" x14ac:dyDescent="0.2">
      <c r="A919" s="7"/>
      <c r="B919" s="7"/>
      <c r="C919" s="7"/>
      <c r="D919" s="7"/>
      <c r="E919" s="7"/>
      <c r="F919" s="7"/>
      <c r="G919" s="7"/>
      <c r="H919" s="7"/>
      <c r="I919" s="7"/>
      <c r="J919" s="7"/>
      <c r="K919" s="7"/>
      <c r="L919" s="7"/>
      <c r="M919" s="7"/>
      <c r="N919" s="7"/>
      <c r="O919" s="7"/>
      <c r="P919" s="7"/>
      <c r="Q919" s="7"/>
      <c r="R919" s="7"/>
      <c r="S919" s="7"/>
      <c r="T919" s="7"/>
      <c r="U919" s="7"/>
      <c r="V919" s="7"/>
      <c r="W919" s="7"/>
      <c r="X919" s="7"/>
      <c r="Y919" s="7"/>
    </row>
    <row r="920" spans="1:25" x14ac:dyDescent="0.2">
      <c r="A920" s="7"/>
      <c r="B920" s="7"/>
      <c r="C920" s="7"/>
      <c r="D920" s="7"/>
      <c r="E920" s="7"/>
      <c r="F920" s="7"/>
      <c r="G920" s="7"/>
      <c r="H920" s="7"/>
      <c r="I920" s="7"/>
      <c r="J920" s="7"/>
      <c r="K920" s="7"/>
      <c r="L920" s="7"/>
      <c r="M920" s="7"/>
      <c r="N920" s="7"/>
      <c r="O920" s="7"/>
      <c r="P920" s="7"/>
      <c r="Q920" s="7"/>
      <c r="R920" s="7"/>
      <c r="S920" s="7"/>
      <c r="T920" s="7"/>
      <c r="U920" s="7"/>
      <c r="V920" s="7"/>
      <c r="W920" s="7"/>
      <c r="X920" s="7"/>
      <c r="Y920" s="7"/>
    </row>
    <row r="921" spans="1:25" x14ac:dyDescent="0.2">
      <c r="A921" s="7"/>
      <c r="B921" s="7"/>
      <c r="C921" s="7"/>
      <c r="D921" s="7"/>
      <c r="E921" s="7"/>
      <c r="F921" s="7"/>
      <c r="G921" s="7"/>
      <c r="H921" s="7"/>
      <c r="I921" s="7"/>
      <c r="J921" s="7"/>
      <c r="K921" s="7"/>
      <c r="L921" s="7"/>
      <c r="M921" s="7"/>
      <c r="N921" s="7"/>
      <c r="O921" s="7"/>
      <c r="P921" s="7"/>
      <c r="Q921" s="7"/>
      <c r="R921" s="7"/>
      <c r="S921" s="7"/>
      <c r="T921" s="7"/>
      <c r="U921" s="7"/>
      <c r="V921" s="7"/>
      <c r="W921" s="7"/>
      <c r="X921" s="7"/>
      <c r="Y921" s="7"/>
    </row>
    <row r="922" spans="1:25" x14ac:dyDescent="0.2">
      <c r="A922" s="7"/>
      <c r="B922" s="7"/>
      <c r="C922" s="7"/>
      <c r="D922" s="7"/>
      <c r="E922" s="7"/>
      <c r="F922" s="7"/>
      <c r="G922" s="7"/>
      <c r="H922" s="7"/>
      <c r="I922" s="7"/>
      <c r="J922" s="7"/>
      <c r="K922" s="7"/>
      <c r="L922" s="7"/>
      <c r="M922" s="7"/>
      <c r="N922" s="7"/>
      <c r="O922" s="7"/>
      <c r="P922" s="7"/>
      <c r="Q922" s="7"/>
      <c r="R922" s="7"/>
      <c r="S922" s="7"/>
      <c r="T922" s="7"/>
      <c r="U922" s="7"/>
      <c r="V922" s="7"/>
      <c r="W922" s="7"/>
      <c r="X922" s="7"/>
      <c r="Y922" s="7"/>
    </row>
    <row r="923" spans="1:25" x14ac:dyDescent="0.2">
      <c r="A923" s="7"/>
      <c r="B923" s="7"/>
      <c r="C923" s="7"/>
      <c r="D923" s="7"/>
      <c r="E923" s="7"/>
      <c r="F923" s="7"/>
      <c r="G923" s="7"/>
      <c r="H923" s="7"/>
      <c r="I923" s="7"/>
      <c r="J923" s="7"/>
      <c r="K923" s="7"/>
      <c r="L923" s="7"/>
      <c r="M923" s="7"/>
      <c r="N923" s="7"/>
      <c r="O923" s="7"/>
      <c r="P923" s="7"/>
      <c r="Q923" s="7"/>
      <c r="R923" s="7"/>
      <c r="S923" s="7"/>
      <c r="T923" s="7"/>
      <c r="U923" s="7"/>
      <c r="V923" s="7"/>
      <c r="W923" s="7"/>
      <c r="X923" s="7"/>
      <c r="Y923" s="7"/>
    </row>
    <row r="924" spans="1:25" x14ac:dyDescent="0.2">
      <c r="A924" s="7"/>
      <c r="B924" s="7"/>
      <c r="C924" s="7"/>
      <c r="D924" s="7"/>
      <c r="E924" s="7"/>
      <c r="F924" s="7"/>
      <c r="G924" s="7"/>
      <c r="H924" s="7"/>
      <c r="I924" s="7"/>
      <c r="J924" s="7"/>
      <c r="K924" s="7"/>
      <c r="L924" s="7"/>
      <c r="M924" s="7"/>
      <c r="N924" s="7"/>
      <c r="O924" s="7"/>
      <c r="P924" s="7"/>
      <c r="Q924" s="7"/>
      <c r="R924" s="7"/>
      <c r="S924" s="7"/>
      <c r="T924" s="7"/>
      <c r="U924" s="7"/>
      <c r="V924" s="7"/>
      <c r="W924" s="7"/>
      <c r="X924" s="7"/>
      <c r="Y924" s="7"/>
    </row>
    <row r="925" spans="1:25" x14ac:dyDescent="0.2">
      <c r="A925" s="7"/>
      <c r="B925" s="7"/>
      <c r="C925" s="7"/>
      <c r="D925" s="7"/>
      <c r="E925" s="7"/>
      <c r="F925" s="7"/>
      <c r="G925" s="7"/>
      <c r="H925" s="7"/>
      <c r="I925" s="7"/>
      <c r="J925" s="7"/>
      <c r="K925" s="7"/>
      <c r="L925" s="7"/>
      <c r="M925" s="7"/>
      <c r="N925" s="7"/>
      <c r="O925" s="7"/>
      <c r="P925" s="7"/>
      <c r="Q925" s="7"/>
      <c r="R925" s="7"/>
      <c r="S925" s="7"/>
      <c r="T925" s="7"/>
      <c r="U925" s="7"/>
      <c r="V925" s="7"/>
      <c r="W925" s="7"/>
      <c r="X925" s="7"/>
      <c r="Y925" s="7"/>
    </row>
    <row r="926" spans="1:25" x14ac:dyDescent="0.2">
      <c r="A926" s="7"/>
      <c r="B926" s="7"/>
      <c r="C926" s="7"/>
      <c r="D926" s="7"/>
      <c r="E926" s="7"/>
      <c r="F926" s="7"/>
      <c r="G926" s="7"/>
      <c r="H926" s="7"/>
      <c r="I926" s="7"/>
      <c r="J926" s="7"/>
      <c r="K926" s="7"/>
      <c r="L926" s="7"/>
      <c r="M926" s="7"/>
      <c r="N926" s="7"/>
      <c r="O926" s="7"/>
      <c r="P926" s="7"/>
      <c r="Q926" s="7"/>
      <c r="R926" s="7"/>
      <c r="S926" s="7"/>
      <c r="T926" s="7"/>
      <c r="U926" s="7"/>
      <c r="V926" s="7"/>
      <c r="W926" s="7"/>
      <c r="X926" s="7"/>
      <c r="Y926" s="7"/>
    </row>
    <row r="927" spans="1:25" x14ac:dyDescent="0.2">
      <c r="A927" s="7"/>
      <c r="B927" s="7"/>
      <c r="C927" s="7"/>
      <c r="D927" s="7"/>
      <c r="E927" s="7"/>
      <c r="F927" s="7"/>
      <c r="G927" s="7"/>
      <c r="H927" s="7"/>
      <c r="I927" s="7"/>
      <c r="J927" s="7"/>
      <c r="K927" s="7"/>
      <c r="L927" s="7"/>
      <c r="M927" s="7"/>
      <c r="N927" s="7"/>
      <c r="O927" s="7"/>
      <c r="P927" s="7"/>
      <c r="Q927" s="7"/>
      <c r="R927" s="7"/>
      <c r="S927" s="7"/>
      <c r="T927" s="7"/>
      <c r="U927" s="7"/>
      <c r="V927" s="7"/>
      <c r="W927" s="7"/>
      <c r="X927" s="7"/>
      <c r="Y927" s="7"/>
    </row>
    <row r="928" spans="1:25" x14ac:dyDescent="0.2">
      <c r="A928" s="7"/>
      <c r="B928" s="7"/>
      <c r="C928" s="7"/>
      <c r="D928" s="7"/>
      <c r="E928" s="7"/>
      <c r="F928" s="7"/>
      <c r="G928" s="7"/>
      <c r="H928" s="7"/>
      <c r="I928" s="7"/>
      <c r="J928" s="7"/>
      <c r="K928" s="7"/>
      <c r="L928" s="7"/>
      <c r="M928" s="7"/>
      <c r="N928" s="7"/>
      <c r="O928" s="7"/>
      <c r="P928" s="7"/>
      <c r="Q928" s="7"/>
      <c r="R928" s="7"/>
      <c r="S928" s="7"/>
      <c r="T928" s="7"/>
      <c r="U928" s="7"/>
      <c r="V928" s="7"/>
      <c r="W928" s="7"/>
      <c r="X928" s="7"/>
      <c r="Y928" s="7"/>
    </row>
    <row r="929" spans="1:25" x14ac:dyDescent="0.2">
      <c r="A929" s="7"/>
      <c r="B929" s="7"/>
      <c r="C929" s="7"/>
      <c r="D929" s="7"/>
      <c r="E929" s="7"/>
      <c r="F929" s="7"/>
      <c r="G929" s="7"/>
      <c r="H929" s="7"/>
      <c r="I929" s="7"/>
      <c r="J929" s="7"/>
      <c r="K929" s="7"/>
      <c r="L929" s="7"/>
      <c r="M929" s="7"/>
      <c r="N929" s="7"/>
      <c r="O929" s="7"/>
      <c r="P929" s="7"/>
      <c r="Q929" s="7"/>
      <c r="R929" s="7"/>
      <c r="S929" s="7"/>
      <c r="T929" s="7"/>
      <c r="U929" s="7"/>
      <c r="V929" s="7"/>
      <c r="W929" s="7"/>
      <c r="X929" s="7"/>
      <c r="Y929" s="7"/>
    </row>
    <row r="930" spans="1:25" x14ac:dyDescent="0.2">
      <c r="A930" s="7"/>
      <c r="B930" s="7"/>
      <c r="C930" s="7"/>
      <c r="D930" s="7"/>
      <c r="E930" s="7"/>
      <c r="F930" s="7"/>
      <c r="G930" s="7"/>
      <c r="H930" s="7"/>
      <c r="I930" s="7"/>
      <c r="J930" s="7"/>
      <c r="K930" s="7"/>
      <c r="L930" s="7"/>
      <c r="M930" s="7"/>
      <c r="N930" s="7"/>
      <c r="O930" s="7"/>
      <c r="P930" s="7"/>
      <c r="Q930" s="7"/>
      <c r="R930" s="7"/>
      <c r="S930" s="7"/>
      <c r="T930" s="7"/>
      <c r="U930" s="7"/>
      <c r="V930" s="7"/>
      <c r="W930" s="7"/>
      <c r="X930" s="7"/>
      <c r="Y930" s="7"/>
    </row>
    <row r="931" spans="1:25" x14ac:dyDescent="0.2">
      <c r="A931" s="7"/>
      <c r="B931" s="7"/>
      <c r="C931" s="7"/>
      <c r="D931" s="7"/>
      <c r="E931" s="7"/>
      <c r="F931" s="7"/>
      <c r="G931" s="7"/>
      <c r="H931" s="7"/>
      <c r="I931" s="7"/>
      <c r="J931" s="7"/>
      <c r="K931" s="7"/>
      <c r="L931" s="7"/>
      <c r="M931" s="7"/>
      <c r="N931" s="7"/>
      <c r="O931" s="7"/>
      <c r="P931" s="7"/>
      <c r="Q931" s="7"/>
      <c r="R931" s="7"/>
      <c r="S931" s="7"/>
      <c r="T931" s="7"/>
      <c r="U931" s="7"/>
      <c r="V931" s="7"/>
      <c r="W931" s="7"/>
      <c r="X931" s="7"/>
      <c r="Y931" s="7"/>
    </row>
    <row r="932" spans="1:25" x14ac:dyDescent="0.2">
      <c r="A932" s="7"/>
      <c r="B932" s="7"/>
      <c r="C932" s="7"/>
      <c r="D932" s="7"/>
      <c r="E932" s="7"/>
      <c r="F932" s="7"/>
      <c r="G932" s="7"/>
      <c r="H932" s="7"/>
      <c r="I932" s="7"/>
      <c r="J932" s="7"/>
      <c r="K932" s="7"/>
      <c r="L932" s="7"/>
      <c r="M932" s="7"/>
      <c r="N932" s="7"/>
      <c r="O932" s="7"/>
      <c r="P932" s="7"/>
      <c r="Q932" s="7"/>
      <c r="R932" s="7"/>
      <c r="S932" s="7"/>
      <c r="T932" s="7"/>
      <c r="U932" s="7"/>
      <c r="V932" s="7"/>
      <c r="W932" s="7"/>
      <c r="X932" s="7"/>
      <c r="Y932" s="7"/>
    </row>
    <row r="933" spans="1:25" x14ac:dyDescent="0.2">
      <c r="A933" s="7"/>
      <c r="B933" s="7"/>
      <c r="C933" s="7"/>
      <c r="D933" s="7"/>
      <c r="E933" s="7"/>
      <c r="F933" s="7"/>
      <c r="G933" s="7"/>
      <c r="H933" s="7"/>
      <c r="I933" s="7"/>
      <c r="J933" s="7"/>
      <c r="K933" s="7"/>
      <c r="L933" s="7"/>
      <c r="M933" s="7"/>
      <c r="N933" s="7"/>
      <c r="O933" s="7"/>
      <c r="P933" s="7"/>
      <c r="Q933" s="7"/>
      <c r="R933" s="7"/>
      <c r="S933" s="7"/>
      <c r="T933" s="7"/>
      <c r="U933" s="7"/>
      <c r="V933" s="7"/>
      <c r="W933" s="7"/>
      <c r="X933" s="7"/>
      <c r="Y933" s="7"/>
    </row>
    <row r="934" spans="1:25" x14ac:dyDescent="0.2">
      <c r="A934" s="7"/>
      <c r="B934" s="7"/>
      <c r="C934" s="7"/>
      <c r="D934" s="7"/>
      <c r="E934" s="7"/>
      <c r="F934" s="7"/>
      <c r="G934" s="7"/>
      <c r="H934" s="7"/>
      <c r="I934" s="7"/>
      <c r="J934" s="7"/>
      <c r="K934" s="7"/>
      <c r="L934" s="7"/>
      <c r="M934" s="7"/>
      <c r="N934" s="7"/>
      <c r="O934" s="7"/>
      <c r="P934" s="7"/>
      <c r="Q934" s="7"/>
      <c r="R934" s="7"/>
      <c r="S934" s="7"/>
      <c r="T934" s="7"/>
      <c r="U934" s="7"/>
      <c r="V934" s="7"/>
      <c r="W934" s="7"/>
      <c r="X934" s="7"/>
      <c r="Y934" s="7"/>
    </row>
    <row r="935" spans="1:25" x14ac:dyDescent="0.2">
      <c r="A935" s="7"/>
      <c r="B935" s="7"/>
      <c r="C935" s="7"/>
      <c r="D935" s="7"/>
      <c r="E935" s="7"/>
      <c r="F935" s="7"/>
      <c r="G935" s="7"/>
      <c r="H935" s="7"/>
      <c r="I935" s="7"/>
      <c r="J935" s="7"/>
      <c r="K935" s="7"/>
      <c r="L935" s="7"/>
      <c r="M935" s="7"/>
      <c r="N935" s="7"/>
      <c r="O935" s="7"/>
      <c r="P935" s="7"/>
      <c r="Q935" s="7"/>
      <c r="R935" s="7"/>
      <c r="S935" s="7"/>
      <c r="T935" s="7"/>
      <c r="U935" s="7"/>
      <c r="V935" s="7"/>
      <c r="W935" s="7"/>
      <c r="X935" s="7"/>
      <c r="Y935" s="7"/>
    </row>
    <row r="936" spans="1:25" x14ac:dyDescent="0.2">
      <c r="A936" s="7"/>
      <c r="B936" s="7"/>
      <c r="C936" s="7"/>
      <c r="D936" s="7"/>
      <c r="E936" s="7"/>
      <c r="F936" s="7"/>
      <c r="G936" s="7"/>
      <c r="H936" s="7"/>
      <c r="I936" s="7"/>
      <c r="J936" s="7"/>
      <c r="K936" s="7"/>
      <c r="L936" s="7"/>
      <c r="M936" s="7"/>
      <c r="N936" s="7"/>
      <c r="O936" s="7"/>
      <c r="P936" s="7"/>
      <c r="Q936" s="7"/>
      <c r="R936" s="7"/>
      <c r="S936" s="7"/>
      <c r="T936" s="7"/>
      <c r="U936" s="7"/>
      <c r="V936" s="7"/>
      <c r="W936" s="7"/>
      <c r="X936" s="7"/>
      <c r="Y936" s="7"/>
    </row>
    <row r="937" spans="1:25" x14ac:dyDescent="0.2">
      <c r="A937" s="7"/>
      <c r="B937" s="7"/>
      <c r="C937" s="7"/>
      <c r="D937" s="7"/>
      <c r="E937" s="7"/>
      <c r="F937" s="7"/>
      <c r="G937" s="7"/>
      <c r="H937" s="7"/>
      <c r="I937" s="7"/>
      <c r="J937" s="7"/>
      <c r="K937" s="7"/>
      <c r="L937" s="7"/>
      <c r="M937" s="7"/>
      <c r="N937" s="7"/>
      <c r="O937" s="7"/>
      <c r="P937" s="7"/>
      <c r="Q937" s="7"/>
      <c r="R937" s="7"/>
      <c r="S937" s="7"/>
      <c r="T937" s="7"/>
      <c r="U937" s="7"/>
      <c r="V937" s="7"/>
      <c r="W937" s="7"/>
      <c r="X937" s="7"/>
      <c r="Y937" s="7"/>
    </row>
    <row r="938" spans="1:25" x14ac:dyDescent="0.2">
      <c r="A938" s="7"/>
      <c r="B938" s="7"/>
      <c r="C938" s="7"/>
      <c r="D938" s="7"/>
      <c r="E938" s="7"/>
      <c r="F938" s="7"/>
      <c r="G938" s="7"/>
      <c r="H938" s="7"/>
      <c r="I938" s="7"/>
      <c r="J938" s="7"/>
      <c r="K938" s="7"/>
      <c r="L938" s="7"/>
      <c r="M938" s="7"/>
      <c r="N938" s="7"/>
      <c r="O938" s="7"/>
      <c r="P938" s="7"/>
      <c r="Q938" s="7"/>
      <c r="R938" s="7"/>
      <c r="S938" s="7"/>
      <c r="T938" s="7"/>
      <c r="U938" s="7"/>
      <c r="V938" s="7"/>
      <c r="W938" s="7"/>
      <c r="X938" s="7"/>
      <c r="Y938" s="7"/>
    </row>
    <row r="939" spans="1:25" x14ac:dyDescent="0.2">
      <c r="A939" s="7"/>
      <c r="B939" s="7"/>
      <c r="C939" s="7"/>
      <c r="D939" s="7"/>
      <c r="E939" s="7"/>
      <c r="F939" s="7"/>
      <c r="G939" s="7"/>
      <c r="H939" s="7"/>
      <c r="I939" s="7"/>
      <c r="J939" s="7"/>
      <c r="K939" s="7"/>
      <c r="L939" s="7"/>
      <c r="M939" s="7"/>
      <c r="N939" s="7"/>
      <c r="O939" s="7"/>
      <c r="P939" s="7"/>
      <c r="Q939" s="7"/>
      <c r="R939" s="7"/>
      <c r="S939" s="7"/>
      <c r="T939" s="7"/>
      <c r="U939" s="7"/>
      <c r="V939" s="7"/>
      <c r="W939" s="7"/>
      <c r="X939" s="7"/>
      <c r="Y939" s="7"/>
    </row>
    <row r="940" spans="1:25" x14ac:dyDescent="0.2">
      <c r="A940" s="7"/>
      <c r="B940" s="7"/>
      <c r="C940" s="7"/>
      <c r="D940" s="7"/>
      <c r="E940" s="7"/>
      <c r="F940" s="7"/>
      <c r="G940" s="7"/>
      <c r="H940" s="7"/>
      <c r="I940" s="7"/>
      <c r="J940" s="7"/>
      <c r="K940" s="7"/>
      <c r="L940" s="7"/>
      <c r="M940" s="7"/>
      <c r="N940" s="7"/>
      <c r="O940" s="7"/>
      <c r="P940" s="7"/>
      <c r="Q940" s="7"/>
      <c r="R940" s="7"/>
      <c r="S940" s="7"/>
      <c r="T940" s="7"/>
      <c r="U940" s="7"/>
      <c r="V940" s="7"/>
      <c r="W940" s="7"/>
      <c r="X940" s="7"/>
      <c r="Y940" s="7"/>
    </row>
    <row r="941" spans="1:25" x14ac:dyDescent="0.2">
      <c r="A941" s="7"/>
      <c r="B941" s="7"/>
      <c r="C941" s="7"/>
      <c r="D941" s="7"/>
      <c r="E941" s="7"/>
      <c r="F941" s="7"/>
      <c r="G941" s="7"/>
      <c r="H941" s="7"/>
      <c r="I941" s="7"/>
      <c r="J941" s="7"/>
      <c r="K941" s="7"/>
      <c r="L941" s="7"/>
      <c r="M941" s="7"/>
      <c r="N941" s="7"/>
      <c r="O941" s="7"/>
      <c r="P941" s="7"/>
      <c r="Q941" s="7"/>
      <c r="R941" s="7"/>
      <c r="S941" s="7"/>
      <c r="T941" s="7"/>
      <c r="U941" s="7"/>
      <c r="V941" s="7"/>
      <c r="W941" s="7"/>
      <c r="X941" s="7"/>
      <c r="Y941" s="7"/>
    </row>
    <row r="942" spans="1:25" x14ac:dyDescent="0.2">
      <c r="A942" s="7"/>
      <c r="B942" s="7"/>
      <c r="C942" s="7"/>
      <c r="D942" s="7"/>
      <c r="E942" s="7"/>
      <c r="F942" s="7"/>
      <c r="G942" s="7"/>
      <c r="H942" s="7"/>
      <c r="I942" s="7"/>
      <c r="J942" s="7"/>
      <c r="K942" s="7"/>
      <c r="L942" s="7"/>
      <c r="M942" s="7"/>
      <c r="N942" s="7"/>
      <c r="O942" s="7"/>
      <c r="P942" s="7"/>
      <c r="Q942" s="7"/>
      <c r="R942" s="7"/>
      <c r="S942" s="7"/>
      <c r="T942" s="7"/>
      <c r="U942" s="7"/>
      <c r="V942" s="7"/>
      <c r="W942" s="7"/>
      <c r="X942" s="7"/>
      <c r="Y942" s="7"/>
    </row>
    <row r="943" spans="1:25" x14ac:dyDescent="0.2">
      <c r="A943" s="7"/>
      <c r="B943" s="7"/>
      <c r="C943" s="7"/>
      <c r="D943" s="7"/>
      <c r="E943" s="7"/>
      <c r="F943" s="7"/>
      <c r="G943" s="7"/>
      <c r="H943" s="7"/>
      <c r="I943" s="7"/>
      <c r="J943" s="7"/>
      <c r="K943" s="7"/>
      <c r="L943" s="7"/>
      <c r="M943" s="7"/>
      <c r="N943" s="7"/>
      <c r="O943" s="7"/>
      <c r="P943" s="7"/>
      <c r="Q943" s="7"/>
      <c r="R943" s="7"/>
      <c r="S943" s="7"/>
      <c r="T943" s="7"/>
      <c r="U943" s="7"/>
      <c r="V943" s="7"/>
      <c r="W943" s="7"/>
      <c r="X943" s="7"/>
      <c r="Y943" s="7"/>
    </row>
    <row r="944" spans="1:25" x14ac:dyDescent="0.2">
      <c r="A944" s="7"/>
      <c r="B944" s="7"/>
      <c r="C944" s="7"/>
      <c r="D944" s="7"/>
      <c r="E944" s="7"/>
      <c r="F944" s="7"/>
      <c r="G944" s="7"/>
      <c r="H944" s="7"/>
      <c r="I944" s="7"/>
      <c r="J944" s="7"/>
      <c r="K944" s="7"/>
      <c r="L944" s="7"/>
      <c r="M944" s="7"/>
      <c r="N944" s="7"/>
      <c r="O944" s="7"/>
      <c r="P944" s="7"/>
      <c r="Q944" s="7"/>
      <c r="R944" s="7"/>
      <c r="S944" s="7"/>
      <c r="T944" s="7"/>
      <c r="U944" s="7"/>
      <c r="V944" s="7"/>
      <c r="W944" s="7"/>
      <c r="X944" s="7"/>
      <c r="Y944" s="7"/>
    </row>
    <row r="945" spans="1:25" x14ac:dyDescent="0.2">
      <c r="A945" s="7"/>
      <c r="B945" s="7"/>
      <c r="C945" s="7"/>
      <c r="D945" s="7"/>
      <c r="E945" s="7"/>
      <c r="F945" s="7"/>
      <c r="G945" s="7"/>
      <c r="H945" s="7"/>
      <c r="I945" s="7"/>
      <c r="J945" s="7"/>
      <c r="K945" s="7"/>
      <c r="L945" s="7"/>
      <c r="M945" s="7"/>
      <c r="N945" s="7"/>
      <c r="O945" s="7"/>
      <c r="P945" s="7"/>
      <c r="Q945" s="7"/>
      <c r="R945" s="7"/>
      <c r="S945" s="7"/>
      <c r="T945" s="7"/>
      <c r="U945" s="7"/>
      <c r="V945" s="7"/>
      <c r="W945" s="7"/>
      <c r="X945" s="7"/>
      <c r="Y945" s="7"/>
    </row>
    <row r="946" spans="1:25" x14ac:dyDescent="0.2">
      <c r="A946" s="7"/>
      <c r="B946" s="7"/>
      <c r="C946" s="7"/>
      <c r="D946" s="7"/>
      <c r="E946" s="7"/>
      <c r="F946" s="7"/>
      <c r="G946" s="7"/>
      <c r="H946" s="7"/>
      <c r="I946" s="7"/>
      <c r="J946" s="7"/>
      <c r="K946" s="7"/>
      <c r="L946" s="7"/>
      <c r="M946" s="7"/>
      <c r="N946" s="7"/>
      <c r="O946" s="7"/>
      <c r="P946" s="7"/>
      <c r="Q946" s="7"/>
      <c r="R946" s="7"/>
      <c r="S946" s="7"/>
      <c r="T946" s="7"/>
      <c r="U946" s="7"/>
      <c r="V946" s="7"/>
      <c r="W946" s="7"/>
      <c r="X946" s="7"/>
      <c r="Y946" s="7"/>
    </row>
    <row r="947" spans="1:25" x14ac:dyDescent="0.2">
      <c r="A947" s="7"/>
      <c r="B947" s="7"/>
      <c r="C947" s="7"/>
      <c r="D947" s="7"/>
      <c r="E947" s="7"/>
      <c r="F947" s="7"/>
      <c r="G947" s="7"/>
      <c r="H947" s="7"/>
      <c r="I947" s="7"/>
      <c r="J947" s="7"/>
      <c r="K947" s="7"/>
      <c r="L947" s="7"/>
      <c r="M947" s="7"/>
      <c r="N947" s="7"/>
      <c r="O947" s="7"/>
      <c r="P947" s="7"/>
      <c r="Q947" s="7"/>
      <c r="R947" s="7"/>
      <c r="S947" s="7"/>
      <c r="T947" s="7"/>
      <c r="U947" s="7"/>
      <c r="V947" s="7"/>
      <c r="W947" s="7"/>
      <c r="X947" s="7"/>
      <c r="Y947" s="7"/>
    </row>
    <row r="948" spans="1:25" x14ac:dyDescent="0.2">
      <c r="A948" s="7"/>
      <c r="B948" s="7"/>
      <c r="C948" s="7"/>
      <c r="D948" s="7"/>
      <c r="E948" s="7"/>
      <c r="F948" s="7"/>
      <c r="G948" s="7"/>
      <c r="H948" s="7"/>
      <c r="I948" s="7"/>
      <c r="J948" s="7"/>
      <c r="K948" s="7"/>
      <c r="L948" s="7"/>
      <c r="M948" s="7"/>
      <c r="N948" s="7"/>
      <c r="O948" s="7"/>
      <c r="P948" s="7"/>
      <c r="Q948" s="7"/>
      <c r="R948" s="7"/>
      <c r="S948" s="7"/>
      <c r="T948" s="7"/>
      <c r="U948" s="7"/>
      <c r="V948" s="7"/>
      <c r="W948" s="7"/>
      <c r="X948" s="7"/>
      <c r="Y948" s="7"/>
    </row>
    <row r="949" spans="1:25" x14ac:dyDescent="0.2">
      <c r="A949" s="7"/>
      <c r="B949" s="7"/>
      <c r="C949" s="7"/>
      <c r="D949" s="7"/>
      <c r="E949" s="7"/>
      <c r="F949" s="7"/>
      <c r="G949" s="7"/>
      <c r="H949" s="7"/>
      <c r="I949" s="7"/>
      <c r="J949" s="7"/>
      <c r="K949" s="7"/>
      <c r="L949" s="7"/>
      <c r="M949" s="7"/>
      <c r="N949" s="7"/>
      <c r="O949" s="7"/>
      <c r="P949" s="7"/>
      <c r="Q949" s="7"/>
      <c r="R949" s="7"/>
      <c r="S949" s="7"/>
      <c r="T949" s="7"/>
      <c r="U949" s="7"/>
      <c r="V949" s="7"/>
      <c r="W949" s="7"/>
      <c r="X949" s="7"/>
      <c r="Y949" s="7"/>
    </row>
    <row r="950" spans="1:25" x14ac:dyDescent="0.2">
      <c r="A950" s="7"/>
      <c r="B950" s="7"/>
      <c r="C950" s="7"/>
      <c r="D950" s="7"/>
      <c r="E950" s="7"/>
      <c r="F950" s="7"/>
      <c r="G950" s="7"/>
      <c r="H950" s="7"/>
      <c r="I950" s="7"/>
      <c r="J950" s="7"/>
      <c r="K950" s="7"/>
      <c r="L950" s="7"/>
      <c r="M950" s="7"/>
      <c r="N950" s="7"/>
      <c r="O950" s="7"/>
      <c r="P950" s="7"/>
      <c r="Q950" s="7"/>
      <c r="R950" s="7"/>
      <c r="S950" s="7"/>
      <c r="T950" s="7"/>
      <c r="U950" s="7"/>
      <c r="V950" s="7"/>
      <c r="W950" s="7"/>
      <c r="X950" s="7"/>
      <c r="Y950" s="7"/>
    </row>
    <row r="951" spans="1:25" x14ac:dyDescent="0.2">
      <c r="A951" s="7"/>
      <c r="B951" s="7"/>
      <c r="C951" s="7"/>
      <c r="D951" s="7"/>
      <c r="E951" s="7"/>
      <c r="F951" s="7"/>
      <c r="G951" s="7"/>
      <c r="H951" s="7"/>
      <c r="I951" s="7"/>
      <c r="J951" s="7"/>
      <c r="K951" s="7"/>
      <c r="L951" s="7"/>
      <c r="M951" s="7"/>
      <c r="N951" s="7"/>
      <c r="O951" s="7"/>
      <c r="P951" s="7"/>
      <c r="Q951" s="7"/>
      <c r="R951" s="7"/>
      <c r="S951" s="7"/>
      <c r="T951" s="7"/>
      <c r="U951" s="7"/>
      <c r="V951" s="7"/>
      <c r="W951" s="7"/>
      <c r="X951" s="7"/>
      <c r="Y951" s="7"/>
    </row>
    <row r="952" spans="1:25" x14ac:dyDescent="0.2">
      <c r="A952" s="7"/>
      <c r="B952" s="7"/>
      <c r="C952" s="7"/>
      <c r="D952" s="7"/>
      <c r="E952" s="7"/>
      <c r="F952" s="7"/>
      <c r="G952" s="7"/>
      <c r="H952" s="7"/>
      <c r="I952" s="7"/>
      <c r="J952" s="7"/>
      <c r="K952" s="7"/>
      <c r="L952" s="7"/>
      <c r="M952" s="7"/>
      <c r="N952" s="7"/>
      <c r="O952" s="7"/>
      <c r="P952" s="7"/>
      <c r="Q952" s="7"/>
      <c r="R952" s="7"/>
      <c r="S952" s="7"/>
      <c r="T952" s="7"/>
      <c r="U952" s="7"/>
      <c r="V952" s="7"/>
      <c r="W952" s="7"/>
      <c r="X952" s="7"/>
      <c r="Y952" s="7"/>
    </row>
    <row r="953" spans="1:25" x14ac:dyDescent="0.2">
      <c r="A953" s="7"/>
      <c r="B953" s="7"/>
      <c r="C953" s="7"/>
      <c r="D953" s="7"/>
      <c r="E953" s="7"/>
      <c r="F953" s="7"/>
      <c r="G953" s="7"/>
      <c r="H953" s="7"/>
      <c r="I953" s="7"/>
      <c r="J953" s="7"/>
      <c r="K953" s="7"/>
      <c r="L953" s="7"/>
      <c r="M953" s="7"/>
      <c r="N953" s="7"/>
      <c r="O953" s="7"/>
      <c r="P953" s="7"/>
      <c r="Q953" s="7"/>
      <c r="R953" s="7"/>
      <c r="S953" s="7"/>
      <c r="T953" s="7"/>
      <c r="U953" s="7"/>
      <c r="V953" s="7"/>
      <c r="W953" s="7"/>
      <c r="X953" s="7"/>
      <c r="Y953" s="7"/>
    </row>
    <row r="954" spans="1:25" x14ac:dyDescent="0.2">
      <c r="A954" s="7"/>
      <c r="B954" s="7"/>
      <c r="C954" s="7"/>
      <c r="D954" s="7"/>
      <c r="E954" s="7"/>
      <c r="F954" s="7"/>
      <c r="G954" s="7"/>
      <c r="H954" s="7"/>
      <c r="I954" s="7"/>
      <c r="J954" s="7"/>
      <c r="K954" s="7"/>
      <c r="L954" s="7"/>
      <c r="M954" s="7"/>
      <c r="N954" s="7"/>
      <c r="O954" s="7"/>
      <c r="P954" s="7"/>
      <c r="Q954" s="7"/>
      <c r="R954" s="7"/>
      <c r="S954" s="7"/>
      <c r="T954" s="7"/>
      <c r="U954" s="7"/>
      <c r="V954" s="7"/>
      <c r="W954" s="7"/>
      <c r="X954" s="7"/>
      <c r="Y954" s="7"/>
    </row>
    <row r="955" spans="1:25" x14ac:dyDescent="0.2">
      <c r="A955" s="7"/>
      <c r="B955" s="7"/>
      <c r="C955" s="7"/>
      <c r="D955" s="7"/>
      <c r="E955" s="7"/>
      <c r="F955" s="7"/>
      <c r="G955" s="7"/>
      <c r="H955" s="7"/>
      <c r="I955" s="7"/>
      <c r="J955" s="7"/>
      <c r="K955" s="7"/>
      <c r="L955" s="7"/>
      <c r="M955" s="7"/>
      <c r="N955" s="7"/>
      <c r="O955" s="7"/>
      <c r="P955" s="7"/>
      <c r="Q955" s="7"/>
      <c r="R955" s="7"/>
      <c r="S955" s="7"/>
      <c r="T955" s="7"/>
      <c r="U955" s="7"/>
      <c r="V955" s="7"/>
      <c r="W955" s="7"/>
      <c r="X955" s="7"/>
      <c r="Y955" s="7"/>
    </row>
    <row r="956" spans="1:25" x14ac:dyDescent="0.2">
      <c r="A956" s="7"/>
      <c r="B956" s="7"/>
      <c r="C956" s="7"/>
      <c r="D956" s="7"/>
      <c r="E956" s="7"/>
      <c r="F956" s="7"/>
      <c r="G956" s="7"/>
      <c r="H956" s="7"/>
      <c r="I956" s="7"/>
      <c r="J956" s="7"/>
      <c r="K956" s="7"/>
      <c r="L956" s="7"/>
      <c r="M956" s="7"/>
      <c r="N956" s="7"/>
      <c r="O956" s="7"/>
      <c r="P956" s="7"/>
      <c r="Q956" s="7"/>
      <c r="R956" s="7"/>
      <c r="S956" s="7"/>
      <c r="T956" s="7"/>
      <c r="U956" s="7"/>
      <c r="V956" s="7"/>
      <c r="W956" s="7"/>
      <c r="X956" s="7"/>
      <c r="Y956" s="7"/>
    </row>
    <row r="957" spans="1:25" x14ac:dyDescent="0.2">
      <c r="A957" s="7"/>
      <c r="B957" s="7"/>
      <c r="C957" s="7"/>
      <c r="D957" s="7"/>
      <c r="E957" s="7"/>
      <c r="F957" s="7"/>
      <c r="G957" s="7"/>
      <c r="H957" s="7"/>
      <c r="I957" s="7"/>
      <c r="J957" s="7"/>
      <c r="K957" s="7"/>
      <c r="L957" s="7"/>
      <c r="M957" s="7"/>
      <c r="N957" s="7"/>
      <c r="O957" s="7"/>
      <c r="P957" s="7"/>
      <c r="Q957" s="7"/>
      <c r="R957" s="7"/>
      <c r="S957" s="7"/>
      <c r="T957" s="7"/>
      <c r="U957" s="7"/>
      <c r="V957" s="7"/>
      <c r="W957" s="7"/>
      <c r="X957" s="7"/>
      <c r="Y957" s="7"/>
    </row>
    <row r="958" spans="1:25" x14ac:dyDescent="0.2">
      <c r="A958" s="7"/>
      <c r="B958" s="7"/>
      <c r="C958" s="7"/>
      <c r="D958" s="7"/>
      <c r="E958" s="7"/>
      <c r="F958" s="7"/>
      <c r="G958" s="7"/>
      <c r="H958" s="7"/>
      <c r="I958" s="7"/>
      <c r="J958" s="7"/>
      <c r="K958" s="7"/>
      <c r="L958" s="7"/>
      <c r="M958" s="7"/>
      <c r="N958" s="7"/>
      <c r="O958" s="7"/>
      <c r="P958" s="7"/>
      <c r="Q958" s="7"/>
      <c r="R958" s="7"/>
      <c r="S958" s="7"/>
      <c r="T958" s="7"/>
      <c r="U958" s="7"/>
      <c r="V958" s="7"/>
      <c r="W958" s="7"/>
      <c r="X958" s="7"/>
      <c r="Y958" s="7"/>
    </row>
    <row r="959" spans="1:25" x14ac:dyDescent="0.2">
      <c r="A959" s="7"/>
      <c r="B959" s="7"/>
      <c r="C959" s="7"/>
      <c r="D959" s="7"/>
      <c r="E959" s="7"/>
      <c r="F959" s="7"/>
      <c r="G959" s="7"/>
      <c r="H959" s="7"/>
      <c r="I959" s="7"/>
      <c r="J959" s="7"/>
      <c r="K959" s="7"/>
      <c r="L959" s="7"/>
      <c r="M959" s="7"/>
      <c r="N959" s="7"/>
      <c r="O959" s="7"/>
      <c r="P959" s="7"/>
      <c r="Q959" s="7"/>
      <c r="R959" s="7"/>
      <c r="S959" s="7"/>
      <c r="T959" s="7"/>
      <c r="U959" s="7"/>
      <c r="V959" s="7"/>
      <c r="W959" s="7"/>
      <c r="X959" s="7"/>
      <c r="Y959" s="7"/>
    </row>
    <row r="960" spans="1:25" x14ac:dyDescent="0.2">
      <c r="A960" s="7"/>
      <c r="B960" s="7"/>
      <c r="C960" s="7"/>
      <c r="D960" s="7"/>
      <c r="E960" s="7"/>
      <c r="F960" s="7"/>
      <c r="G960" s="7"/>
      <c r="H960" s="7"/>
      <c r="I960" s="7"/>
      <c r="J960" s="7"/>
      <c r="K960" s="7"/>
      <c r="L960" s="7"/>
      <c r="M960" s="7"/>
      <c r="N960" s="7"/>
      <c r="O960" s="7"/>
      <c r="P960" s="7"/>
      <c r="Q960" s="7"/>
      <c r="R960" s="7"/>
      <c r="S960" s="7"/>
      <c r="T960" s="7"/>
      <c r="U960" s="7"/>
      <c r="V960" s="7"/>
      <c r="W960" s="7"/>
      <c r="X960" s="7"/>
      <c r="Y960" s="7"/>
    </row>
    <row r="961" spans="1:25" x14ac:dyDescent="0.2">
      <c r="A961" s="7"/>
      <c r="B961" s="7"/>
      <c r="C961" s="7"/>
      <c r="D961" s="7"/>
      <c r="E961" s="7"/>
      <c r="F961" s="7"/>
      <c r="G961" s="7"/>
      <c r="H961" s="7"/>
      <c r="I961" s="7"/>
      <c r="J961" s="7"/>
      <c r="K961" s="7"/>
      <c r="L961" s="7"/>
      <c r="M961" s="7"/>
      <c r="N961" s="7"/>
      <c r="O961" s="7"/>
      <c r="P961" s="7"/>
      <c r="Q961" s="7"/>
      <c r="R961" s="7"/>
      <c r="S961" s="7"/>
      <c r="T961" s="7"/>
      <c r="U961" s="7"/>
      <c r="V961" s="7"/>
      <c r="W961" s="7"/>
      <c r="X961" s="7"/>
      <c r="Y961" s="7"/>
    </row>
    <row r="962" spans="1:25" x14ac:dyDescent="0.2">
      <c r="A962" s="7"/>
      <c r="B962" s="7"/>
      <c r="C962" s="7"/>
      <c r="D962" s="7"/>
      <c r="E962" s="7"/>
      <c r="F962" s="7"/>
      <c r="G962" s="7"/>
      <c r="H962" s="7"/>
      <c r="I962" s="7"/>
      <c r="J962" s="7"/>
      <c r="K962" s="7"/>
      <c r="L962" s="7"/>
      <c r="M962" s="7"/>
      <c r="N962" s="7"/>
      <c r="O962" s="7"/>
      <c r="P962" s="7"/>
      <c r="Q962" s="7"/>
      <c r="R962" s="7"/>
      <c r="S962" s="7"/>
      <c r="T962" s="7"/>
      <c r="U962" s="7"/>
      <c r="V962" s="7"/>
      <c r="W962" s="7"/>
      <c r="X962" s="7"/>
      <c r="Y962" s="7"/>
    </row>
    <row r="963" spans="1:25" x14ac:dyDescent="0.2">
      <c r="A963" s="7"/>
      <c r="B963" s="7"/>
      <c r="C963" s="7"/>
      <c r="D963" s="7"/>
      <c r="E963" s="7"/>
      <c r="F963" s="7"/>
      <c r="G963" s="7"/>
      <c r="H963" s="7"/>
      <c r="I963" s="7"/>
      <c r="J963" s="7"/>
      <c r="K963" s="7"/>
      <c r="L963" s="7"/>
      <c r="M963" s="7"/>
      <c r="N963" s="7"/>
      <c r="O963" s="7"/>
      <c r="P963" s="7"/>
      <c r="Q963" s="7"/>
      <c r="R963" s="7"/>
      <c r="S963" s="7"/>
      <c r="T963" s="7"/>
      <c r="U963" s="7"/>
      <c r="V963" s="7"/>
      <c r="W963" s="7"/>
      <c r="X963" s="7"/>
      <c r="Y963" s="7"/>
    </row>
    <row r="964" spans="1:25" x14ac:dyDescent="0.2">
      <c r="A964" s="7"/>
      <c r="B964" s="7"/>
      <c r="C964" s="7"/>
      <c r="D964" s="7"/>
      <c r="E964" s="7"/>
      <c r="F964" s="7"/>
      <c r="G964" s="7"/>
      <c r="H964" s="7"/>
      <c r="I964" s="7"/>
      <c r="J964" s="7"/>
      <c r="K964" s="7"/>
      <c r="L964" s="7"/>
      <c r="M964" s="7"/>
      <c r="N964" s="7"/>
      <c r="O964" s="7"/>
      <c r="P964" s="7"/>
      <c r="Q964" s="7"/>
      <c r="R964" s="7"/>
      <c r="S964" s="7"/>
      <c r="T964" s="7"/>
      <c r="U964" s="7"/>
      <c r="V964" s="7"/>
      <c r="W964" s="7"/>
      <c r="X964" s="7"/>
      <c r="Y964" s="7"/>
    </row>
    <row r="965" spans="1:25" x14ac:dyDescent="0.2">
      <c r="A965" s="7"/>
      <c r="B965" s="7"/>
      <c r="C965" s="7"/>
      <c r="D965" s="7"/>
      <c r="E965" s="7"/>
      <c r="F965" s="7"/>
      <c r="G965" s="7"/>
      <c r="H965" s="7"/>
      <c r="I965" s="7"/>
      <c r="J965" s="7"/>
      <c r="K965" s="7"/>
      <c r="L965" s="7"/>
      <c r="M965" s="7"/>
      <c r="N965" s="7"/>
      <c r="O965" s="7"/>
      <c r="P965" s="7"/>
      <c r="Q965" s="7"/>
      <c r="R965" s="7"/>
      <c r="S965" s="7"/>
      <c r="T965" s="7"/>
      <c r="U965" s="7"/>
      <c r="V965" s="7"/>
      <c r="W965" s="7"/>
      <c r="X965" s="7"/>
      <c r="Y965" s="7"/>
    </row>
    <row r="966" spans="1:25" x14ac:dyDescent="0.2">
      <c r="A966" s="7"/>
      <c r="B966" s="7"/>
      <c r="C966" s="7"/>
      <c r="D966" s="7"/>
      <c r="E966" s="7"/>
      <c r="F966" s="7"/>
      <c r="G966" s="7"/>
      <c r="H966" s="7"/>
      <c r="I966" s="7"/>
      <c r="J966" s="7"/>
      <c r="K966" s="7"/>
      <c r="L966" s="7"/>
      <c r="M966" s="7"/>
      <c r="N966" s="7"/>
      <c r="O966" s="7"/>
      <c r="P966" s="7"/>
      <c r="Q966" s="7"/>
      <c r="R966" s="7"/>
      <c r="S966" s="7"/>
      <c r="T966" s="7"/>
      <c r="U966" s="7"/>
      <c r="V966" s="7"/>
      <c r="W966" s="7"/>
      <c r="X966" s="7"/>
      <c r="Y966" s="7"/>
    </row>
    <row r="967" spans="1:25" x14ac:dyDescent="0.2">
      <c r="A967" s="7"/>
      <c r="B967" s="7"/>
      <c r="C967" s="7"/>
      <c r="D967" s="7"/>
      <c r="E967" s="7"/>
      <c r="F967" s="7"/>
      <c r="G967" s="7"/>
      <c r="H967" s="7"/>
      <c r="I967" s="7"/>
      <c r="J967" s="7"/>
      <c r="K967" s="7"/>
      <c r="L967" s="7"/>
      <c r="M967" s="7"/>
      <c r="N967" s="7"/>
      <c r="O967" s="7"/>
      <c r="P967" s="7"/>
      <c r="Q967" s="7"/>
      <c r="R967" s="7"/>
      <c r="S967" s="7"/>
      <c r="T967" s="7"/>
      <c r="U967" s="7"/>
      <c r="V967" s="7"/>
      <c r="W967" s="7"/>
      <c r="X967" s="7"/>
      <c r="Y967" s="7"/>
    </row>
    <row r="968" spans="1:25" x14ac:dyDescent="0.2">
      <c r="A968" s="7"/>
      <c r="B968" s="7"/>
      <c r="C968" s="7"/>
      <c r="D968" s="7"/>
      <c r="E968" s="7"/>
      <c r="F968" s="7"/>
      <c r="G968" s="7"/>
      <c r="H968" s="7"/>
      <c r="I968" s="7"/>
      <c r="J968" s="7"/>
      <c r="K968" s="7"/>
      <c r="L968" s="7"/>
      <c r="M968" s="7"/>
      <c r="N968" s="7"/>
      <c r="O968" s="7"/>
      <c r="P968" s="7"/>
      <c r="Q968" s="7"/>
      <c r="R968" s="7"/>
      <c r="S968" s="7"/>
      <c r="T968" s="7"/>
      <c r="U968" s="7"/>
      <c r="V968" s="7"/>
      <c r="W968" s="7"/>
      <c r="X968" s="7"/>
      <c r="Y968" s="7"/>
    </row>
    <row r="969" spans="1:25" x14ac:dyDescent="0.2">
      <c r="A969" s="7"/>
      <c r="B969" s="7"/>
      <c r="C969" s="7"/>
      <c r="D969" s="7"/>
      <c r="E969" s="7"/>
      <c r="F969" s="7"/>
      <c r="G969" s="7"/>
      <c r="H969" s="7"/>
      <c r="I969" s="7"/>
      <c r="J969" s="7"/>
      <c r="K969" s="7"/>
      <c r="L969" s="7"/>
      <c r="M969" s="7"/>
      <c r="N969" s="7"/>
      <c r="O969" s="7"/>
      <c r="P969" s="7"/>
      <c r="Q969" s="7"/>
      <c r="R969" s="7"/>
      <c r="S969" s="7"/>
      <c r="T969" s="7"/>
      <c r="U969" s="7"/>
      <c r="V969" s="7"/>
      <c r="W969" s="7"/>
      <c r="X969" s="7"/>
      <c r="Y969" s="7"/>
    </row>
    <row r="970" spans="1:25" x14ac:dyDescent="0.2">
      <c r="A970" s="7"/>
      <c r="B970" s="7"/>
      <c r="C970" s="7"/>
      <c r="D970" s="7"/>
      <c r="E970" s="7"/>
      <c r="F970" s="7"/>
      <c r="G970" s="7"/>
      <c r="H970" s="7"/>
      <c r="I970" s="7"/>
      <c r="J970" s="7"/>
      <c r="K970" s="7"/>
      <c r="L970" s="7"/>
      <c r="M970" s="7"/>
      <c r="N970" s="7"/>
      <c r="O970" s="7"/>
      <c r="P970" s="7"/>
      <c r="Q970" s="7"/>
      <c r="R970" s="7"/>
      <c r="S970" s="7"/>
      <c r="T970" s="7"/>
      <c r="U970" s="7"/>
      <c r="V970" s="7"/>
      <c r="W970" s="7"/>
      <c r="X970" s="7"/>
      <c r="Y970" s="7"/>
    </row>
    <row r="971" spans="1:25" x14ac:dyDescent="0.2">
      <c r="A971" s="7"/>
      <c r="B971" s="7"/>
      <c r="C971" s="7"/>
      <c r="D971" s="7"/>
      <c r="E971" s="7"/>
      <c r="F971" s="7"/>
      <c r="G971" s="7"/>
      <c r="H971" s="7"/>
      <c r="I971" s="7"/>
      <c r="J971" s="7"/>
      <c r="K971" s="7"/>
      <c r="L971" s="7"/>
      <c r="M971" s="7"/>
      <c r="N971" s="7"/>
      <c r="O971" s="7"/>
      <c r="P971" s="7"/>
      <c r="Q971" s="7"/>
      <c r="R971" s="7"/>
      <c r="S971" s="7"/>
      <c r="T971" s="7"/>
      <c r="U971" s="7"/>
      <c r="V971" s="7"/>
      <c r="W971" s="7"/>
      <c r="X971" s="7"/>
      <c r="Y971" s="7"/>
    </row>
    <row r="972" spans="1:25" x14ac:dyDescent="0.2">
      <c r="A972" s="7"/>
      <c r="B972" s="7"/>
      <c r="C972" s="7"/>
      <c r="D972" s="7"/>
      <c r="E972" s="7"/>
      <c r="F972" s="7"/>
      <c r="G972" s="7"/>
      <c r="H972" s="7"/>
      <c r="I972" s="7"/>
      <c r="J972" s="7"/>
      <c r="K972" s="7"/>
      <c r="L972" s="7"/>
      <c r="M972" s="7"/>
      <c r="N972" s="7"/>
      <c r="O972" s="7"/>
      <c r="P972" s="7"/>
      <c r="Q972" s="7"/>
      <c r="R972" s="7"/>
      <c r="S972" s="7"/>
      <c r="T972" s="7"/>
      <c r="U972" s="7"/>
      <c r="V972" s="7"/>
      <c r="W972" s="7"/>
      <c r="X972" s="7"/>
      <c r="Y972" s="7"/>
    </row>
    <row r="973" spans="1:25" x14ac:dyDescent="0.2">
      <c r="A973" s="7"/>
      <c r="B973" s="7"/>
      <c r="C973" s="7"/>
      <c r="D973" s="7"/>
      <c r="E973" s="7"/>
      <c r="F973" s="7"/>
      <c r="G973" s="7"/>
      <c r="H973" s="7"/>
      <c r="I973" s="7"/>
      <c r="J973" s="7"/>
      <c r="K973" s="7"/>
      <c r="L973" s="7"/>
      <c r="M973" s="7"/>
      <c r="N973" s="7"/>
      <c r="O973" s="7"/>
      <c r="P973" s="7"/>
      <c r="Q973" s="7"/>
      <c r="R973" s="7"/>
      <c r="S973" s="7"/>
      <c r="T973" s="7"/>
      <c r="U973" s="7"/>
      <c r="V973" s="7"/>
      <c r="W973" s="7"/>
      <c r="X973" s="7"/>
      <c r="Y973" s="7"/>
    </row>
    <row r="974" spans="1:25" x14ac:dyDescent="0.2">
      <c r="A974" s="7"/>
      <c r="B974" s="7"/>
      <c r="C974" s="7"/>
      <c r="D974" s="7"/>
      <c r="E974" s="7"/>
      <c r="F974" s="7"/>
      <c r="G974" s="7"/>
      <c r="H974" s="7"/>
      <c r="I974" s="7"/>
      <c r="J974" s="7"/>
      <c r="K974" s="7"/>
      <c r="L974" s="7"/>
      <c r="M974" s="7"/>
      <c r="N974" s="7"/>
      <c r="O974" s="7"/>
      <c r="P974" s="7"/>
      <c r="Q974" s="7"/>
      <c r="R974" s="7"/>
      <c r="S974" s="7"/>
      <c r="T974" s="7"/>
      <c r="U974" s="7"/>
      <c r="V974" s="7"/>
      <c r="W974" s="7"/>
      <c r="X974" s="7"/>
      <c r="Y974" s="7"/>
    </row>
    <row r="975" spans="1:25" x14ac:dyDescent="0.2">
      <c r="A975" s="7"/>
      <c r="B975" s="7"/>
      <c r="C975" s="7"/>
      <c r="D975" s="7"/>
      <c r="E975" s="7"/>
      <c r="F975" s="7"/>
      <c r="G975" s="7"/>
      <c r="H975" s="7"/>
      <c r="I975" s="7"/>
      <c r="J975" s="7"/>
      <c r="K975" s="7"/>
      <c r="L975" s="7"/>
      <c r="M975" s="7"/>
      <c r="N975" s="7"/>
      <c r="O975" s="7"/>
      <c r="P975" s="7"/>
      <c r="Q975" s="7"/>
      <c r="R975" s="7"/>
      <c r="S975" s="7"/>
      <c r="T975" s="7"/>
      <c r="U975" s="7"/>
      <c r="V975" s="7"/>
      <c r="W975" s="7"/>
      <c r="X975" s="7"/>
      <c r="Y975" s="7"/>
    </row>
    <row r="976" spans="1:25" x14ac:dyDescent="0.2">
      <c r="A976" s="7"/>
      <c r="B976" s="7"/>
      <c r="C976" s="7"/>
      <c r="D976" s="7"/>
      <c r="E976" s="7"/>
      <c r="F976" s="7"/>
      <c r="G976" s="7"/>
      <c r="H976" s="7"/>
      <c r="I976" s="7"/>
      <c r="J976" s="7"/>
      <c r="K976" s="7"/>
      <c r="L976" s="7"/>
      <c r="M976" s="7"/>
      <c r="N976" s="7"/>
      <c r="O976" s="7"/>
      <c r="P976" s="7"/>
      <c r="Q976" s="7"/>
      <c r="R976" s="7"/>
      <c r="S976" s="7"/>
      <c r="T976" s="7"/>
      <c r="U976" s="7"/>
      <c r="V976" s="7"/>
      <c r="W976" s="7"/>
      <c r="X976" s="7"/>
      <c r="Y976" s="7"/>
    </row>
    <row r="977" spans="1:25" x14ac:dyDescent="0.2">
      <c r="A977" s="7"/>
      <c r="B977" s="7"/>
      <c r="C977" s="7"/>
      <c r="D977" s="7"/>
      <c r="E977" s="7"/>
      <c r="F977" s="7"/>
      <c r="G977" s="7"/>
      <c r="H977" s="7"/>
      <c r="I977" s="7"/>
      <c r="J977" s="7"/>
      <c r="K977" s="7"/>
      <c r="L977" s="7"/>
      <c r="M977" s="7"/>
      <c r="N977" s="7"/>
      <c r="O977" s="7"/>
      <c r="P977" s="7"/>
      <c r="Q977" s="7"/>
      <c r="R977" s="7"/>
      <c r="S977" s="7"/>
      <c r="T977" s="7"/>
      <c r="U977" s="7"/>
      <c r="V977" s="7"/>
      <c r="W977" s="7"/>
      <c r="X977" s="7"/>
      <c r="Y977" s="7"/>
    </row>
    <row r="978" spans="1:25" x14ac:dyDescent="0.2">
      <c r="A978" s="7"/>
      <c r="B978" s="7"/>
      <c r="C978" s="7"/>
      <c r="D978" s="7"/>
      <c r="E978" s="7"/>
      <c r="F978" s="7"/>
      <c r="G978" s="7"/>
      <c r="H978" s="7"/>
      <c r="I978" s="7"/>
      <c r="J978" s="7"/>
      <c r="K978" s="7"/>
      <c r="L978" s="7"/>
      <c r="M978" s="7"/>
      <c r="N978" s="7"/>
      <c r="O978" s="7"/>
      <c r="P978" s="7"/>
      <c r="Q978" s="7"/>
      <c r="R978" s="7"/>
      <c r="S978" s="7"/>
      <c r="T978" s="7"/>
      <c r="U978" s="7"/>
      <c r="V978" s="7"/>
      <c r="W978" s="7"/>
      <c r="X978" s="7"/>
      <c r="Y978" s="7"/>
    </row>
    <row r="979" spans="1:25" x14ac:dyDescent="0.2">
      <c r="A979" s="7"/>
      <c r="B979" s="7"/>
      <c r="C979" s="7"/>
      <c r="D979" s="7"/>
      <c r="E979" s="7"/>
      <c r="F979" s="7"/>
      <c r="G979" s="7"/>
      <c r="H979" s="7"/>
      <c r="I979" s="7"/>
      <c r="J979" s="7"/>
      <c r="K979" s="7"/>
      <c r="L979" s="7"/>
      <c r="M979" s="7"/>
      <c r="N979" s="7"/>
      <c r="O979" s="7"/>
      <c r="P979" s="7"/>
      <c r="Q979" s="7"/>
      <c r="R979" s="7"/>
      <c r="S979" s="7"/>
      <c r="T979" s="7"/>
      <c r="U979" s="7"/>
      <c r="V979" s="7"/>
      <c r="W979" s="7"/>
      <c r="X979" s="7"/>
      <c r="Y979" s="7"/>
    </row>
    <row r="980" spans="1:25" x14ac:dyDescent="0.2">
      <c r="A980" s="7"/>
      <c r="B980" s="7"/>
      <c r="C980" s="7"/>
      <c r="D980" s="7"/>
      <c r="E980" s="7"/>
      <c r="F980" s="7"/>
      <c r="G980" s="7"/>
      <c r="H980" s="7"/>
      <c r="I980" s="7"/>
      <c r="J980" s="7"/>
      <c r="K980" s="7"/>
      <c r="L980" s="7"/>
      <c r="M980" s="7"/>
      <c r="N980" s="7"/>
      <c r="O980" s="7"/>
      <c r="P980" s="7"/>
      <c r="Q980" s="7"/>
      <c r="R980" s="7"/>
      <c r="S980" s="7"/>
      <c r="T980" s="7"/>
      <c r="U980" s="7"/>
      <c r="V980" s="7"/>
      <c r="W980" s="7"/>
      <c r="X980" s="7"/>
      <c r="Y980" s="7"/>
    </row>
    <row r="981" spans="1:25" x14ac:dyDescent="0.2">
      <c r="A981" s="7"/>
      <c r="B981" s="7"/>
      <c r="C981" s="7"/>
      <c r="D981" s="7"/>
      <c r="E981" s="7"/>
      <c r="F981" s="7"/>
      <c r="G981" s="7"/>
      <c r="H981" s="7"/>
      <c r="I981" s="7"/>
      <c r="J981" s="7"/>
      <c r="K981" s="7"/>
      <c r="L981" s="7"/>
      <c r="M981" s="7"/>
      <c r="N981" s="7"/>
      <c r="O981" s="7"/>
      <c r="P981" s="7"/>
      <c r="Q981" s="7"/>
      <c r="R981" s="7"/>
      <c r="S981" s="7"/>
      <c r="T981" s="7"/>
      <c r="U981" s="7"/>
      <c r="V981" s="7"/>
      <c r="W981" s="7"/>
      <c r="X981" s="7"/>
      <c r="Y981" s="7"/>
    </row>
    <row r="982" spans="1:25" x14ac:dyDescent="0.2">
      <c r="A982" s="7"/>
      <c r="B982" s="7"/>
      <c r="C982" s="7"/>
      <c r="D982" s="7"/>
      <c r="E982" s="7"/>
      <c r="F982" s="7"/>
      <c r="G982" s="7"/>
      <c r="H982" s="7"/>
      <c r="I982" s="7"/>
      <c r="J982" s="7"/>
      <c r="K982" s="7"/>
      <c r="L982" s="7"/>
      <c r="M982" s="7"/>
      <c r="N982" s="7"/>
      <c r="O982" s="7"/>
      <c r="P982" s="7"/>
      <c r="Q982" s="7"/>
      <c r="R982" s="7"/>
      <c r="S982" s="7"/>
      <c r="T982" s="7"/>
      <c r="U982" s="7"/>
      <c r="V982" s="7"/>
      <c r="W982" s="7"/>
      <c r="X982" s="7"/>
      <c r="Y982" s="7"/>
    </row>
    <row r="983" spans="1:25" x14ac:dyDescent="0.2">
      <c r="A983" s="7"/>
      <c r="B983" s="7"/>
      <c r="C983" s="7"/>
      <c r="D983" s="7"/>
      <c r="E983" s="7"/>
      <c r="F983" s="7"/>
      <c r="G983" s="7"/>
      <c r="H983" s="7"/>
      <c r="I983" s="7"/>
      <c r="J983" s="7"/>
      <c r="K983" s="7"/>
      <c r="L983" s="7"/>
      <c r="M983" s="7"/>
      <c r="N983" s="7"/>
      <c r="O983" s="7"/>
      <c r="P983" s="7"/>
      <c r="Q983" s="7"/>
      <c r="R983" s="7"/>
      <c r="S983" s="7"/>
      <c r="T983" s="7"/>
      <c r="U983" s="7"/>
      <c r="V983" s="7"/>
      <c r="W983" s="7"/>
      <c r="X983" s="7"/>
      <c r="Y983" s="7"/>
    </row>
    <row r="984" spans="1:25" x14ac:dyDescent="0.2">
      <c r="A984" s="7"/>
      <c r="B984" s="7"/>
      <c r="C984" s="7"/>
      <c r="D984" s="7"/>
      <c r="E984" s="7"/>
      <c r="F984" s="7"/>
      <c r="G984" s="7"/>
      <c r="H984" s="7"/>
      <c r="I984" s="7"/>
      <c r="J984" s="7"/>
      <c r="K984" s="7"/>
      <c r="L984" s="7"/>
      <c r="M984" s="7"/>
      <c r="N984" s="7"/>
      <c r="O984" s="7"/>
      <c r="P984" s="7"/>
      <c r="Q984" s="7"/>
      <c r="R984" s="7"/>
      <c r="S984" s="7"/>
      <c r="T984" s="7"/>
      <c r="U984" s="7"/>
      <c r="V984" s="7"/>
      <c r="W984" s="7"/>
      <c r="X984" s="7"/>
      <c r="Y984" s="7"/>
    </row>
    <row r="985" spans="1:25" x14ac:dyDescent="0.2">
      <c r="A985" s="7"/>
      <c r="B985" s="7"/>
      <c r="C985" s="7"/>
      <c r="D985" s="7"/>
      <c r="E985" s="7"/>
      <c r="F985" s="7"/>
      <c r="G985" s="7"/>
      <c r="H985" s="7"/>
      <c r="I985" s="7"/>
      <c r="J985" s="7"/>
      <c r="K985" s="7"/>
      <c r="L985" s="7"/>
      <c r="M985" s="7"/>
      <c r="N985" s="7"/>
      <c r="O985" s="7"/>
      <c r="P985" s="7"/>
      <c r="Q985" s="7"/>
      <c r="R985" s="7"/>
      <c r="S985" s="7"/>
      <c r="T985" s="7"/>
      <c r="U985" s="7"/>
      <c r="V985" s="7"/>
      <c r="W985" s="7"/>
      <c r="X985" s="7"/>
      <c r="Y985" s="7"/>
    </row>
    <row r="986" spans="1:25" x14ac:dyDescent="0.2">
      <c r="A986" s="7"/>
      <c r="B986" s="7"/>
      <c r="C986" s="7"/>
      <c r="D986" s="7"/>
      <c r="E986" s="7"/>
      <c r="F986" s="7"/>
      <c r="G986" s="7"/>
      <c r="H986" s="7"/>
      <c r="I986" s="7"/>
      <c r="J986" s="7"/>
      <c r="K986" s="7"/>
      <c r="L986" s="7"/>
      <c r="M986" s="7"/>
      <c r="N986" s="7"/>
      <c r="O986" s="7"/>
      <c r="P986" s="7"/>
      <c r="Q986" s="7"/>
      <c r="R986" s="7"/>
      <c r="S986" s="7"/>
      <c r="T986" s="7"/>
      <c r="U986" s="7"/>
      <c r="V986" s="7"/>
      <c r="W986" s="7"/>
      <c r="X986" s="7"/>
      <c r="Y986" s="7"/>
    </row>
    <row r="987" spans="1:25" x14ac:dyDescent="0.2">
      <c r="A987" s="7"/>
      <c r="B987" s="7"/>
      <c r="C987" s="7"/>
      <c r="D987" s="7"/>
      <c r="E987" s="7"/>
      <c r="F987" s="7"/>
      <c r="G987" s="7"/>
      <c r="H987" s="7"/>
      <c r="I987" s="7"/>
      <c r="J987" s="7"/>
      <c r="K987" s="7"/>
      <c r="L987" s="7"/>
      <c r="M987" s="7"/>
      <c r="N987" s="7"/>
      <c r="O987" s="7"/>
      <c r="P987" s="7"/>
      <c r="Q987" s="7"/>
      <c r="R987" s="7"/>
      <c r="S987" s="7"/>
      <c r="T987" s="7"/>
      <c r="U987" s="7"/>
      <c r="V987" s="7"/>
      <c r="W987" s="7"/>
      <c r="X987" s="7"/>
      <c r="Y987" s="7"/>
    </row>
    <row r="988" spans="1:25" x14ac:dyDescent="0.2">
      <c r="A988" s="7"/>
      <c r="B988" s="7"/>
      <c r="C988" s="7"/>
      <c r="D988" s="7"/>
      <c r="E988" s="7"/>
      <c r="F988" s="7"/>
      <c r="G988" s="7"/>
      <c r="H988" s="7"/>
      <c r="I988" s="7"/>
      <c r="J988" s="7"/>
      <c r="K988" s="7"/>
      <c r="L988" s="7"/>
      <c r="M988" s="7"/>
      <c r="N988" s="7"/>
      <c r="O988" s="7"/>
      <c r="P988" s="7"/>
      <c r="Q988" s="7"/>
      <c r="R988" s="7"/>
      <c r="S988" s="7"/>
      <c r="T988" s="7"/>
      <c r="U988" s="7"/>
      <c r="V988" s="7"/>
      <c r="W988" s="7"/>
      <c r="X988" s="7"/>
      <c r="Y988" s="7"/>
    </row>
    <row r="989" spans="1:25" x14ac:dyDescent="0.2">
      <c r="A989" s="7"/>
      <c r="B989" s="7"/>
      <c r="C989" s="7"/>
      <c r="D989" s="7"/>
      <c r="E989" s="7"/>
      <c r="F989" s="7"/>
      <c r="G989" s="7"/>
      <c r="H989" s="7"/>
      <c r="I989" s="7"/>
      <c r="J989" s="7"/>
      <c r="K989" s="7"/>
      <c r="L989" s="7"/>
      <c r="M989" s="7"/>
      <c r="N989" s="7"/>
      <c r="O989" s="7"/>
      <c r="P989" s="7"/>
      <c r="Q989" s="7"/>
      <c r="R989" s="7"/>
      <c r="S989" s="7"/>
      <c r="T989" s="7"/>
      <c r="U989" s="7"/>
      <c r="V989" s="7"/>
      <c r="W989" s="7"/>
      <c r="X989" s="7"/>
      <c r="Y989" s="7"/>
    </row>
    <row r="990" spans="1:25" x14ac:dyDescent="0.2">
      <c r="A990" s="7"/>
      <c r="B990" s="7"/>
      <c r="C990" s="7"/>
      <c r="D990" s="7"/>
      <c r="E990" s="7"/>
      <c r="F990" s="7"/>
      <c r="G990" s="7"/>
      <c r="H990" s="7"/>
      <c r="I990" s="7"/>
      <c r="J990" s="7"/>
      <c r="K990" s="7"/>
      <c r="L990" s="7"/>
      <c r="M990" s="7"/>
      <c r="N990" s="7"/>
      <c r="O990" s="7"/>
      <c r="P990" s="7"/>
      <c r="Q990" s="7"/>
      <c r="R990" s="7"/>
      <c r="S990" s="7"/>
      <c r="T990" s="7"/>
      <c r="U990" s="7"/>
      <c r="V990" s="7"/>
      <c r="W990" s="7"/>
      <c r="X990" s="7"/>
      <c r="Y990" s="7"/>
    </row>
    <row r="991" spans="1:25" x14ac:dyDescent="0.2">
      <c r="A991" s="7"/>
      <c r="B991" s="7"/>
      <c r="C991" s="7"/>
      <c r="D991" s="7"/>
      <c r="E991" s="7"/>
      <c r="F991" s="7"/>
      <c r="G991" s="7"/>
      <c r="H991" s="7"/>
      <c r="I991" s="7"/>
      <c r="J991" s="7"/>
      <c r="K991" s="7"/>
      <c r="L991" s="7"/>
      <c r="M991" s="7"/>
      <c r="N991" s="7"/>
      <c r="O991" s="7"/>
      <c r="P991" s="7"/>
      <c r="Q991" s="7"/>
      <c r="R991" s="7"/>
      <c r="S991" s="7"/>
      <c r="T991" s="7"/>
      <c r="U991" s="7"/>
      <c r="V991" s="7"/>
      <c r="W991" s="7"/>
      <c r="X991" s="7"/>
      <c r="Y991" s="7"/>
    </row>
    <row r="992" spans="1:25" x14ac:dyDescent="0.2">
      <c r="A992" s="7"/>
      <c r="B992" s="7"/>
      <c r="C992" s="7"/>
      <c r="D992" s="7"/>
      <c r="E992" s="7"/>
      <c r="F992" s="7"/>
      <c r="G992" s="7"/>
      <c r="H992" s="7"/>
      <c r="I992" s="7"/>
      <c r="J992" s="7"/>
      <c r="K992" s="7"/>
      <c r="L992" s="7"/>
      <c r="M992" s="7"/>
      <c r="N992" s="7"/>
      <c r="O992" s="7"/>
      <c r="P992" s="7"/>
      <c r="Q992" s="7"/>
      <c r="R992" s="7"/>
      <c r="S992" s="7"/>
      <c r="T992" s="7"/>
      <c r="U992" s="7"/>
      <c r="V992" s="7"/>
      <c r="W992" s="7"/>
      <c r="X992" s="7"/>
      <c r="Y992" s="7"/>
    </row>
    <row r="993" spans="1:25" x14ac:dyDescent="0.2">
      <c r="A993" s="7"/>
      <c r="B993" s="7"/>
      <c r="C993" s="7"/>
      <c r="D993" s="7"/>
      <c r="E993" s="7"/>
      <c r="F993" s="7"/>
      <c r="G993" s="7"/>
      <c r="H993" s="7"/>
      <c r="I993" s="7"/>
      <c r="J993" s="7"/>
      <c r="K993" s="7"/>
      <c r="L993" s="7"/>
      <c r="M993" s="7"/>
      <c r="N993" s="7"/>
      <c r="O993" s="7"/>
      <c r="P993" s="7"/>
      <c r="Q993" s="7"/>
      <c r="R993" s="7"/>
      <c r="S993" s="7"/>
      <c r="T993" s="7"/>
      <c r="U993" s="7"/>
      <c r="V993" s="7"/>
      <c r="W993" s="7"/>
      <c r="X993" s="7"/>
      <c r="Y993" s="7"/>
    </row>
    <row r="994" spans="1:25" x14ac:dyDescent="0.2">
      <c r="A994" s="7"/>
      <c r="B994" s="7"/>
      <c r="C994" s="7"/>
      <c r="D994" s="7"/>
      <c r="E994" s="7"/>
      <c r="F994" s="7"/>
      <c r="G994" s="7"/>
      <c r="H994" s="7"/>
      <c r="I994" s="7"/>
      <c r="J994" s="7"/>
      <c r="K994" s="7"/>
      <c r="L994" s="7"/>
      <c r="M994" s="7"/>
      <c r="N994" s="7"/>
      <c r="O994" s="7"/>
      <c r="P994" s="7"/>
      <c r="Q994" s="7"/>
      <c r="R994" s="7"/>
      <c r="S994" s="7"/>
      <c r="T994" s="7"/>
      <c r="U994" s="7"/>
      <c r="V994" s="7"/>
      <c r="W994" s="7"/>
      <c r="X994" s="7"/>
      <c r="Y994" s="7"/>
    </row>
    <row r="995" spans="1:25" x14ac:dyDescent="0.2">
      <c r="A995" s="7"/>
      <c r="B995" s="7"/>
      <c r="C995" s="7"/>
      <c r="D995" s="7"/>
      <c r="E995" s="7"/>
      <c r="F995" s="7"/>
      <c r="G995" s="7"/>
      <c r="H995" s="7"/>
      <c r="I995" s="7"/>
      <c r="J995" s="7"/>
      <c r="K995" s="7"/>
      <c r="L995" s="7"/>
      <c r="M995" s="7"/>
      <c r="N995" s="7"/>
      <c r="O995" s="7"/>
      <c r="P995" s="7"/>
      <c r="Q995" s="7"/>
      <c r="R995" s="7"/>
      <c r="S995" s="7"/>
      <c r="T995" s="7"/>
      <c r="U995" s="7"/>
      <c r="V995" s="7"/>
      <c r="W995" s="7"/>
      <c r="X995" s="7"/>
      <c r="Y995" s="7"/>
    </row>
    <row r="996" spans="1:25" x14ac:dyDescent="0.2">
      <c r="A996" s="7"/>
      <c r="B996" s="7"/>
      <c r="C996" s="7"/>
      <c r="D996" s="7"/>
      <c r="E996" s="7"/>
      <c r="F996" s="7"/>
      <c r="G996" s="7"/>
      <c r="H996" s="7"/>
      <c r="I996" s="7"/>
      <c r="J996" s="7"/>
      <c r="K996" s="7"/>
      <c r="L996" s="7"/>
      <c r="M996" s="7"/>
      <c r="N996" s="7"/>
      <c r="O996" s="7"/>
      <c r="P996" s="7"/>
      <c r="Q996" s="7"/>
      <c r="R996" s="7"/>
      <c r="S996" s="7"/>
      <c r="T996" s="7"/>
      <c r="U996" s="7"/>
      <c r="V996" s="7"/>
      <c r="W996" s="7"/>
      <c r="X996" s="7"/>
      <c r="Y996" s="7"/>
    </row>
    <row r="997" spans="1:25" x14ac:dyDescent="0.2">
      <c r="A997" s="7"/>
      <c r="B997" s="7"/>
      <c r="C997" s="7"/>
      <c r="D997" s="7"/>
      <c r="E997" s="7"/>
      <c r="F997" s="7"/>
      <c r="G997" s="7"/>
      <c r="H997" s="7"/>
      <c r="I997" s="7"/>
      <c r="J997" s="7"/>
      <c r="K997" s="7"/>
      <c r="L997" s="7"/>
      <c r="M997" s="7"/>
      <c r="N997" s="7"/>
      <c r="O997" s="7"/>
      <c r="P997" s="7"/>
      <c r="Q997" s="7"/>
      <c r="R997" s="7"/>
      <c r="S997" s="7"/>
      <c r="T997" s="7"/>
      <c r="U997" s="7"/>
      <c r="V997" s="7"/>
      <c r="W997" s="7"/>
      <c r="X997" s="7"/>
      <c r="Y997" s="7"/>
    </row>
    <row r="998" spans="1:25" x14ac:dyDescent="0.2">
      <c r="A998" s="7"/>
      <c r="B998" s="7"/>
      <c r="C998" s="7"/>
      <c r="D998" s="7"/>
      <c r="E998" s="7"/>
      <c r="F998" s="7"/>
      <c r="G998" s="7"/>
      <c r="H998" s="7"/>
      <c r="I998" s="7"/>
      <c r="J998" s="7"/>
      <c r="K998" s="7"/>
      <c r="L998" s="7"/>
      <c r="M998" s="7"/>
      <c r="N998" s="7"/>
      <c r="O998" s="7"/>
      <c r="P998" s="7"/>
      <c r="Q998" s="7"/>
      <c r="R998" s="7"/>
      <c r="S998" s="7"/>
      <c r="T998" s="7"/>
      <c r="U998" s="7"/>
      <c r="V998" s="7"/>
      <c r="W998" s="7"/>
      <c r="X998" s="7"/>
      <c r="Y998" s="7"/>
    </row>
    <row r="999" spans="1:25" x14ac:dyDescent="0.2">
      <c r="A999" s="7"/>
      <c r="B999" s="7"/>
      <c r="C999" s="7"/>
      <c r="D999" s="7"/>
      <c r="E999" s="7"/>
      <c r="F999" s="7"/>
      <c r="G999" s="7"/>
      <c r="H999" s="7"/>
      <c r="I999" s="7"/>
      <c r="J999" s="7"/>
      <c r="K999" s="7"/>
      <c r="L999" s="7"/>
      <c r="M999" s="7"/>
      <c r="N999" s="7"/>
      <c r="O999" s="7"/>
      <c r="P999" s="7"/>
      <c r="Q999" s="7"/>
      <c r="R999" s="7"/>
      <c r="S999" s="7"/>
      <c r="T999" s="7"/>
      <c r="U999" s="7"/>
      <c r="V999" s="7"/>
      <c r="W999" s="7"/>
      <c r="X999" s="7"/>
      <c r="Y999" s="7"/>
    </row>
    <row r="1000" spans="1:25" x14ac:dyDescent="0.2">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row>
    <row r="1001" spans="1:25" x14ac:dyDescent="0.2">
      <c r="A1001" s="7"/>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row>
    <row r="1002" spans="1:25" x14ac:dyDescent="0.2">
      <c r="A1002" s="7"/>
      <c r="B1002" s="7"/>
      <c r="C1002" s="7"/>
      <c r="D1002" s="7"/>
      <c r="E1002" s="7"/>
      <c r="F1002" s="7"/>
      <c r="G1002" s="7"/>
      <c r="H1002" s="7"/>
      <c r="I1002" s="7"/>
      <c r="J1002" s="7"/>
      <c r="K1002" s="7"/>
      <c r="L1002" s="7"/>
      <c r="M1002" s="7"/>
      <c r="N1002" s="7"/>
      <c r="O1002" s="7"/>
      <c r="P1002" s="7"/>
      <c r="Q1002" s="7"/>
      <c r="R1002" s="7"/>
      <c r="S1002" s="7"/>
      <c r="T1002" s="7"/>
      <c r="U1002" s="7"/>
      <c r="V1002" s="7"/>
      <c r="W1002" s="7"/>
      <c r="X1002" s="7"/>
      <c r="Y1002" s="7"/>
    </row>
    <row r="1003" spans="1:25" x14ac:dyDescent="0.2">
      <c r="A1003" s="7"/>
      <c r="B1003" s="7"/>
      <c r="C1003" s="7"/>
      <c r="D1003" s="7"/>
      <c r="E1003" s="7"/>
      <c r="F1003" s="7"/>
      <c r="G1003" s="7"/>
      <c r="H1003" s="7"/>
      <c r="I1003" s="7"/>
      <c r="J1003" s="7"/>
      <c r="K1003" s="7"/>
      <c r="L1003" s="7"/>
      <c r="M1003" s="7"/>
      <c r="N1003" s="7"/>
      <c r="O1003" s="7"/>
      <c r="P1003" s="7"/>
      <c r="Q1003" s="7"/>
      <c r="R1003" s="7"/>
      <c r="S1003" s="7"/>
      <c r="T1003" s="7"/>
      <c r="U1003" s="7"/>
      <c r="V1003" s="7"/>
      <c r="W1003" s="7"/>
      <c r="X1003" s="7"/>
      <c r="Y1003" s="7"/>
    </row>
    <row r="1004" spans="1:25" x14ac:dyDescent="0.2">
      <c r="A1004" s="7"/>
      <c r="B1004" s="7"/>
      <c r="C1004" s="7"/>
      <c r="D1004" s="7"/>
      <c r="E1004" s="7"/>
      <c r="F1004" s="7"/>
      <c r="G1004" s="7"/>
      <c r="H1004" s="7"/>
      <c r="I1004" s="7"/>
      <c r="J1004" s="7"/>
      <c r="K1004" s="7"/>
      <c r="L1004" s="7"/>
      <c r="M1004" s="7"/>
      <c r="N1004" s="7"/>
      <c r="O1004" s="7"/>
      <c r="P1004" s="7"/>
      <c r="Q1004" s="7"/>
      <c r="R1004" s="7"/>
      <c r="S1004" s="7"/>
      <c r="T1004" s="7"/>
      <c r="U1004" s="7"/>
      <c r="V1004" s="7"/>
      <c r="W1004" s="7"/>
      <c r="X1004" s="7"/>
      <c r="Y1004" s="7"/>
    </row>
    <row r="1005" spans="1:25" x14ac:dyDescent="0.2">
      <c r="A1005" s="7"/>
      <c r="B1005" s="7"/>
      <c r="C1005" s="7"/>
      <c r="D1005" s="7"/>
      <c r="E1005" s="7"/>
      <c r="F1005" s="7"/>
      <c r="G1005" s="7"/>
      <c r="H1005" s="7"/>
      <c r="I1005" s="7"/>
      <c r="J1005" s="7"/>
      <c r="K1005" s="7"/>
      <c r="L1005" s="7"/>
      <c r="M1005" s="7"/>
      <c r="N1005" s="7"/>
      <c r="O1005" s="7"/>
      <c r="P1005" s="7"/>
      <c r="Q1005" s="7"/>
      <c r="R1005" s="7"/>
      <c r="S1005" s="7"/>
      <c r="T1005" s="7"/>
      <c r="U1005" s="7"/>
      <c r="V1005" s="7"/>
      <c r="W1005" s="7"/>
      <c r="X1005" s="7"/>
      <c r="Y1005" s="7"/>
    </row>
    <row r="1006" spans="1:25" x14ac:dyDescent="0.2">
      <c r="A1006" s="7"/>
      <c r="B1006" s="7"/>
      <c r="C1006" s="7"/>
      <c r="D1006" s="7"/>
      <c r="E1006" s="7"/>
      <c r="F1006" s="7"/>
      <c r="G1006" s="7"/>
      <c r="H1006" s="7"/>
      <c r="I1006" s="7"/>
      <c r="J1006" s="7"/>
      <c r="K1006" s="7"/>
      <c r="L1006" s="7"/>
      <c r="M1006" s="7"/>
      <c r="N1006" s="7"/>
      <c r="O1006" s="7"/>
      <c r="P1006" s="7"/>
      <c r="Q1006" s="7"/>
      <c r="R1006" s="7"/>
      <c r="S1006" s="7"/>
      <c r="T1006" s="7"/>
      <c r="U1006" s="7"/>
      <c r="V1006" s="7"/>
      <c r="W1006" s="7"/>
      <c r="X1006" s="7"/>
      <c r="Y1006" s="7"/>
    </row>
    <row r="1007" spans="1:25" x14ac:dyDescent="0.2">
      <c r="A1007" s="7"/>
      <c r="B1007" s="7"/>
      <c r="C1007" s="7"/>
      <c r="D1007" s="7"/>
      <c r="E1007" s="7"/>
      <c r="F1007" s="7"/>
      <c r="G1007" s="7"/>
      <c r="H1007" s="7"/>
      <c r="I1007" s="7"/>
      <c r="J1007" s="7"/>
      <c r="K1007" s="7"/>
      <c r="L1007" s="7"/>
      <c r="M1007" s="7"/>
      <c r="N1007" s="7"/>
      <c r="O1007" s="7"/>
      <c r="P1007" s="7"/>
      <c r="Q1007" s="7"/>
      <c r="R1007" s="7"/>
      <c r="S1007" s="7"/>
      <c r="T1007" s="7"/>
      <c r="U1007" s="7"/>
      <c r="V1007" s="7"/>
      <c r="W1007" s="7"/>
      <c r="X1007" s="7"/>
      <c r="Y1007" s="7"/>
    </row>
    <row r="1008" spans="1:25" x14ac:dyDescent="0.2">
      <c r="A1008" s="7"/>
      <c r="B1008" s="7"/>
      <c r="C1008" s="7"/>
      <c r="D1008" s="7"/>
      <c r="E1008" s="7"/>
      <c r="F1008" s="7"/>
      <c r="G1008" s="7"/>
      <c r="H1008" s="7"/>
      <c r="I1008" s="7"/>
      <c r="J1008" s="7"/>
      <c r="K1008" s="7"/>
      <c r="L1008" s="7"/>
      <c r="M1008" s="7"/>
      <c r="N1008" s="7"/>
      <c r="O1008" s="7"/>
      <c r="P1008" s="7"/>
      <c r="Q1008" s="7"/>
      <c r="R1008" s="7"/>
      <c r="S1008" s="7"/>
      <c r="T1008" s="7"/>
      <c r="U1008" s="7"/>
      <c r="V1008" s="7"/>
      <c r="W1008" s="7"/>
      <c r="X1008" s="7"/>
      <c r="Y1008" s="7"/>
    </row>
    <row r="1009" spans="1:25" x14ac:dyDescent="0.2">
      <c r="A1009" s="7"/>
      <c r="B1009" s="7"/>
      <c r="C1009" s="7"/>
      <c r="D1009" s="7"/>
      <c r="E1009" s="7"/>
      <c r="F1009" s="7"/>
      <c r="G1009" s="7"/>
      <c r="H1009" s="7"/>
      <c r="I1009" s="7"/>
      <c r="J1009" s="7"/>
      <c r="K1009" s="7"/>
      <c r="L1009" s="7"/>
      <c r="M1009" s="7"/>
      <c r="N1009" s="7"/>
      <c r="O1009" s="7"/>
      <c r="P1009" s="7"/>
      <c r="Q1009" s="7"/>
      <c r="R1009" s="7"/>
      <c r="S1009" s="7"/>
      <c r="T1009" s="7"/>
      <c r="U1009" s="7"/>
      <c r="V1009" s="7"/>
      <c r="W1009" s="7"/>
      <c r="X1009" s="7"/>
      <c r="Y1009" s="7"/>
    </row>
    <row r="1010" spans="1:25" x14ac:dyDescent="0.2">
      <c r="A1010" s="7"/>
      <c r="B1010" s="7"/>
      <c r="C1010" s="7"/>
      <c r="D1010" s="7"/>
      <c r="E1010" s="7"/>
      <c r="F1010" s="7"/>
      <c r="G1010" s="7"/>
      <c r="H1010" s="7"/>
      <c r="I1010" s="7"/>
      <c r="J1010" s="7"/>
      <c r="K1010" s="7"/>
      <c r="L1010" s="7"/>
      <c r="M1010" s="7"/>
      <c r="N1010" s="7"/>
      <c r="O1010" s="7"/>
      <c r="P1010" s="7"/>
      <c r="Q1010" s="7"/>
      <c r="R1010" s="7"/>
      <c r="S1010" s="7"/>
      <c r="T1010" s="7"/>
      <c r="U1010" s="7"/>
      <c r="V1010" s="7"/>
      <c r="W1010" s="7"/>
      <c r="X1010" s="7"/>
      <c r="Y1010" s="7"/>
    </row>
    <row r="1011" spans="1:25" x14ac:dyDescent="0.2">
      <c r="A1011" s="7"/>
      <c r="B1011" s="7"/>
      <c r="C1011" s="7"/>
      <c r="D1011" s="7"/>
      <c r="E1011" s="7"/>
      <c r="F1011" s="7"/>
      <c r="G1011" s="7"/>
      <c r="H1011" s="7"/>
      <c r="I1011" s="7"/>
      <c r="J1011" s="7"/>
      <c r="K1011" s="7"/>
      <c r="L1011" s="7"/>
      <c r="M1011" s="7"/>
      <c r="N1011" s="7"/>
      <c r="O1011" s="7"/>
      <c r="P1011" s="7"/>
      <c r="Q1011" s="7"/>
      <c r="R1011" s="7"/>
      <c r="S1011" s="7"/>
      <c r="T1011" s="7"/>
      <c r="U1011" s="7"/>
      <c r="V1011" s="7"/>
      <c r="W1011" s="7"/>
      <c r="X1011" s="7"/>
      <c r="Y1011" s="7"/>
    </row>
    <row r="1012" spans="1:25" x14ac:dyDescent="0.2">
      <c r="A1012" s="7"/>
      <c r="B1012" s="7"/>
      <c r="C1012" s="7"/>
      <c r="D1012" s="7"/>
      <c r="E1012" s="7"/>
      <c r="F1012" s="7"/>
      <c r="G1012" s="7"/>
      <c r="H1012" s="7"/>
      <c r="I1012" s="7"/>
      <c r="J1012" s="7"/>
      <c r="K1012" s="7"/>
      <c r="L1012" s="7"/>
      <c r="M1012" s="7"/>
      <c r="N1012" s="7"/>
      <c r="O1012" s="7"/>
      <c r="P1012" s="7"/>
      <c r="Q1012" s="7"/>
      <c r="R1012" s="7"/>
      <c r="S1012" s="7"/>
      <c r="T1012" s="7"/>
      <c r="U1012" s="7"/>
      <c r="V1012" s="7"/>
      <c r="W1012" s="7"/>
      <c r="X1012" s="7"/>
      <c r="Y1012" s="7"/>
    </row>
    <row r="1013" spans="1:25" x14ac:dyDescent="0.2">
      <c r="A1013" s="7"/>
      <c r="B1013" s="7"/>
      <c r="C1013" s="7"/>
      <c r="D1013" s="7"/>
      <c r="E1013" s="7"/>
      <c r="F1013" s="7"/>
      <c r="G1013" s="7"/>
      <c r="H1013" s="7"/>
      <c r="I1013" s="7"/>
      <c r="J1013" s="7"/>
      <c r="K1013" s="7"/>
      <c r="L1013" s="7"/>
      <c r="M1013" s="7"/>
      <c r="N1013" s="7"/>
      <c r="O1013" s="7"/>
      <c r="P1013" s="7"/>
      <c r="Q1013" s="7"/>
      <c r="R1013" s="7"/>
      <c r="S1013" s="7"/>
      <c r="T1013" s="7"/>
      <c r="U1013" s="7"/>
      <c r="V1013" s="7"/>
      <c r="W1013" s="7"/>
      <c r="X1013" s="7"/>
      <c r="Y1013" s="7"/>
    </row>
    <row r="1014" spans="1:25" x14ac:dyDescent="0.2">
      <c r="A1014" s="7"/>
      <c r="B1014" s="7"/>
      <c r="C1014" s="7"/>
      <c r="D1014" s="7"/>
      <c r="E1014" s="7"/>
      <c r="F1014" s="7"/>
      <c r="G1014" s="7"/>
      <c r="H1014" s="7"/>
      <c r="I1014" s="7"/>
      <c r="J1014" s="7"/>
      <c r="K1014" s="7"/>
      <c r="L1014" s="7"/>
      <c r="M1014" s="7"/>
      <c r="N1014" s="7"/>
      <c r="O1014" s="7"/>
      <c r="P1014" s="7"/>
      <c r="Q1014" s="7"/>
      <c r="R1014" s="7"/>
      <c r="S1014" s="7"/>
      <c r="T1014" s="7"/>
      <c r="U1014" s="7"/>
      <c r="V1014" s="7"/>
      <c r="W1014" s="7"/>
      <c r="X1014" s="7"/>
      <c r="Y1014" s="7"/>
    </row>
    <row r="1015" spans="1:25" x14ac:dyDescent="0.2">
      <c r="A1015" s="7"/>
      <c r="B1015" s="7"/>
      <c r="C1015" s="7"/>
      <c r="D1015" s="7"/>
      <c r="E1015" s="7"/>
      <c r="F1015" s="7"/>
      <c r="G1015" s="7"/>
      <c r="H1015" s="7"/>
      <c r="I1015" s="7"/>
      <c r="J1015" s="7"/>
      <c r="K1015" s="7"/>
      <c r="L1015" s="7"/>
      <c r="M1015" s="7"/>
      <c r="N1015" s="7"/>
      <c r="O1015" s="7"/>
      <c r="P1015" s="7"/>
      <c r="Q1015" s="7"/>
      <c r="R1015" s="7"/>
      <c r="S1015" s="7"/>
      <c r="T1015" s="7"/>
      <c r="U1015" s="7"/>
      <c r="V1015" s="7"/>
      <c r="W1015" s="7"/>
      <c r="X1015" s="7"/>
      <c r="Y1015" s="7"/>
    </row>
    <row r="1016" spans="1:25" x14ac:dyDescent="0.2">
      <c r="A1016" s="7"/>
      <c r="B1016" s="7"/>
      <c r="C1016" s="7"/>
      <c r="D1016" s="7"/>
      <c r="E1016" s="7"/>
      <c r="F1016" s="7"/>
      <c r="G1016" s="7"/>
      <c r="H1016" s="7"/>
      <c r="I1016" s="7"/>
      <c r="J1016" s="7"/>
      <c r="K1016" s="7"/>
      <c r="L1016" s="7"/>
      <c r="M1016" s="7"/>
      <c r="N1016" s="7"/>
      <c r="O1016" s="7"/>
      <c r="P1016" s="7"/>
      <c r="Q1016" s="7"/>
      <c r="R1016" s="7"/>
      <c r="S1016" s="7"/>
      <c r="T1016" s="7"/>
      <c r="U1016" s="7"/>
      <c r="V1016" s="7"/>
      <c r="W1016" s="7"/>
      <c r="X1016" s="7"/>
      <c r="Y1016" s="7"/>
    </row>
    <row r="1017" spans="1:25" x14ac:dyDescent="0.2">
      <c r="A1017" s="7"/>
      <c r="B1017" s="7"/>
      <c r="C1017" s="7"/>
      <c r="D1017" s="7"/>
      <c r="E1017" s="7"/>
      <c r="F1017" s="7"/>
      <c r="G1017" s="7"/>
      <c r="H1017" s="7"/>
      <c r="I1017" s="7"/>
      <c r="J1017" s="7"/>
      <c r="K1017" s="7"/>
      <c r="L1017" s="7"/>
      <c r="M1017" s="7"/>
      <c r="N1017" s="7"/>
      <c r="O1017" s="7"/>
      <c r="P1017" s="7"/>
      <c r="Q1017" s="7"/>
      <c r="R1017" s="7"/>
      <c r="S1017" s="7"/>
      <c r="T1017" s="7"/>
      <c r="U1017" s="7"/>
      <c r="V1017" s="7"/>
      <c r="W1017" s="7"/>
      <c r="X1017" s="7"/>
      <c r="Y1017" s="7"/>
    </row>
    <row r="1018" spans="1:25" x14ac:dyDescent="0.2">
      <c r="A1018" s="7"/>
      <c r="B1018" s="7"/>
      <c r="C1018" s="7"/>
      <c r="D1018" s="7"/>
      <c r="E1018" s="7"/>
      <c r="F1018" s="7"/>
      <c r="G1018" s="7"/>
      <c r="H1018" s="7"/>
      <c r="I1018" s="7"/>
      <c r="J1018" s="7"/>
      <c r="K1018" s="7"/>
      <c r="L1018" s="7"/>
      <c r="M1018" s="7"/>
      <c r="N1018" s="7"/>
      <c r="O1018" s="7"/>
      <c r="P1018" s="7"/>
      <c r="Q1018" s="7"/>
      <c r="R1018" s="7"/>
      <c r="S1018" s="7"/>
      <c r="T1018" s="7"/>
      <c r="U1018" s="7"/>
      <c r="V1018" s="7"/>
      <c r="W1018" s="7"/>
      <c r="X1018" s="7"/>
      <c r="Y1018" s="7"/>
    </row>
    <row r="1019" spans="1:25" x14ac:dyDescent="0.2">
      <c r="A1019" s="7"/>
      <c r="B1019" s="7"/>
      <c r="C1019" s="7"/>
      <c r="D1019" s="7"/>
      <c r="E1019" s="7"/>
      <c r="F1019" s="7"/>
      <c r="G1019" s="7"/>
      <c r="H1019" s="7"/>
      <c r="I1019" s="7"/>
      <c r="J1019" s="7"/>
      <c r="K1019" s="7"/>
      <c r="L1019" s="7"/>
      <c r="M1019" s="7"/>
      <c r="N1019" s="7"/>
      <c r="O1019" s="7"/>
      <c r="P1019" s="7"/>
      <c r="Q1019" s="7"/>
      <c r="R1019" s="7"/>
      <c r="S1019" s="7"/>
      <c r="T1019" s="7"/>
      <c r="U1019" s="7"/>
      <c r="V1019" s="7"/>
      <c r="W1019" s="7"/>
      <c r="X1019" s="7"/>
      <c r="Y1019" s="7"/>
    </row>
    <row r="1020" spans="1:25" x14ac:dyDescent="0.2">
      <c r="A1020" s="7"/>
      <c r="B1020" s="7"/>
      <c r="C1020" s="7"/>
      <c r="D1020" s="7"/>
      <c r="E1020" s="7"/>
      <c r="F1020" s="7"/>
      <c r="G1020" s="7"/>
      <c r="H1020" s="7"/>
      <c r="I1020" s="7"/>
      <c r="J1020" s="7"/>
      <c r="K1020" s="7"/>
      <c r="L1020" s="7"/>
      <c r="M1020" s="7"/>
      <c r="N1020" s="7"/>
      <c r="O1020" s="7"/>
      <c r="P1020" s="7"/>
      <c r="Q1020" s="7"/>
      <c r="R1020" s="7"/>
      <c r="S1020" s="7"/>
      <c r="T1020" s="7"/>
      <c r="U1020" s="7"/>
      <c r="V1020" s="7"/>
      <c r="W1020" s="7"/>
      <c r="X1020" s="7"/>
      <c r="Y1020" s="7"/>
    </row>
    <row r="1021" spans="1:25" x14ac:dyDescent="0.2">
      <c r="A1021" s="7"/>
      <c r="B1021" s="7"/>
      <c r="C1021" s="7"/>
      <c r="D1021" s="7"/>
      <c r="E1021" s="7"/>
      <c r="F1021" s="7"/>
      <c r="G1021" s="7"/>
      <c r="H1021" s="7"/>
      <c r="I1021" s="7"/>
      <c r="J1021" s="7"/>
      <c r="K1021" s="7"/>
      <c r="L1021" s="7"/>
      <c r="M1021" s="7"/>
      <c r="N1021" s="7"/>
      <c r="O1021" s="7"/>
      <c r="P1021" s="7"/>
      <c r="Q1021" s="7"/>
      <c r="R1021" s="7"/>
      <c r="S1021" s="7"/>
      <c r="T1021" s="7"/>
      <c r="U1021" s="7"/>
      <c r="V1021" s="7"/>
      <c r="W1021" s="7"/>
      <c r="X1021" s="7"/>
      <c r="Y1021" s="7"/>
    </row>
    <row r="1022" spans="1:25" x14ac:dyDescent="0.2">
      <c r="A1022" s="7"/>
      <c r="B1022" s="7"/>
      <c r="C1022" s="7"/>
      <c r="D1022" s="7"/>
      <c r="E1022" s="7"/>
      <c r="F1022" s="7"/>
      <c r="G1022" s="7"/>
      <c r="H1022" s="7"/>
      <c r="I1022" s="7"/>
      <c r="J1022" s="7"/>
      <c r="K1022" s="7"/>
      <c r="L1022" s="7"/>
      <c r="M1022" s="7"/>
      <c r="N1022" s="7"/>
      <c r="O1022" s="7"/>
      <c r="P1022" s="7"/>
      <c r="Q1022" s="7"/>
      <c r="R1022" s="7"/>
      <c r="S1022" s="7"/>
      <c r="T1022" s="7"/>
      <c r="U1022" s="7"/>
      <c r="V1022" s="7"/>
      <c r="W1022" s="7"/>
      <c r="X1022" s="7"/>
      <c r="Y1022" s="7"/>
    </row>
    <row r="1023" spans="1:25" x14ac:dyDescent="0.2">
      <c r="A1023" s="7"/>
      <c r="B1023" s="7"/>
      <c r="C1023" s="7"/>
      <c r="D1023" s="7"/>
      <c r="E1023" s="7"/>
      <c r="F1023" s="7"/>
      <c r="G1023" s="7"/>
      <c r="H1023" s="7"/>
      <c r="I1023" s="7"/>
      <c r="J1023" s="7"/>
      <c r="K1023" s="7"/>
      <c r="L1023" s="7"/>
      <c r="M1023" s="7"/>
      <c r="N1023" s="7"/>
      <c r="O1023" s="7"/>
      <c r="P1023" s="7"/>
      <c r="Q1023" s="7"/>
      <c r="R1023" s="7"/>
      <c r="S1023" s="7"/>
      <c r="T1023" s="7"/>
      <c r="U1023" s="7"/>
      <c r="V1023" s="7"/>
      <c r="W1023" s="7"/>
      <c r="X1023" s="7"/>
      <c r="Y1023" s="7"/>
    </row>
    <row r="1024" spans="1:25" x14ac:dyDescent="0.2">
      <c r="A1024" s="7"/>
      <c r="B1024" s="7"/>
      <c r="C1024" s="7"/>
      <c r="D1024" s="7"/>
      <c r="E1024" s="7"/>
      <c r="F1024" s="7"/>
      <c r="G1024" s="7"/>
      <c r="H1024" s="7"/>
      <c r="I1024" s="7"/>
      <c r="J1024" s="7"/>
      <c r="K1024" s="7"/>
      <c r="L1024" s="7"/>
      <c r="M1024" s="7"/>
      <c r="N1024" s="7"/>
      <c r="O1024" s="7"/>
      <c r="P1024" s="7"/>
      <c r="Q1024" s="7"/>
      <c r="R1024" s="7"/>
      <c r="S1024" s="7"/>
      <c r="T1024" s="7"/>
      <c r="U1024" s="7"/>
      <c r="V1024" s="7"/>
      <c r="W1024" s="7"/>
      <c r="X1024" s="7"/>
      <c r="Y1024" s="7"/>
    </row>
    <row r="1025" spans="1:25" x14ac:dyDescent="0.2">
      <c r="A1025" s="7"/>
      <c r="B1025" s="7"/>
      <c r="C1025" s="7"/>
      <c r="D1025" s="7"/>
      <c r="E1025" s="7"/>
      <c r="F1025" s="7"/>
      <c r="G1025" s="7"/>
      <c r="H1025" s="7"/>
      <c r="I1025" s="7"/>
      <c r="J1025" s="7"/>
      <c r="K1025" s="7"/>
      <c r="L1025" s="7"/>
      <c r="M1025" s="7"/>
      <c r="N1025" s="7"/>
      <c r="O1025" s="7"/>
      <c r="P1025" s="7"/>
      <c r="Q1025" s="7"/>
      <c r="R1025" s="7"/>
      <c r="S1025" s="7"/>
      <c r="T1025" s="7"/>
      <c r="U1025" s="7"/>
      <c r="V1025" s="7"/>
      <c r="W1025" s="7"/>
      <c r="X1025" s="7"/>
      <c r="Y1025" s="7"/>
    </row>
    <row r="1026" spans="1:25" x14ac:dyDescent="0.2">
      <c r="A1026" s="7"/>
      <c r="B1026" s="7"/>
      <c r="C1026" s="7"/>
      <c r="D1026" s="7"/>
      <c r="E1026" s="7"/>
      <c r="F1026" s="7"/>
      <c r="G1026" s="7"/>
      <c r="H1026" s="7"/>
      <c r="I1026" s="7"/>
      <c r="J1026" s="7"/>
      <c r="K1026" s="7"/>
      <c r="L1026" s="7"/>
      <c r="M1026" s="7"/>
      <c r="N1026" s="7"/>
      <c r="O1026" s="7"/>
      <c r="P1026" s="7"/>
      <c r="Q1026" s="7"/>
      <c r="R1026" s="7"/>
      <c r="S1026" s="7"/>
      <c r="T1026" s="7"/>
      <c r="U1026" s="7"/>
      <c r="V1026" s="7"/>
      <c r="W1026" s="7"/>
      <c r="X1026" s="7"/>
      <c r="Y1026" s="7"/>
    </row>
    <row r="1027" spans="1:25" x14ac:dyDescent="0.2">
      <c r="A1027" s="7"/>
      <c r="B1027" s="7"/>
      <c r="C1027" s="7"/>
      <c r="D1027" s="7"/>
      <c r="E1027" s="7"/>
      <c r="F1027" s="7"/>
      <c r="G1027" s="7"/>
      <c r="H1027" s="7"/>
      <c r="I1027" s="7"/>
      <c r="J1027" s="7"/>
      <c r="K1027" s="7"/>
      <c r="L1027" s="7"/>
      <c r="M1027" s="7"/>
      <c r="N1027" s="7"/>
      <c r="O1027" s="7"/>
      <c r="P1027" s="7"/>
      <c r="Q1027" s="7"/>
      <c r="R1027" s="7"/>
      <c r="S1027" s="7"/>
      <c r="T1027" s="7"/>
      <c r="U1027" s="7"/>
      <c r="V1027" s="7"/>
      <c r="W1027" s="7"/>
      <c r="X1027" s="7"/>
      <c r="Y1027" s="7"/>
    </row>
    <row r="1028" spans="1:25" x14ac:dyDescent="0.2">
      <c r="A1028" s="7"/>
      <c r="B1028" s="7"/>
      <c r="C1028" s="7"/>
      <c r="D1028" s="7"/>
      <c r="E1028" s="7"/>
      <c r="F1028" s="7"/>
      <c r="G1028" s="7"/>
      <c r="H1028" s="7"/>
      <c r="I1028" s="7"/>
      <c r="J1028" s="7"/>
      <c r="K1028" s="7"/>
      <c r="L1028" s="7"/>
      <c r="M1028" s="7"/>
      <c r="N1028" s="7"/>
      <c r="O1028" s="7"/>
      <c r="P1028" s="7"/>
      <c r="Q1028" s="7"/>
      <c r="R1028" s="7"/>
      <c r="S1028" s="7"/>
      <c r="T1028" s="7"/>
      <c r="U1028" s="7"/>
      <c r="V1028" s="7"/>
      <c r="W1028" s="7"/>
      <c r="X1028" s="7"/>
      <c r="Y1028" s="7"/>
    </row>
    <row r="1029" spans="1:25" x14ac:dyDescent="0.2">
      <c r="A1029" s="7"/>
      <c r="B1029" s="7"/>
      <c r="C1029" s="7"/>
      <c r="D1029" s="7"/>
      <c r="E1029" s="7"/>
      <c r="F1029" s="7"/>
      <c r="G1029" s="7"/>
      <c r="H1029" s="7"/>
      <c r="I1029" s="7"/>
      <c r="J1029" s="7"/>
      <c r="K1029" s="7"/>
      <c r="L1029" s="7"/>
      <c r="M1029" s="7"/>
      <c r="N1029" s="7"/>
      <c r="O1029" s="7"/>
      <c r="P1029" s="7"/>
      <c r="Q1029" s="7"/>
      <c r="R1029" s="7"/>
      <c r="S1029" s="7"/>
      <c r="T1029" s="7"/>
      <c r="U1029" s="7"/>
      <c r="V1029" s="7"/>
      <c r="W1029" s="7"/>
      <c r="X1029" s="7"/>
      <c r="Y1029" s="7"/>
    </row>
    <row r="1030" spans="1:25" x14ac:dyDescent="0.2">
      <c r="A1030" s="7"/>
      <c r="B1030" s="7"/>
      <c r="C1030" s="7"/>
      <c r="D1030" s="7"/>
      <c r="E1030" s="7"/>
      <c r="F1030" s="7"/>
      <c r="G1030" s="7"/>
      <c r="H1030" s="7"/>
      <c r="I1030" s="7"/>
      <c r="J1030" s="7"/>
      <c r="K1030" s="7"/>
      <c r="L1030" s="7"/>
      <c r="M1030" s="7"/>
      <c r="N1030" s="7"/>
      <c r="O1030" s="7"/>
      <c r="P1030" s="7"/>
      <c r="Q1030" s="7"/>
      <c r="R1030" s="7"/>
      <c r="S1030" s="7"/>
      <c r="T1030" s="7"/>
      <c r="U1030" s="7"/>
      <c r="V1030" s="7"/>
      <c r="W1030" s="7"/>
      <c r="X1030" s="7"/>
      <c r="Y1030" s="7"/>
    </row>
    <row r="1031" spans="1:25" x14ac:dyDescent="0.2">
      <c r="A1031" s="7"/>
      <c r="B1031" s="7"/>
      <c r="C1031" s="7"/>
      <c r="D1031" s="7"/>
      <c r="E1031" s="7"/>
      <c r="F1031" s="7"/>
      <c r="G1031" s="7"/>
      <c r="H1031" s="7"/>
      <c r="I1031" s="7"/>
      <c r="J1031" s="7"/>
      <c r="K1031" s="7"/>
      <c r="L1031" s="7"/>
      <c r="M1031" s="7"/>
      <c r="N1031" s="7"/>
      <c r="O1031" s="7"/>
      <c r="P1031" s="7"/>
      <c r="Q1031" s="7"/>
      <c r="R1031" s="7"/>
      <c r="S1031" s="7"/>
      <c r="T1031" s="7"/>
      <c r="U1031" s="7"/>
      <c r="V1031" s="7"/>
      <c r="W1031" s="7"/>
      <c r="X1031" s="7"/>
      <c r="Y1031" s="7"/>
    </row>
    <row r="1032" spans="1:25" x14ac:dyDescent="0.2">
      <c r="A1032" s="7"/>
      <c r="B1032" s="7"/>
      <c r="C1032" s="7"/>
      <c r="D1032" s="7"/>
      <c r="E1032" s="7"/>
      <c r="F1032" s="7"/>
      <c r="G1032" s="7"/>
      <c r="H1032" s="7"/>
      <c r="I1032" s="7"/>
      <c r="J1032" s="7"/>
      <c r="K1032" s="7"/>
      <c r="L1032" s="7"/>
      <c r="M1032" s="7"/>
      <c r="N1032" s="7"/>
      <c r="O1032" s="7"/>
      <c r="P1032" s="7"/>
      <c r="Q1032" s="7"/>
      <c r="R1032" s="7"/>
      <c r="S1032" s="7"/>
      <c r="T1032" s="7"/>
      <c r="U1032" s="7"/>
      <c r="V1032" s="7"/>
      <c r="W1032" s="7"/>
      <c r="X1032" s="7"/>
      <c r="Y1032" s="7"/>
    </row>
    <row r="1033" spans="1:25" x14ac:dyDescent="0.2">
      <c r="A1033" s="7"/>
      <c r="B1033" s="7"/>
      <c r="C1033" s="7"/>
      <c r="D1033" s="7"/>
      <c r="E1033" s="7"/>
      <c r="F1033" s="7"/>
      <c r="G1033" s="7"/>
      <c r="H1033" s="7"/>
      <c r="I1033" s="7"/>
      <c r="J1033" s="7"/>
      <c r="K1033" s="7"/>
      <c r="L1033" s="7"/>
      <c r="M1033" s="7"/>
      <c r="N1033" s="7"/>
      <c r="O1033" s="7"/>
      <c r="P1033" s="7"/>
      <c r="Q1033" s="7"/>
      <c r="R1033" s="7"/>
      <c r="S1033" s="7"/>
      <c r="T1033" s="7"/>
      <c r="U1033" s="7"/>
      <c r="V1033" s="7"/>
      <c r="W1033" s="7"/>
      <c r="X1033" s="7"/>
      <c r="Y1033" s="7"/>
    </row>
    <row r="1034" spans="1:25" x14ac:dyDescent="0.2">
      <c r="A1034" s="7"/>
      <c r="B1034" s="7"/>
      <c r="C1034" s="7"/>
      <c r="D1034" s="7"/>
      <c r="E1034" s="7"/>
      <c r="F1034" s="7"/>
      <c r="G1034" s="7"/>
      <c r="H1034" s="7"/>
      <c r="I1034" s="7"/>
      <c r="J1034" s="7"/>
      <c r="K1034" s="7"/>
      <c r="L1034" s="7"/>
      <c r="M1034" s="7"/>
      <c r="N1034" s="7"/>
      <c r="O1034" s="7"/>
      <c r="P1034" s="7"/>
      <c r="Q1034" s="7"/>
      <c r="R1034" s="7"/>
      <c r="S1034" s="7"/>
      <c r="T1034" s="7"/>
      <c r="U1034" s="7"/>
      <c r="V1034" s="7"/>
      <c r="W1034" s="7"/>
      <c r="X1034" s="7"/>
      <c r="Y1034" s="7"/>
    </row>
    <row r="1035" spans="1:25" x14ac:dyDescent="0.2">
      <c r="A1035" s="7"/>
      <c r="B1035" s="7"/>
      <c r="C1035" s="7"/>
      <c r="D1035" s="7"/>
      <c r="E1035" s="7"/>
      <c r="F1035" s="7"/>
      <c r="G1035" s="7"/>
      <c r="H1035" s="7"/>
      <c r="I1035" s="7"/>
      <c r="J1035" s="7"/>
      <c r="K1035" s="7"/>
      <c r="L1035" s="7"/>
      <c r="M1035" s="7"/>
      <c r="N1035" s="7"/>
      <c r="O1035" s="7"/>
      <c r="P1035" s="7"/>
      <c r="Q1035" s="7"/>
      <c r="R1035" s="7"/>
      <c r="S1035" s="7"/>
      <c r="T1035" s="7"/>
      <c r="U1035" s="7"/>
      <c r="V1035" s="7"/>
      <c r="W1035" s="7"/>
      <c r="X1035" s="7"/>
      <c r="Y1035" s="7"/>
    </row>
    <row r="1036" spans="1:25" x14ac:dyDescent="0.2">
      <c r="A1036" s="7"/>
      <c r="B1036" s="7"/>
      <c r="C1036" s="7"/>
      <c r="D1036" s="7"/>
      <c r="E1036" s="7"/>
      <c r="F1036" s="7"/>
      <c r="G1036" s="7"/>
      <c r="H1036" s="7"/>
      <c r="I1036" s="7"/>
      <c r="J1036" s="7"/>
      <c r="K1036" s="7"/>
      <c r="L1036" s="7"/>
      <c r="M1036" s="7"/>
      <c r="N1036" s="7"/>
      <c r="O1036" s="7"/>
      <c r="P1036" s="7"/>
      <c r="Q1036" s="7"/>
      <c r="R1036" s="7"/>
      <c r="S1036" s="7"/>
      <c r="T1036" s="7"/>
      <c r="U1036" s="7"/>
      <c r="V1036" s="7"/>
      <c r="W1036" s="7"/>
      <c r="X1036" s="7"/>
      <c r="Y1036" s="7"/>
    </row>
    <row r="1037" spans="1:25" x14ac:dyDescent="0.2">
      <c r="A1037" s="7"/>
      <c r="B1037" s="7"/>
      <c r="C1037" s="7"/>
      <c r="D1037" s="7"/>
      <c r="E1037" s="7"/>
      <c r="F1037" s="7"/>
      <c r="G1037" s="7"/>
      <c r="H1037" s="7"/>
      <c r="I1037" s="7"/>
      <c r="J1037" s="7"/>
      <c r="K1037" s="7"/>
      <c r="L1037" s="7"/>
      <c r="M1037" s="7"/>
      <c r="N1037" s="7"/>
      <c r="O1037" s="7"/>
      <c r="P1037" s="7"/>
      <c r="Q1037" s="7"/>
      <c r="R1037" s="7"/>
      <c r="S1037" s="7"/>
      <c r="T1037" s="7"/>
      <c r="U1037" s="7"/>
      <c r="V1037" s="7"/>
      <c r="W1037" s="7"/>
      <c r="X1037" s="7"/>
      <c r="Y1037" s="7"/>
    </row>
    <row r="1038" spans="1:25" x14ac:dyDescent="0.2">
      <c r="A1038" s="7"/>
      <c r="B1038" s="7"/>
      <c r="C1038" s="7"/>
      <c r="D1038" s="7"/>
      <c r="E1038" s="7"/>
      <c r="F1038" s="7"/>
      <c r="G1038" s="7"/>
      <c r="H1038" s="7"/>
      <c r="I1038" s="7"/>
      <c r="J1038" s="7"/>
      <c r="K1038" s="7"/>
      <c r="L1038" s="7"/>
      <c r="M1038" s="7"/>
      <c r="N1038" s="7"/>
      <c r="O1038" s="7"/>
      <c r="P1038" s="7"/>
      <c r="Q1038" s="7"/>
      <c r="R1038" s="7"/>
      <c r="S1038" s="7"/>
      <c r="T1038" s="7"/>
      <c r="U1038" s="7"/>
      <c r="V1038" s="7"/>
      <c r="W1038" s="7"/>
      <c r="X1038" s="7"/>
      <c r="Y1038" s="7"/>
    </row>
    <row r="1039" spans="1:25" x14ac:dyDescent="0.2">
      <c r="A1039" s="7"/>
      <c r="B1039" s="7"/>
      <c r="C1039" s="7"/>
      <c r="D1039" s="7"/>
      <c r="E1039" s="7"/>
      <c r="F1039" s="7"/>
      <c r="G1039" s="7"/>
      <c r="H1039" s="7"/>
      <c r="I1039" s="7"/>
      <c r="J1039" s="7"/>
      <c r="K1039" s="7"/>
      <c r="L1039" s="7"/>
      <c r="M1039" s="7"/>
      <c r="N1039" s="7"/>
      <c r="O1039" s="7"/>
      <c r="P1039" s="7"/>
      <c r="Q1039" s="7"/>
      <c r="R1039" s="7"/>
      <c r="S1039" s="7"/>
      <c r="T1039" s="7"/>
      <c r="U1039" s="7"/>
      <c r="V1039" s="7"/>
      <c r="W1039" s="7"/>
      <c r="X1039" s="7"/>
      <c r="Y1039" s="7"/>
    </row>
    <row r="1040" spans="1:25" x14ac:dyDescent="0.2">
      <c r="A1040" s="7"/>
      <c r="B1040" s="7"/>
      <c r="C1040" s="7"/>
      <c r="D1040" s="7"/>
      <c r="E1040" s="7"/>
      <c r="F1040" s="7"/>
      <c r="G1040" s="7"/>
      <c r="H1040" s="7"/>
      <c r="I1040" s="7"/>
      <c r="J1040" s="7"/>
      <c r="K1040" s="7"/>
      <c r="L1040" s="7"/>
      <c r="M1040" s="7"/>
      <c r="N1040" s="7"/>
      <c r="O1040" s="7"/>
      <c r="P1040" s="7"/>
      <c r="Q1040" s="7"/>
      <c r="R1040" s="7"/>
      <c r="S1040" s="7"/>
      <c r="T1040" s="7"/>
      <c r="U1040" s="7"/>
      <c r="V1040" s="7"/>
      <c r="W1040" s="7"/>
      <c r="X1040" s="7"/>
      <c r="Y1040" s="7"/>
    </row>
    <row r="1041" spans="1:25" x14ac:dyDescent="0.2">
      <c r="A1041" s="7"/>
      <c r="B1041" s="7"/>
      <c r="C1041" s="7"/>
      <c r="D1041" s="7"/>
      <c r="E1041" s="7"/>
      <c r="F1041" s="7"/>
      <c r="G1041" s="7"/>
      <c r="H1041" s="7"/>
      <c r="I1041" s="7"/>
      <c r="J1041" s="7"/>
      <c r="K1041" s="7"/>
      <c r="L1041" s="7"/>
      <c r="M1041" s="7"/>
      <c r="N1041" s="7"/>
      <c r="O1041" s="7"/>
      <c r="P1041" s="7"/>
      <c r="Q1041" s="7"/>
      <c r="R1041" s="7"/>
      <c r="S1041" s="7"/>
      <c r="T1041" s="7"/>
      <c r="U1041" s="7"/>
      <c r="V1041" s="7"/>
      <c r="W1041" s="7"/>
      <c r="X1041" s="7"/>
      <c r="Y1041" s="7"/>
    </row>
    <row r="1042" spans="1:25" x14ac:dyDescent="0.2">
      <c r="A1042" s="7"/>
      <c r="B1042" s="7"/>
      <c r="C1042" s="7"/>
      <c r="D1042" s="7"/>
      <c r="E1042" s="7"/>
      <c r="F1042" s="7"/>
      <c r="G1042" s="7"/>
      <c r="H1042" s="7"/>
      <c r="I1042" s="7"/>
      <c r="J1042" s="7"/>
      <c r="K1042" s="7"/>
      <c r="L1042" s="7"/>
      <c r="M1042" s="7"/>
      <c r="N1042" s="7"/>
      <c r="O1042" s="7"/>
      <c r="P1042" s="7"/>
      <c r="Q1042" s="7"/>
      <c r="R1042" s="7"/>
      <c r="S1042" s="7"/>
      <c r="T1042" s="7"/>
      <c r="U1042" s="7"/>
      <c r="V1042" s="7"/>
      <c r="W1042" s="7"/>
      <c r="X1042" s="7"/>
      <c r="Y1042" s="7"/>
    </row>
    <row r="1043" spans="1:25" x14ac:dyDescent="0.2">
      <c r="A1043" s="7"/>
      <c r="B1043" s="7"/>
      <c r="C1043" s="7"/>
      <c r="D1043" s="7"/>
      <c r="E1043" s="7"/>
      <c r="F1043" s="7"/>
      <c r="G1043" s="7"/>
      <c r="H1043" s="7"/>
      <c r="I1043" s="7"/>
      <c r="J1043" s="7"/>
      <c r="K1043" s="7"/>
      <c r="L1043" s="7"/>
      <c r="M1043" s="7"/>
      <c r="N1043" s="7"/>
      <c r="O1043" s="7"/>
      <c r="P1043" s="7"/>
      <c r="Q1043" s="7"/>
      <c r="R1043" s="7"/>
      <c r="S1043" s="7"/>
      <c r="T1043" s="7"/>
      <c r="U1043" s="7"/>
      <c r="V1043" s="7"/>
      <c r="W1043" s="7"/>
      <c r="X1043" s="7"/>
      <c r="Y1043" s="7"/>
    </row>
    <row r="1044" spans="1:25" x14ac:dyDescent="0.2">
      <c r="A1044" s="7"/>
      <c r="B1044" s="7"/>
      <c r="C1044" s="7"/>
      <c r="D1044" s="7"/>
      <c r="E1044" s="7"/>
      <c r="F1044" s="7"/>
      <c r="G1044" s="7"/>
      <c r="H1044" s="7"/>
      <c r="I1044" s="7"/>
      <c r="J1044" s="7"/>
      <c r="K1044" s="7"/>
      <c r="L1044" s="7"/>
      <c r="M1044" s="7"/>
      <c r="N1044" s="7"/>
      <c r="O1044" s="7"/>
      <c r="P1044" s="7"/>
      <c r="Q1044" s="7"/>
      <c r="R1044" s="7"/>
      <c r="S1044" s="7"/>
      <c r="T1044" s="7"/>
      <c r="U1044" s="7"/>
      <c r="V1044" s="7"/>
      <c r="W1044" s="7"/>
      <c r="X1044" s="7"/>
      <c r="Y1044" s="7"/>
    </row>
    <row r="1045" spans="1:25" x14ac:dyDescent="0.2">
      <c r="A1045" s="7"/>
      <c r="B1045" s="7"/>
      <c r="C1045" s="7"/>
      <c r="D1045" s="7"/>
      <c r="E1045" s="7"/>
      <c r="F1045" s="7"/>
      <c r="G1045" s="7"/>
      <c r="H1045" s="7"/>
      <c r="I1045" s="7"/>
      <c r="J1045" s="7"/>
      <c r="K1045" s="7"/>
      <c r="L1045" s="7"/>
      <c r="M1045" s="7"/>
      <c r="N1045" s="7"/>
      <c r="O1045" s="7"/>
      <c r="P1045" s="7"/>
      <c r="Q1045" s="7"/>
      <c r="R1045" s="7"/>
      <c r="S1045" s="7"/>
      <c r="T1045" s="7"/>
      <c r="U1045" s="7"/>
      <c r="V1045" s="7"/>
      <c r="W1045" s="7"/>
      <c r="X1045" s="7"/>
      <c r="Y1045" s="7"/>
    </row>
    <row r="1046" spans="1:25" x14ac:dyDescent="0.2">
      <c r="A1046" s="7"/>
      <c r="B1046" s="7"/>
      <c r="C1046" s="7"/>
      <c r="D1046" s="7"/>
      <c r="E1046" s="7"/>
      <c r="F1046" s="7"/>
      <c r="G1046" s="7"/>
      <c r="H1046" s="7"/>
      <c r="I1046" s="7"/>
      <c r="J1046" s="7"/>
      <c r="K1046" s="7"/>
      <c r="L1046" s="7"/>
      <c r="M1046" s="7"/>
      <c r="N1046" s="7"/>
      <c r="O1046" s="7"/>
      <c r="P1046" s="7"/>
      <c r="Q1046" s="7"/>
      <c r="R1046" s="7"/>
      <c r="S1046" s="7"/>
      <c r="T1046" s="7"/>
      <c r="U1046" s="7"/>
      <c r="V1046" s="7"/>
      <c r="W1046" s="7"/>
      <c r="X1046" s="7"/>
      <c r="Y1046" s="7"/>
    </row>
    <row r="1047" spans="1:25" x14ac:dyDescent="0.2">
      <c r="A1047" s="7"/>
      <c r="B1047" s="7"/>
      <c r="C1047" s="7"/>
      <c r="D1047" s="7"/>
      <c r="E1047" s="7"/>
      <c r="F1047" s="7"/>
      <c r="G1047" s="7"/>
      <c r="H1047" s="7"/>
      <c r="I1047" s="7"/>
      <c r="J1047" s="7"/>
      <c r="K1047" s="7"/>
      <c r="L1047" s="7"/>
      <c r="M1047" s="7"/>
      <c r="N1047" s="7"/>
      <c r="O1047" s="7"/>
      <c r="P1047" s="7"/>
      <c r="Q1047" s="7"/>
      <c r="R1047" s="7"/>
      <c r="S1047" s="7"/>
      <c r="T1047" s="7"/>
      <c r="U1047" s="7"/>
      <c r="V1047" s="7"/>
      <c r="W1047" s="7"/>
      <c r="X1047" s="7"/>
      <c r="Y1047" s="7"/>
    </row>
    <row r="1048" spans="1:25" x14ac:dyDescent="0.2">
      <c r="A1048" s="7"/>
      <c r="B1048" s="7"/>
      <c r="C1048" s="7"/>
      <c r="D1048" s="7"/>
      <c r="E1048" s="7"/>
      <c r="F1048" s="7"/>
      <c r="G1048" s="7"/>
      <c r="H1048" s="7"/>
      <c r="I1048" s="7"/>
      <c r="J1048" s="7"/>
      <c r="K1048" s="7"/>
      <c r="L1048" s="7"/>
      <c r="M1048" s="7"/>
      <c r="N1048" s="7"/>
      <c r="O1048" s="7"/>
      <c r="P1048" s="7"/>
      <c r="Q1048" s="7"/>
      <c r="R1048" s="7"/>
      <c r="S1048" s="7"/>
      <c r="T1048" s="7"/>
      <c r="U1048" s="7"/>
      <c r="V1048" s="7"/>
      <c r="W1048" s="7"/>
      <c r="X1048" s="7"/>
      <c r="Y1048" s="7"/>
    </row>
    <row r="1049" spans="1:25" x14ac:dyDescent="0.2">
      <c r="A1049" s="7"/>
      <c r="B1049" s="7"/>
      <c r="C1049" s="7"/>
      <c r="D1049" s="7"/>
      <c r="E1049" s="7"/>
      <c r="F1049" s="7"/>
      <c r="G1049" s="7"/>
      <c r="H1049" s="7"/>
      <c r="I1049" s="7"/>
      <c r="J1049" s="7"/>
      <c r="K1049" s="7"/>
      <c r="L1049" s="7"/>
      <c r="M1049" s="7"/>
      <c r="N1049" s="7"/>
      <c r="O1049" s="7"/>
      <c r="P1049" s="7"/>
      <c r="Q1049" s="7"/>
      <c r="R1049" s="7"/>
      <c r="S1049" s="7"/>
      <c r="T1049" s="7"/>
      <c r="U1049" s="7"/>
      <c r="V1049" s="7"/>
      <c r="W1049" s="7"/>
      <c r="X1049" s="7"/>
      <c r="Y1049" s="7"/>
    </row>
    <row r="1050" spans="1:25" x14ac:dyDescent="0.2">
      <c r="A1050" s="7"/>
      <c r="B1050" s="7"/>
      <c r="C1050" s="7"/>
      <c r="D1050" s="7"/>
      <c r="E1050" s="7"/>
      <c r="F1050" s="7"/>
      <c r="G1050" s="7"/>
      <c r="H1050" s="7"/>
      <c r="I1050" s="7"/>
      <c r="J1050" s="7"/>
      <c r="K1050" s="7"/>
      <c r="L1050" s="7"/>
      <c r="M1050" s="7"/>
      <c r="N1050" s="7"/>
      <c r="O1050" s="7"/>
      <c r="P1050" s="7"/>
      <c r="Q1050" s="7"/>
      <c r="R1050" s="7"/>
      <c r="S1050" s="7"/>
      <c r="T1050" s="7"/>
      <c r="U1050" s="7"/>
      <c r="V1050" s="7"/>
      <c r="W1050" s="7"/>
      <c r="X1050" s="7"/>
      <c r="Y1050" s="7"/>
    </row>
    <row r="1051" spans="1:25" x14ac:dyDescent="0.2">
      <c r="A1051" s="7"/>
      <c r="B1051" s="7"/>
      <c r="C1051" s="7"/>
      <c r="D1051" s="7"/>
      <c r="E1051" s="7"/>
      <c r="F1051" s="7"/>
      <c r="G1051" s="7"/>
      <c r="H1051" s="7"/>
      <c r="I1051" s="7"/>
      <c r="J1051" s="7"/>
      <c r="K1051" s="7"/>
      <c r="L1051" s="7"/>
      <c r="M1051" s="7"/>
      <c r="N1051" s="7"/>
      <c r="O1051" s="7"/>
      <c r="P1051" s="7"/>
      <c r="Q1051" s="7"/>
      <c r="R1051" s="7"/>
      <c r="S1051" s="7"/>
      <c r="T1051" s="7"/>
      <c r="U1051" s="7"/>
      <c r="V1051" s="7"/>
      <c r="W1051" s="7"/>
      <c r="X1051" s="7"/>
      <c r="Y1051" s="7"/>
    </row>
    <row r="1052" spans="1:25" x14ac:dyDescent="0.2">
      <c r="A1052" s="7"/>
      <c r="B1052" s="7"/>
      <c r="C1052" s="7"/>
      <c r="D1052" s="7"/>
      <c r="E1052" s="7"/>
      <c r="F1052" s="7"/>
      <c r="G1052" s="7"/>
      <c r="H1052" s="7"/>
      <c r="I1052" s="7"/>
      <c r="J1052" s="7"/>
      <c r="K1052" s="7"/>
      <c r="L1052" s="7"/>
      <c r="M1052" s="7"/>
      <c r="N1052" s="7"/>
      <c r="O1052" s="7"/>
      <c r="P1052" s="7"/>
      <c r="Q1052" s="7"/>
      <c r="R1052" s="7"/>
      <c r="S1052" s="7"/>
      <c r="T1052" s="7"/>
      <c r="U1052" s="7"/>
      <c r="V1052" s="7"/>
      <c r="W1052" s="7"/>
      <c r="X1052" s="7"/>
      <c r="Y1052" s="7"/>
    </row>
    <row r="1053" spans="1:25" x14ac:dyDescent="0.2">
      <c r="A1053" s="7"/>
      <c r="B1053" s="7"/>
      <c r="C1053" s="7"/>
      <c r="D1053" s="7"/>
      <c r="E1053" s="7"/>
      <c r="F1053" s="7"/>
      <c r="G1053" s="7"/>
      <c r="H1053" s="7"/>
      <c r="I1053" s="7"/>
      <c r="J1053" s="7"/>
      <c r="K1053" s="7"/>
      <c r="L1053" s="7"/>
      <c r="M1053" s="7"/>
      <c r="N1053" s="7"/>
      <c r="O1053" s="7"/>
      <c r="P1053" s="7"/>
      <c r="Q1053" s="7"/>
      <c r="R1053" s="7"/>
      <c r="S1053" s="7"/>
      <c r="T1053" s="7"/>
      <c r="U1053" s="7"/>
      <c r="V1053" s="7"/>
      <c r="W1053" s="7"/>
      <c r="X1053" s="7"/>
      <c r="Y1053" s="7"/>
    </row>
    <row r="1054" spans="1:25" x14ac:dyDescent="0.2">
      <c r="A1054" s="7"/>
      <c r="B1054" s="7"/>
      <c r="C1054" s="7"/>
      <c r="D1054" s="7"/>
      <c r="E1054" s="7"/>
      <c r="F1054" s="7"/>
      <c r="G1054" s="7"/>
      <c r="H1054" s="7"/>
      <c r="I1054" s="7"/>
      <c r="J1054" s="7"/>
      <c r="K1054" s="7"/>
      <c r="L1054" s="7"/>
      <c r="M1054" s="7"/>
      <c r="N1054" s="7"/>
      <c r="O1054" s="7"/>
      <c r="P1054" s="7"/>
      <c r="Q1054" s="7"/>
      <c r="R1054" s="7"/>
      <c r="S1054" s="7"/>
      <c r="T1054" s="7"/>
      <c r="U1054" s="7"/>
      <c r="V1054" s="7"/>
      <c r="W1054" s="7"/>
      <c r="X1054" s="7"/>
      <c r="Y1054" s="7"/>
    </row>
    <row r="1055" spans="1:25" x14ac:dyDescent="0.2">
      <c r="A1055" s="7"/>
      <c r="B1055" s="7"/>
      <c r="C1055" s="7"/>
      <c r="D1055" s="7"/>
      <c r="E1055" s="7"/>
      <c r="F1055" s="7"/>
      <c r="G1055" s="7"/>
      <c r="H1055" s="7"/>
      <c r="I1055" s="7"/>
      <c r="J1055" s="7"/>
      <c r="K1055" s="7"/>
      <c r="L1055" s="7"/>
      <c r="M1055" s="7"/>
      <c r="N1055" s="7"/>
      <c r="O1055" s="7"/>
      <c r="P1055" s="7"/>
      <c r="Q1055" s="7"/>
      <c r="R1055" s="7"/>
      <c r="S1055" s="7"/>
      <c r="T1055" s="7"/>
      <c r="U1055" s="7"/>
      <c r="V1055" s="7"/>
      <c r="W1055" s="7"/>
      <c r="X1055" s="7"/>
      <c r="Y1055" s="7"/>
    </row>
    <row r="1056" spans="1:25" x14ac:dyDescent="0.2">
      <c r="A1056" s="7"/>
      <c r="B1056" s="7"/>
      <c r="C1056" s="7"/>
      <c r="D1056" s="7"/>
      <c r="E1056" s="7"/>
      <c r="F1056" s="7"/>
      <c r="G1056" s="7"/>
      <c r="H1056" s="7"/>
      <c r="I1056" s="7"/>
      <c r="J1056" s="7"/>
      <c r="K1056" s="7"/>
      <c r="L1056" s="7"/>
      <c r="M1056" s="7"/>
      <c r="N1056" s="7"/>
      <c r="O1056" s="7"/>
      <c r="P1056" s="7"/>
      <c r="Q1056" s="7"/>
      <c r="R1056" s="7"/>
      <c r="S1056" s="7"/>
      <c r="T1056" s="7"/>
      <c r="U1056" s="7"/>
      <c r="V1056" s="7"/>
      <c r="W1056" s="7"/>
      <c r="X1056" s="7"/>
      <c r="Y1056" s="7"/>
    </row>
    <row r="1057" spans="1:25" x14ac:dyDescent="0.2">
      <c r="A1057" s="7"/>
      <c r="B1057" s="7"/>
      <c r="C1057" s="7"/>
      <c r="D1057" s="7"/>
      <c r="E1057" s="7"/>
      <c r="F1057" s="7"/>
      <c r="G1057" s="7"/>
      <c r="H1057" s="7"/>
      <c r="I1057" s="7"/>
      <c r="J1057" s="7"/>
      <c r="K1057" s="7"/>
      <c r="L1057" s="7"/>
      <c r="M1057" s="7"/>
      <c r="N1057" s="7"/>
      <c r="O1057" s="7"/>
      <c r="P1057" s="7"/>
      <c r="Q1057" s="7"/>
      <c r="R1057" s="7"/>
      <c r="S1057" s="7"/>
      <c r="T1057" s="7"/>
      <c r="U1057" s="7"/>
      <c r="V1057" s="7"/>
      <c r="W1057" s="7"/>
      <c r="X1057" s="7"/>
      <c r="Y1057" s="7"/>
    </row>
    <row r="1058" spans="1:25" x14ac:dyDescent="0.2">
      <c r="A1058" s="7"/>
      <c r="B1058" s="7"/>
      <c r="C1058" s="7"/>
      <c r="D1058" s="7"/>
      <c r="E1058" s="7"/>
      <c r="F1058" s="7"/>
      <c r="G1058" s="7"/>
      <c r="H1058" s="7"/>
      <c r="I1058" s="7"/>
      <c r="J1058" s="7"/>
      <c r="K1058" s="7"/>
      <c r="L1058" s="7"/>
      <c r="M1058" s="7"/>
      <c r="N1058" s="7"/>
      <c r="O1058" s="7"/>
      <c r="P1058" s="7"/>
      <c r="Q1058" s="7"/>
      <c r="R1058" s="7"/>
      <c r="S1058" s="7"/>
      <c r="T1058" s="7"/>
      <c r="U1058" s="7"/>
      <c r="V1058" s="7"/>
      <c r="W1058" s="7"/>
      <c r="X1058" s="7"/>
      <c r="Y1058" s="7"/>
    </row>
    <row r="1059" spans="1:25" x14ac:dyDescent="0.2">
      <c r="A1059" s="7"/>
      <c r="B1059" s="7"/>
      <c r="C1059" s="7"/>
      <c r="D1059" s="7"/>
      <c r="E1059" s="7"/>
      <c r="F1059" s="7"/>
      <c r="G1059" s="7"/>
      <c r="H1059" s="7"/>
      <c r="I1059" s="7"/>
      <c r="J1059" s="7"/>
      <c r="K1059" s="7"/>
      <c r="L1059" s="7"/>
      <c r="M1059" s="7"/>
      <c r="N1059" s="7"/>
      <c r="O1059" s="7"/>
      <c r="P1059" s="7"/>
      <c r="Q1059" s="7"/>
      <c r="R1059" s="7"/>
      <c r="S1059" s="7"/>
      <c r="T1059" s="7"/>
      <c r="U1059" s="7"/>
      <c r="V1059" s="7"/>
      <c r="W1059" s="7"/>
      <c r="X1059" s="7"/>
      <c r="Y1059" s="7"/>
    </row>
    <row r="1060" spans="1:25" x14ac:dyDescent="0.2">
      <c r="A1060" s="7"/>
      <c r="B1060" s="7"/>
      <c r="C1060" s="7"/>
      <c r="D1060" s="7"/>
      <c r="E1060" s="7"/>
      <c r="F1060" s="7"/>
      <c r="G1060" s="7"/>
      <c r="H1060" s="7"/>
      <c r="I1060" s="7"/>
      <c r="J1060" s="7"/>
      <c r="K1060" s="7"/>
      <c r="L1060" s="7"/>
      <c r="M1060" s="7"/>
      <c r="N1060" s="7"/>
      <c r="O1060" s="7"/>
      <c r="P1060" s="7"/>
      <c r="Q1060" s="7"/>
      <c r="R1060" s="7"/>
      <c r="S1060" s="7"/>
      <c r="T1060" s="7"/>
      <c r="U1060" s="7"/>
      <c r="V1060" s="7"/>
      <c r="W1060" s="7"/>
      <c r="X1060" s="7"/>
      <c r="Y1060" s="7"/>
    </row>
    <row r="1061" spans="1:25" x14ac:dyDescent="0.2">
      <c r="A1061" s="7"/>
      <c r="B1061" s="7"/>
      <c r="C1061" s="7"/>
      <c r="D1061" s="7"/>
      <c r="E1061" s="7"/>
      <c r="F1061" s="7"/>
      <c r="G1061" s="7"/>
      <c r="H1061" s="7"/>
      <c r="I1061" s="7"/>
      <c r="J1061" s="7"/>
      <c r="K1061" s="7"/>
      <c r="L1061" s="7"/>
      <c r="M1061" s="7"/>
      <c r="N1061" s="7"/>
      <c r="O1061" s="7"/>
      <c r="P1061" s="7"/>
      <c r="Q1061" s="7"/>
      <c r="R1061" s="7"/>
      <c r="S1061" s="7"/>
      <c r="T1061" s="7"/>
      <c r="U1061" s="7"/>
      <c r="V1061" s="7"/>
      <c r="W1061" s="7"/>
      <c r="X1061" s="7"/>
      <c r="Y1061" s="7"/>
    </row>
    <row r="1062" spans="1:25" x14ac:dyDescent="0.2">
      <c r="A1062" s="7"/>
      <c r="B1062" s="7"/>
      <c r="C1062" s="7"/>
      <c r="D1062" s="7"/>
      <c r="E1062" s="7"/>
      <c r="F1062" s="7"/>
      <c r="G1062" s="7"/>
      <c r="H1062" s="7"/>
      <c r="I1062" s="7"/>
      <c r="J1062" s="7"/>
      <c r="K1062" s="7"/>
      <c r="L1062" s="7"/>
      <c r="M1062" s="7"/>
      <c r="N1062" s="7"/>
      <c r="O1062" s="7"/>
      <c r="P1062" s="7"/>
      <c r="Q1062" s="7"/>
      <c r="R1062" s="7"/>
      <c r="S1062" s="7"/>
      <c r="T1062" s="7"/>
      <c r="U1062" s="7"/>
      <c r="V1062" s="7"/>
      <c r="W1062" s="7"/>
      <c r="X1062" s="7"/>
      <c r="Y1062" s="7"/>
    </row>
    <row r="1063" spans="1:25" x14ac:dyDescent="0.2">
      <c r="A1063" s="7"/>
      <c r="B1063" s="7"/>
      <c r="C1063" s="7"/>
      <c r="D1063" s="7"/>
      <c r="E1063" s="7"/>
      <c r="F1063" s="7"/>
      <c r="G1063" s="7"/>
      <c r="H1063" s="7"/>
      <c r="I1063" s="7"/>
      <c r="J1063" s="7"/>
      <c r="K1063" s="7"/>
      <c r="L1063" s="7"/>
      <c r="M1063" s="7"/>
      <c r="N1063" s="7"/>
      <c r="O1063" s="7"/>
      <c r="P1063" s="7"/>
      <c r="Q1063" s="7"/>
      <c r="R1063" s="7"/>
      <c r="S1063" s="7"/>
      <c r="T1063" s="7"/>
      <c r="U1063" s="7"/>
      <c r="V1063" s="7"/>
      <c r="W1063" s="7"/>
      <c r="X1063" s="7"/>
      <c r="Y1063" s="7"/>
    </row>
    <row r="1064" spans="1:25" x14ac:dyDescent="0.2">
      <c r="A1064" s="7"/>
      <c r="B1064" s="7"/>
      <c r="C1064" s="7"/>
      <c r="D1064" s="7"/>
      <c r="E1064" s="7"/>
      <c r="F1064" s="7"/>
      <c r="G1064" s="7"/>
      <c r="H1064" s="7"/>
      <c r="I1064" s="7"/>
      <c r="J1064" s="7"/>
      <c r="K1064" s="7"/>
      <c r="L1064" s="7"/>
      <c r="M1064" s="7"/>
      <c r="N1064" s="7"/>
      <c r="O1064" s="7"/>
      <c r="P1064" s="7"/>
      <c r="Q1064" s="7"/>
      <c r="R1064" s="7"/>
      <c r="S1064" s="7"/>
      <c r="T1064" s="7"/>
      <c r="U1064" s="7"/>
      <c r="V1064" s="7"/>
      <c r="W1064" s="7"/>
      <c r="X1064" s="7"/>
      <c r="Y1064" s="7"/>
    </row>
    <row r="1065" spans="1:25" x14ac:dyDescent="0.2">
      <c r="A1065" s="7"/>
      <c r="B1065" s="7"/>
      <c r="C1065" s="7"/>
      <c r="D1065" s="7"/>
      <c r="E1065" s="7"/>
      <c r="F1065" s="7"/>
      <c r="G1065" s="7"/>
      <c r="H1065" s="7"/>
      <c r="I1065" s="7"/>
      <c r="J1065" s="7"/>
      <c r="K1065" s="7"/>
      <c r="L1065" s="7"/>
      <c r="M1065" s="7"/>
      <c r="N1065" s="7"/>
      <c r="O1065" s="7"/>
      <c r="P1065" s="7"/>
      <c r="Q1065" s="7"/>
      <c r="R1065" s="7"/>
      <c r="S1065" s="7"/>
      <c r="T1065" s="7"/>
      <c r="U1065" s="7"/>
      <c r="V1065" s="7"/>
      <c r="W1065" s="7"/>
      <c r="X1065" s="7"/>
      <c r="Y1065" s="7"/>
    </row>
    <row r="1066" spans="1:25" x14ac:dyDescent="0.2">
      <c r="A1066" s="7"/>
      <c r="B1066" s="7"/>
      <c r="C1066" s="7"/>
      <c r="D1066" s="7"/>
      <c r="E1066" s="7"/>
      <c r="F1066" s="7"/>
      <c r="G1066" s="7"/>
      <c r="H1066" s="7"/>
      <c r="I1066" s="7"/>
      <c r="J1066" s="7"/>
      <c r="K1066" s="7"/>
      <c r="L1066" s="7"/>
      <c r="M1066" s="7"/>
      <c r="N1066" s="7"/>
      <c r="O1066" s="7"/>
      <c r="P1066" s="7"/>
      <c r="Q1066" s="7"/>
      <c r="R1066" s="7"/>
      <c r="S1066" s="7"/>
      <c r="T1066" s="7"/>
      <c r="U1066" s="7"/>
      <c r="V1066" s="7"/>
      <c r="W1066" s="7"/>
      <c r="X1066" s="7"/>
      <c r="Y1066" s="7"/>
    </row>
    <row r="1067" spans="1:25" x14ac:dyDescent="0.2">
      <c r="A1067" s="7"/>
      <c r="B1067" s="7"/>
      <c r="C1067" s="7"/>
      <c r="D1067" s="7"/>
      <c r="E1067" s="7"/>
      <c r="F1067" s="7"/>
      <c r="G1067" s="7"/>
      <c r="H1067" s="7"/>
      <c r="I1067" s="7"/>
      <c r="J1067" s="7"/>
      <c r="K1067" s="7"/>
      <c r="L1067" s="7"/>
      <c r="M1067" s="7"/>
      <c r="N1067" s="7"/>
      <c r="O1067" s="7"/>
      <c r="P1067" s="7"/>
      <c r="Q1067" s="7"/>
      <c r="R1067" s="7"/>
      <c r="S1067" s="7"/>
      <c r="T1067" s="7"/>
      <c r="U1067" s="7"/>
      <c r="V1067" s="7"/>
      <c r="W1067" s="7"/>
      <c r="X1067" s="7"/>
      <c r="Y1067" s="7"/>
    </row>
    <row r="1068" spans="1:25" x14ac:dyDescent="0.2">
      <c r="A1068" s="7"/>
      <c r="B1068" s="7"/>
      <c r="C1068" s="7"/>
      <c r="D1068" s="7"/>
      <c r="E1068" s="7"/>
      <c r="F1068" s="7"/>
      <c r="G1068" s="7"/>
      <c r="H1068" s="7"/>
      <c r="I1068" s="7"/>
      <c r="J1068" s="7"/>
      <c r="K1068" s="7"/>
      <c r="L1068" s="7"/>
      <c r="M1068" s="7"/>
      <c r="N1068" s="7"/>
      <c r="O1068" s="7"/>
      <c r="P1068" s="7"/>
      <c r="Q1068" s="7"/>
      <c r="R1068" s="7"/>
      <c r="S1068" s="7"/>
      <c r="T1068" s="7"/>
      <c r="U1068" s="7"/>
      <c r="V1068" s="7"/>
      <c r="W1068" s="7"/>
      <c r="X1068" s="7"/>
      <c r="Y1068" s="7"/>
    </row>
    <row r="1069" spans="1:25" x14ac:dyDescent="0.2">
      <c r="A1069" s="7"/>
      <c r="B1069" s="7"/>
      <c r="C1069" s="7"/>
      <c r="D1069" s="7"/>
      <c r="E1069" s="7"/>
      <c r="F1069" s="7"/>
      <c r="G1069" s="7"/>
      <c r="H1069" s="7"/>
      <c r="I1069" s="7"/>
      <c r="J1069" s="7"/>
      <c r="K1069" s="7"/>
      <c r="L1069" s="7"/>
      <c r="M1069" s="7"/>
      <c r="N1069" s="7"/>
      <c r="O1069" s="7"/>
      <c r="P1069" s="7"/>
      <c r="Q1069" s="7"/>
      <c r="R1069" s="7"/>
      <c r="S1069" s="7"/>
      <c r="T1069" s="7"/>
      <c r="U1069" s="7"/>
      <c r="V1069" s="7"/>
      <c r="W1069" s="7"/>
      <c r="X1069" s="7"/>
      <c r="Y1069" s="7"/>
    </row>
    <row r="1070" spans="1:25" x14ac:dyDescent="0.2">
      <c r="A1070" s="7"/>
      <c r="B1070" s="7"/>
      <c r="C1070" s="7"/>
      <c r="D1070" s="7"/>
      <c r="E1070" s="7"/>
      <c r="F1070" s="7"/>
      <c r="G1070" s="7"/>
      <c r="H1070" s="7"/>
      <c r="I1070" s="7"/>
      <c r="J1070" s="7"/>
      <c r="K1070" s="7"/>
      <c r="L1070" s="7"/>
      <c r="M1070" s="7"/>
      <c r="N1070" s="7"/>
      <c r="O1070" s="7"/>
      <c r="P1070" s="7"/>
      <c r="Q1070" s="7"/>
      <c r="R1070" s="7"/>
      <c r="S1070" s="7"/>
      <c r="T1070" s="7"/>
      <c r="U1070" s="7"/>
      <c r="V1070" s="7"/>
      <c r="W1070" s="7"/>
      <c r="X1070" s="7"/>
      <c r="Y1070" s="7"/>
    </row>
    <row r="1071" spans="1:25" x14ac:dyDescent="0.2">
      <c r="A1071" s="7"/>
      <c r="B1071" s="7"/>
      <c r="C1071" s="7"/>
      <c r="D1071" s="7"/>
      <c r="E1071" s="7"/>
      <c r="F1071" s="7"/>
      <c r="G1071" s="7"/>
      <c r="H1071" s="7"/>
      <c r="I1071" s="7"/>
      <c r="J1071" s="7"/>
      <c r="K1071" s="7"/>
      <c r="L1071" s="7"/>
      <c r="M1071" s="7"/>
      <c r="N1071" s="7"/>
      <c r="O1071" s="7"/>
      <c r="P1071" s="7"/>
      <c r="Q1071" s="7"/>
      <c r="R1071" s="7"/>
      <c r="S1071" s="7"/>
      <c r="T1071" s="7"/>
      <c r="U1071" s="7"/>
      <c r="V1071" s="7"/>
      <c r="W1071" s="7"/>
      <c r="X1071" s="7"/>
      <c r="Y1071" s="7"/>
    </row>
    <row r="1072" spans="1:25" x14ac:dyDescent="0.2">
      <c r="A1072" s="7"/>
      <c r="B1072" s="7"/>
      <c r="C1072" s="7"/>
      <c r="D1072" s="7"/>
      <c r="E1072" s="7"/>
      <c r="F1072" s="7"/>
      <c r="G1072" s="7"/>
      <c r="H1072" s="7"/>
      <c r="I1072" s="7"/>
      <c r="J1072" s="7"/>
      <c r="K1072" s="7"/>
      <c r="L1072" s="7"/>
      <c r="M1072" s="7"/>
      <c r="N1072" s="7"/>
      <c r="O1072" s="7"/>
      <c r="P1072" s="7"/>
      <c r="Q1072" s="7"/>
      <c r="R1072" s="7"/>
      <c r="S1072" s="7"/>
      <c r="T1072" s="7"/>
      <c r="U1072" s="7"/>
      <c r="V1072" s="7"/>
      <c r="W1072" s="7"/>
      <c r="X1072" s="7"/>
      <c r="Y1072" s="7"/>
    </row>
    <row r="1073" spans="1:25" x14ac:dyDescent="0.2">
      <c r="A1073" s="7"/>
      <c r="B1073" s="7"/>
      <c r="C1073" s="7"/>
      <c r="D1073" s="7"/>
      <c r="E1073" s="7"/>
      <c r="F1073" s="7"/>
      <c r="G1073" s="7"/>
      <c r="H1073" s="7"/>
      <c r="I1073" s="7"/>
      <c r="J1073" s="7"/>
      <c r="K1073" s="7"/>
      <c r="L1073" s="7"/>
      <c r="M1073" s="7"/>
      <c r="N1073" s="7"/>
      <c r="O1073" s="7"/>
      <c r="P1073" s="7"/>
      <c r="Q1073" s="7"/>
      <c r="R1073" s="7"/>
      <c r="S1073" s="7"/>
      <c r="T1073" s="7"/>
      <c r="U1073" s="7"/>
      <c r="V1073" s="7"/>
      <c r="W1073" s="7"/>
      <c r="X1073" s="7"/>
      <c r="Y1073" s="7"/>
    </row>
    <row r="1074" spans="1:25" x14ac:dyDescent="0.2">
      <c r="A1074" s="7"/>
      <c r="B1074" s="7"/>
      <c r="C1074" s="7"/>
      <c r="D1074" s="7"/>
      <c r="E1074" s="7"/>
      <c r="F1074" s="7"/>
      <c r="G1074" s="7"/>
      <c r="H1074" s="7"/>
      <c r="I1074" s="7"/>
      <c r="J1074" s="7"/>
      <c r="K1074" s="7"/>
      <c r="L1074" s="7"/>
      <c r="M1074" s="7"/>
      <c r="N1074" s="7"/>
      <c r="O1074" s="7"/>
      <c r="P1074" s="7"/>
      <c r="Q1074" s="7"/>
      <c r="R1074" s="7"/>
      <c r="S1074" s="7"/>
      <c r="T1074" s="7"/>
      <c r="U1074" s="7"/>
      <c r="V1074" s="7"/>
      <c r="W1074" s="7"/>
      <c r="X1074" s="7"/>
      <c r="Y1074" s="7"/>
    </row>
    <row r="1075" spans="1:25" x14ac:dyDescent="0.2">
      <c r="A1075" s="7"/>
      <c r="B1075" s="7"/>
      <c r="C1075" s="7"/>
      <c r="D1075" s="7"/>
      <c r="E1075" s="7"/>
      <c r="F1075" s="7"/>
      <c r="G1075" s="7"/>
      <c r="H1075" s="7"/>
      <c r="I1075" s="7"/>
      <c r="J1075" s="7"/>
      <c r="K1075" s="7"/>
      <c r="L1075" s="7"/>
      <c r="M1075" s="7"/>
      <c r="N1075" s="7"/>
      <c r="O1075" s="7"/>
      <c r="P1075" s="7"/>
      <c r="Q1075" s="7"/>
      <c r="R1075" s="7"/>
      <c r="S1075" s="7"/>
      <c r="T1075" s="7"/>
      <c r="U1075" s="7"/>
      <c r="V1075" s="7"/>
      <c r="W1075" s="7"/>
      <c r="X1075" s="7"/>
      <c r="Y1075" s="7"/>
    </row>
    <row r="1076" spans="1:25" x14ac:dyDescent="0.2">
      <c r="A1076" s="7"/>
      <c r="B1076" s="7"/>
      <c r="C1076" s="7"/>
      <c r="D1076" s="7"/>
      <c r="E1076" s="7"/>
      <c r="F1076" s="7"/>
      <c r="G1076" s="7"/>
      <c r="H1076" s="7"/>
      <c r="I1076" s="7"/>
      <c r="J1076" s="7"/>
      <c r="K1076" s="7"/>
      <c r="L1076" s="7"/>
      <c r="M1076" s="7"/>
      <c r="N1076" s="7"/>
      <c r="O1076" s="7"/>
      <c r="P1076" s="7"/>
      <c r="Q1076" s="7"/>
      <c r="R1076" s="7"/>
      <c r="S1076" s="7"/>
      <c r="T1076" s="7"/>
      <c r="U1076" s="7"/>
      <c r="V1076" s="7"/>
      <c r="W1076" s="7"/>
      <c r="X1076" s="7"/>
      <c r="Y1076" s="7"/>
    </row>
    <row r="1077" spans="1:25" x14ac:dyDescent="0.2">
      <c r="A1077" s="7"/>
      <c r="B1077" s="7"/>
      <c r="C1077" s="7"/>
      <c r="D1077" s="7"/>
      <c r="E1077" s="7"/>
      <c r="F1077" s="7"/>
      <c r="G1077" s="7"/>
      <c r="H1077" s="7"/>
      <c r="I1077" s="7"/>
      <c r="J1077" s="7"/>
      <c r="K1077" s="7"/>
      <c r="L1077" s="7"/>
      <c r="M1077" s="7"/>
      <c r="N1077" s="7"/>
      <c r="O1077" s="7"/>
      <c r="P1077" s="7"/>
      <c r="Q1077" s="7"/>
      <c r="R1077" s="7"/>
      <c r="S1077" s="7"/>
      <c r="T1077" s="7"/>
      <c r="U1077" s="7"/>
      <c r="V1077" s="7"/>
      <c r="W1077" s="7"/>
      <c r="X1077" s="7"/>
      <c r="Y1077" s="7"/>
    </row>
    <row r="1078" spans="1:25" x14ac:dyDescent="0.2">
      <c r="A1078" s="7"/>
      <c r="B1078" s="7"/>
      <c r="C1078" s="7"/>
      <c r="D1078" s="7"/>
      <c r="E1078" s="7"/>
      <c r="F1078" s="7"/>
      <c r="G1078" s="7"/>
      <c r="H1078" s="7"/>
      <c r="I1078" s="7"/>
      <c r="J1078" s="7"/>
      <c r="K1078" s="7"/>
      <c r="L1078" s="7"/>
      <c r="M1078" s="7"/>
      <c r="N1078" s="7"/>
      <c r="O1078" s="7"/>
      <c r="P1078" s="7"/>
      <c r="Q1078" s="7"/>
      <c r="R1078" s="7"/>
      <c r="S1078" s="7"/>
      <c r="T1078" s="7"/>
      <c r="U1078" s="7"/>
      <c r="V1078" s="7"/>
      <c r="W1078" s="7"/>
      <c r="X1078" s="7"/>
      <c r="Y1078" s="7"/>
    </row>
    <row r="1079" spans="1:25" x14ac:dyDescent="0.2">
      <c r="A1079" s="7"/>
      <c r="B1079" s="7"/>
      <c r="C1079" s="7"/>
      <c r="D1079" s="7"/>
      <c r="E1079" s="7"/>
      <c r="F1079" s="7"/>
      <c r="G1079" s="7"/>
      <c r="H1079" s="7"/>
      <c r="I1079" s="7"/>
      <c r="J1079" s="7"/>
      <c r="K1079" s="7"/>
      <c r="L1079" s="7"/>
      <c r="M1079" s="7"/>
      <c r="N1079" s="7"/>
      <c r="O1079" s="7"/>
      <c r="P1079" s="7"/>
      <c r="Q1079" s="7"/>
      <c r="R1079" s="7"/>
      <c r="S1079" s="7"/>
      <c r="T1079" s="7"/>
      <c r="U1079" s="7"/>
      <c r="V1079" s="7"/>
      <c r="W1079" s="7"/>
      <c r="X1079" s="7"/>
      <c r="Y1079" s="7"/>
    </row>
    <row r="1080" spans="1:25" x14ac:dyDescent="0.2">
      <c r="A1080" s="7"/>
      <c r="B1080" s="7"/>
      <c r="C1080" s="7"/>
      <c r="D1080" s="7"/>
      <c r="E1080" s="7"/>
      <c r="F1080" s="7"/>
      <c r="G1080" s="7"/>
      <c r="H1080" s="7"/>
      <c r="I1080" s="7"/>
      <c r="J1080" s="7"/>
      <c r="K1080" s="7"/>
      <c r="L1080" s="7"/>
      <c r="M1080" s="7"/>
      <c r="N1080" s="7"/>
      <c r="O1080" s="7"/>
      <c r="P1080" s="7"/>
      <c r="Q1080" s="7"/>
      <c r="R1080" s="7"/>
      <c r="S1080" s="7"/>
      <c r="T1080" s="7"/>
      <c r="U1080" s="7"/>
      <c r="V1080" s="7"/>
      <c r="W1080" s="7"/>
      <c r="X1080" s="7"/>
      <c r="Y1080" s="7"/>
    </row>
    <row r="1081" spans="1:25" x14ac:dyDescent="0.2">
      <c r="A1081" s="7"/>
      <c r="B1081" s="7"/>
      <c r="C1081" s="7"/>
      <c r="D1081" s="7"/>
      <c r="E1081" s="7"/>
      <c r="F1081" s="7"/>
      <c r="G1081" s="7"/>
      <c r="H1081" s="7"/>
      <c r="I1081" s="7"/>
      <c r="J1081" s="7"/>
      <c r="K1081" s="7"/>
      <c r="L1081" s="7"/>
      <c r="M1081" s="7"/>
      <c r="N1081" s="7"/>
      <c r="O1081" s="7"/>
      <c r="P1081" s="7"/>
      <c r="Q1081" s="7"/>
      <c r="R1081" s="7"/>
      <c r="S1081" s="7"/>
      <c r="T1081" s="7"/>
      <c r="U1081" s="7"/>
      <c r="V1081" s="7"/>
      <c r="W1081" s="7"/>
      <c r="X1081" s="7"/>
      <c r="Y1081" s="7"/>
    </row>
    <row r="1082" spans="1:25" x14ac:dyDescent="0.2">
      <c r="A1082" s="7"/>
      <c r="B1082" s="7"/>
      <c r="C1082" s="7"/>
      <c r="D1082" s="7"/>
      <c r="E1082" s="7"/>
      <c r="F1082" s="7"/>
      <c r="G1082" s="7"/>
      <c r="H1082" s="7"/>
      <c r="I1082" s="7"/>
      <c r="J1082" s="7"/>
      <c r="K1082" s="7"/>
      <c r="L1082" s="7"/>
      <c r="M1082" s="7"/>
      <c r="N1082" s="7"/>
      <c r="O1082" s="7"/>
      <c r="P1082" s="7"/>
      <c r="Q1082" s="7"/>
      <c r="R1082" s="7"/>
      <c r="S1082" s="7"/>
      <c r="T1082" s="7"/>
      <c r="U1082" s="7"/>
      <c r="V1082" s="7"/>
      <c r="W1082" s="7"/>
      <c r="X1082" s="7"/>
      <c r="Y1082" s="7"/>
    </row>
    <row r="1083" spans="1:25" x14ac:dyDescent="0.2">
      <c r="A1083" s="7"/>
      <c r="B1083" s="7"/>
      <c r="C1083" s="7"/>
      <c r="D1083" s="7"/>
      <c r="E1083" s="7"/>
      <c r="F1083" s="7"/>
      <c r="G1083" s="7"/>
      <c r="H1083" s="7"/>
      <c r="I1083" s="7"/>
      <c r="J1083" s="7"/>
      <c r="K1083" s="7"/>
      <c r="L1083" s="7"/>
      <c r="M1083" s="7"/>
      <c r="N1083" s="7"/>
      <c r="O1083" s="7"/>
      <c r="P1083" s="7"/>
      <c r="Q1083" s="7"/>
      <c r="R1083" s="7"/>
      <c r="S1083" s="7"/>
      <c r="T1083" s="7"/>
      <c r="U1083" s="7"/>
      <c r="V1083" s="7"/>
      <c r="W1083" s="7"/>
      <c r="X1083" s="7"/>
      <c r="Y1083" s="7"/>
    </row>
    <row r="1084" spans="1:25" x14ac:dyDescent="0.2">
      <c r="A1084" s="7"/>
      <c r="B1084" s="7"/>
      <c r="C1084" s="7"/>
      <c r="D1084" s="7"/>
      <c r="E1084" s="7"/>
      <c r="F1084" s="7"/>
      <c r="G1084" s="7"/>
      <c r="H1084" s="7"/>
      <c r="I1084" s="7"/>
      <c r="J1084" s="7"/>
      <c r="K1084" s="7"/>
      <c r="L1084" s="7"/>
      <c r="M1084" s="7"/>
      <c r="N1084" s="7"/>
      <c r="O1084" s="7"/>
      <c r="P1084" s="7"/>
      <c r="Q1084" s="7"/>
      <c r="R1084" s="7"/>
      <c r="S1084" s="7"/>
      <c r="T1084" s="7"/>
      <c r="U1084" s="7"/>
      <c r="V1084" s="7"/>
      <c r="W1084" s="7"/>
      <c r="X1084" s="7"/>
      <c r="Y1084" s="7"/>
    </row>
    <row r="1085" spans="1:25" x14ac:dyDescent="0.2">
      <c r="A1085" s="7"/>
      <c r="B1085" s="7"/>
      <c r="C1085" s="7"/>
      <c r="D1085" s="7"/>
      <c r="E1085" s="7"/>
      <c r="F1085" s="7"/>
      <c r="G1085" s="7"/>
      <c r="H1085" s="7"/>
      <c r="I1085" s="7"/>
      <c r="J1085" s="7"/>
      <c r="K1085" s="7"/>
      <c r="L1085" s="7"/>
      <c r="M1085" s="7"/>
      <c r="N1085" s="7"/>
      <c r="O1085" s="7"/>
      <c r="P1085" s="7"/>
      <c r="Q1085" s="7"/>
      <c r="R1085" s="7"/>
      <c r="S1085" s="7"/>
      <c r="T1085" s="7"/>
      <c r="U1085" s="7"/>
      <c r="V1085" s="7"/>
      <c r="W1085" s="7"/>
      <c r="X1085" s="7"/>
      <c r="Y1085" s="7"/>
    </row>
    <row r="1086" spans="1:25" x14ac:dyDescent="0.2">
      <c r="A1086" s="7"/>
      <c r="B1086" s="7"/>
      <c r="C1086" s="7"/>
      <c r="D1086" s="7"/>
      <c r="E1086" s="7"/>
      <c r="F1086" s="7"/>
      <c r="G1086" s="7"/>
      <c r="H1086" s="7"/>
      <c r="I1086" s="7"/>
      <c r="J1086" s="7"/>
      <c r="K1086" s="7"/>
      <c r="L1086" s="7"/>
      <c r="M1086" s="7"/>
      <c r="N1086" s="7"/>
      <c r="O1086" s="7"/>
      <c r="P1086" s="7"/>
      <c r="Q1086" s="7"/>
      <c r="R1086" s="7"/>
      <c r="S1086" s="7"/>
      <c r="T1086" s="7"/>
      <c r="U1086" s="7"/>
      <c r="V1086" s="7"/>
      <c r="W1086" s="7"/>
      <c r="X1086" s="7"/>
      <c r="Y1086" s="7"/>
    </row>
    <row r="1087" spans="1:25" x14ac:dyDescent="0.2">
      <c r="A1087" s="7"/>
      <c r="B1087" s="7"/>
      <c r="C1087" s="7"/>
      <c r="D1087" s="7"/>
      <c r="E1087" s="7"/>
      <c r="F1087" s="7"/>
      <c r="G1087" s="7"/>
      <c r="H1087" s="7"/>
      <c r="I1087" s="7"/>
      <c r="J1087" s="7"/>
      <c r="K1087" s="7"/>
      <c r="L1087" s="7"/>
      <c r="M1087" s="7"/>
      <c r="N1087" s="7"/>
      <c r="O1087" s="7"/>
      <c r="P1087" s="7"/>
      <c r="Q1087" s="7"/>
      <c r="R1087" s="7"/>
      <c r="S1087" s="7"/>
      <c r="T1087" s="7"/>
      <c r="U1087" s="7"/>
      <c r="V1087" s="7"/>
      <c r="W1087" s="7"/>
      <c r="X1087" s="7"/>
      <c r="Y1087" s="7"/>
    </row>
    <row r="1088" spans="1:25" x14ac:dyDescent="0.2">
      <c r="A1088" s="7"/>
      <c r="B1088" s="7"/>
      <c r="C1088" s="7"/>
      <c r="D1088" s="7"/>
      <c r="E1088" s="7"/>
      <c r="F1088" s="7"/>
      <c r="G1088" s="7"/>
      <c r="H1088" s="7"/>
      <c r="I1088" s="7"/>
      <c r="J1088" s="7"/>
      <c r="K1088" s="7"/>
      <c r="L1088" s="7"/>
      <c r="M1088" s="7"/>
      <c r="N1088" s="7"/>
      <c r="O1088" s="7"/>
      <c r="P1088" s="7"/>
      <c r="Q1088" s="7"/>
      <c r="R1088" s="7"/>
      <c r="S1088" s="7"/>
      <c r="T1088" s="7"/>
      <c r="U1088" s="7"/>
      <c r="V1088" s="7"/>
      <c r="W1088" s="7"/>
      <c r="X1088" s="7"/>
      <c r="Y1088" s="7"/>
    </row>
    <row r="1089" spans="1:25" x14ac:dyDescent="0.2">
      <c r="A1089" s="7"/>
      <c r="B1089" s="7"/>
      <c r="C1089" s="7"/>
      <c r="D1089" s="7"/>
      <c r="E1089" s="7"/>
      <c r="F1089" s="7"/>
      <c r="G1089" s="7"/>
      <c r="H1089" s="7"/>
      <c r="I1089" s="7"/>
      <c r="J1089" s="7"/>
      <c r="K1089" s="7"/>
      <c r="L1089" s="7"/>
      <c r="M1089" s="7"/>
      <c r="N1089" s="7"/>
      <c r="O1089" s="7"/>
      <c r="P1089" s="7"/>
      <c r="Q1089" s="7"/>
      <c r="R1089" s="7"/>
      <c r="S1089" s="7"/>
      <c r="T1089" s="7"/>
      <c r="U1089" s="7"/>
      <c r="V1089" s="7"/>
      <c r="W1089" s="7"/>
      <c r="X1089" s="7"/>
      <c r="Y1089" s="7"/>
    </row>
    <row r="1090" spans="1:25" x14ac:dyDescent="0.2">
      <c r="A1090" s="7"/>
      <c r="B1090" s="7"/>
      <c r="C1090" s="7"/>
      <c r="D1090" s="7"/>
      <c r="E1090" s="7"/>
      <c r="F1090" s="7"/>
      <c r="G1090" s="7"/>
      <c r="H1090" s="7"/>
      <c r="I1090" s="7"/>
      <c r="J1090" s="7"/>
      <c r="K1090" s="7"/>
      <c r="L1090" s="7"/>
      <c r="M1090" s="7"/>
      <c r="N1090" s="7"/>
      <c r="O1090" s="7"/>
      <c r="P1090" s="7"/>
      <c r="Q1090" s="7"/>
      <c r="R1090" s="7"/>
      <c r="S1090" s="7"/>
      <c r="T1090" s="7"/>
      <c r="U1090" s="7"/>
      <c r="V1090" s="7"/>
      <c r="W1090" s="7"/>
      <c r="X1090" s="7"/>
      <c r="Y1090" s="7"/>
    </row>
    <row r="1091" spans="1:25" x14ac:dyDescent="0.2">
      <c r="A1091" s="7"/>
      <c r="B1091" s="7"/>
      <c r="C1091" s="7"/>
      <c r="D1091" s="7"/>
      <c r="E1091" s="7"/>
      <c r="F1091" s="7"/>
      <c r="G1091" s="7"/>
      <c r="H1091" s="7"/>
      <c r="I1091" s="7"/>
      <c r="J1091" s="7"/>
      <c r="K1091" s="7"/>
      <c r="L1091" s="7"/>
      <c r="M1091" s="7"/>
      <c r="N1091" s="7"/>
      <c r="O1091" s="7"/>
      <c r="P1091" s="7"/>
      <c r="Q1091" s="7"/>
      <c r="R1091" s="7"/>
      <c r="S1091" s="7"/>
      <c r="T1091" s="7"/>
      <c r="U1091" s="7"/>
      <c r="V1091" s="7"/>
      <c r="W1091" s="7"/>
      <c r="X1091" s="7"/>
      <c r="Y1091" s="7"/>
    </row>
    <row r="1092" spans="1:25" x14ac:dyDescent="0.2">
      <c r="A1092" s="7"/>
      <c r="B1092" s="7"/>
      <c r="C1092" s="7"/>
      <c r="D1092" s="7"/>
      <c r="E1092" s="7"/>
      <c r="F1092" s="7"/>
      <c r="G1092" s="7"/>
      <c r="H1092" s="7"/>
      <c r="I1092" s="7"/>
      <c r="J1092" s="7"/>
      <c r="K1092" s="7"/>
      <c r="L1092" s="7"/>
      <c r="M1092" s="7"/>
      <c r="N1092" s="7"/>
      <c r="O1092" s="7"/>
      <c r="P1092" s="7"/>
      <c r="Q1092" s="7"/>
      <c r="R1092" s="7"/>
      <c r="S1092" s="7"/>
      <c r="T1092" s="7"/>
      <c r="U1092" s="7"/>
      <c r="V1092" s="7"/>
      <c r="W1092" s="7"/>
      <c r="X1092" s="7"/>
      <c r="Y1092" s="7"/>
    </row>
    <row r="1093" spans="1:25" x14ac:dyDescent="0.2">
      <c r="A1093" s="7"/>
      <c r="B1093" s="7"/>
      <c r="C1093" s="7"/>
      <c r="D1093" s="7"/>
      <c r="E1093" s="7"/>
      <c r="F1093" s="7"/>
      <c r="G1093" s="7"/>
      <c r="H1093" s="7"/>
      <c r="I1093" s="7"/>
      <c r="J1093" s="7"/>
      <c r="K1093" s="7"/>
      <c r="L1093" s="7"/>
      <c r="M1093" s="7"/>
      <c r="N1093" s="7"/>
      <c r="O1093" s="7"/>
      <c r="P1093" s="7"/>
      <c r="Q1093" s="7"/>
      <c r="R1093" s="7"/>
      <c r="S1093" s="7"/>
      <c r="T1093" s="7"/>
      <c r="U1093" s="7"/>
      <c r="V1093" s="7"/>
      <c r="W1093" s="7"/>
      <c r="X1093" s="7"/>
      <c r="Y1093" s="7"/>
    </row>
    <row r="1094" spans="1:25" x14ac:dyDescent="0.2">
      <c r="A1094" s="7"/>
      <c r="B1094" s="7"/>
      <c r="C1094" s="7"/>
      <c r="D1094" s="7"/>
      <c r="E1094" s="7"/>
      <c r="F1094" s="7"/>
      <c r="G1094" s="7"/>
      <c r="H1094" s="7"/>
      <c r="I1094" s="7"/>
      <c r="J1094" s="7"/>
      <c r="K1094" s="7"/>
      <c r="L1094" s="7"/>
      <c r="M1094" s="7"/>
      <c r="N1094" s="7"/>
      <c r="O1094" s="7"/>
      <c r="P1094" s="7"/>
      <c r="Q1094" s="7"/>
      <c r="R1094" s="7"/>
      <c r="S1094" s="7"/>
      <c r="T1094" s="7"/>
      <c r="U1094" s="7"/>
      <c r="V1094" s="7"/>
      <c r="W1094" s="7"/>
      <c r="X1094" s="7"/>
      <c r="Y1094" s="7"/>
    </row>
    <row r="1095" spans="1:25" x14ac:dyDescent="0.2">
      <c r="A1095" s="7"/>
      <c r="B1095" s="7"/>
      <c r="C1095" s="7"/>
      <c r="D1095" s="7"/>
      <c r="E1095" s="7"/>
      <c r="F1095" s="7"/>
      <c r="G1095" s="7"/>
      <c r="H1095" s="7"/>
      <c r="I1095" s="7"/>
      <c r="J1095" s="7"/>
      <c r="K1095" s="7"/>
      <c r="L1095" s="7"/>
      <c r="M1095" s="7"/>
      <c r="N1095" s="7"/>
      <c r="O1095" s="7"/>
      <c r="P1095" s="7"/>
      <c r="Q1095" s="7"/>
      <c r="R1095" s="7"/>
      <c r="S1095" s="7"/>
      <c r="T1095" s="7"/>
      <c r="U1095" s="7"/>
      <c r="V1095" s="7"/>
      <c r="W1095" s="7"/>
      <c r="X1095" s="7"/>
      <c r="Y1095" s="7"/>
    </row>
    <row r="1096" spans="1:25" x14ac:dyDescent="0.2">
      <c r="A1096" s="7"/>
      <c r="B1096" s="7"/>
      <c r="C1096" s="7"/>
      <c r="D1096" s="7"/>
      <c r="E1096" s="7"/>
      <c r="F1096" s="7"/>
      <c r="G1096" s="7"/>
      <c r="H1096" s="7"/>
      <c r="I1096" s="7"/>
      <c r="J1096" s="7"/>
      <c r="K1096" s="7"/>
      <c r="L1096" s="7"/>
      <c r="M1096" s="7"/>
      <c r="N1096" s="7"/>
      <c r="O1096" s="7"/>
      <c r="P1096" s="7"/>
      <c r="Q1096" s="7"/>
      <c r="R1096" s="7"/>
      <c r="S1096" s="7"/>
      <c r="T1096" s="7"/>
      <c r="U1096" s="7"/>
      <c r="V1096" s="7"/>
      <c r="W1096" s="7"/>
      <c r="X1096" s="7"/>
      <c r="Y1096" s="7"/>
    </row>
    <row r="1097" spans="1:25" x14ac:dyDescent="0.2">
      <c r="A1097" s="7"/>
      <c r="B1097" s="7"/>
      <c r="C1097" s="7"/>
      <c r="D1097" s="7"/>
      <c r="E1097" s="7"/>
      <c r="F1097" s="7"/>
      <c r="G1097" s="7"/>
      <c r="H1097" s="7"/>
      <c r="I1097" s="7"/>
      <c r="J1097" s="7"/>
      <c r="K1097" s="7"/>
      <c r="L1097" s="7"/>
      <c r="M1097" s="7"/>
      <c r="N1097" s="7"/>
      <c r="O1097" s="7"/>
      <c r="P1097" s="7"/>
      <c r="Q1097" s="7"/>
      <c r="R1097" s="7"/>
      <c r="S1097" s="7"/>
      <c r="T1097" s="7"/>
      <c r="U1097" s="7"/>
      <c r="V1097" s="7"/>
      <c r="W1097" s="7"/>
      <c r="X1097" s="7"/>
      <c r="Y1097" s="7"/>
    </row>
    <row r="1098" spans="1:25" x14ac:dyDescent="0.2">
      <c r="A1098" s="7"/>
      <c r="B1098" s="7"/>
      <c r="C1098" s="7"/>
      <c r="D1098" s="7"/>
      <c r="E1098" s="7"/>
      <c r="F1098" s="7"/>
      <c r="G1098" s="7"/>
      <c r="H1098" s="7"/>
      <c r="I1098" s="7"/>
      <c r="J1098" s="7"/>
      <c r="K1098" s="7"/>
      <c r="L1098" s="7"/>
      <c r="M1098" s="7"/>
      <c r="N1098" s="7"/>
      <c r="O1098" s="7"/>
      <c r="P1098" s="7"/>
      <c r="Q1098" s="7"/>
      <c r="R1098" s="7"/>
      <c r="S1098" s="7"/>
      <c r="T1098" s="7"/>
      <c r="U1098" s="7"/>
      <c r="V1098" s="7"/>
      <c r="W1098" s="7"/>
      <c r="X1098" s="7"/>
      <c r="Y1098" s="7"/>
    </row>
    <row r="1099" spans="1:25" x14ac:dyDescent="0.2">
      <c r="A1099" s="7"/>
      <c r="B1099" s="7"/>
      <c r="C1099" s="7"/>
      <c r="D1099" s="7"/>
      <c r="E1099" s="7"/>
      <c r="F1099" s="7"/>
      <c r="G1099" s="7"/>
      <c r="H1099" s="7"/>
      <c r="I1099" s="7"/>
      <c r="J1099" s="7"/>
      <c r="K1099" s="7"/>
      <c r="L1099" s="7"/>
      <c r="M1099" s="7"/>
      <c r="N1099" s="7"/>
      <c r="O1099" s="7"/>
      <c r="P1099" s="7"/>
      <c r="Q1099" s="7"/>
      <c r="R1099" s="7"/>
      <c r="S1099" s="7"/>
      <c r="T1099" s="7"/>
      <c r="U1099" s="7"/>
      <c r="V1099" s="7"/>
      <c r="W1099" s="7"/>
      <c r="X1099" s="7"/>
      <c r="Y1099" s="7"/>
    </row>
    <row r="1100" spans="1:25" x14ac:dyDescent="0.2">
      <c r="A1100" s="7"/>
      <c r="B1100" s="7"/>
      <c r="C1100" s="7"/>
      <c r="D1100" s="7"/>
      <c r="E1100" s="7"/>
      <c r="F1100" s="7"/>
      <c r="G1100" s="7"/>
      <c r="H1100" s="7"/>
      <c r="I1100" s="7"/>
      <c r="J1100" s="7"/>
      <c r="K1100" s="7"/>
      <c r="L1100" s="7"/>
      <c r="M1100" s="7"/>
      <c r="N1100" s="7"/>
      <c r="O1100" s="7"/>
      <c r="P1100" s="7"/>
      <c r="Q1100" s="7"/>
      <c r="R1100" s="7"/>
      <c r="S1100" s="7"/>
      <c r="T1100" s="7"/>
      <c r="U1100" s="7"/>
      <c r="V1100" s="7"/>
      <c r="W1100" s="7"/>
      <c r="X1100" s="7"/>
      <c r="Y1100" s="7"/>
    </row>
    <row r="1101" spans="1:25" x14ac:dyDescent="0.2">
      <c r="A1101" s="7"/>
      <c r="B1101" s="7"/>
      <c r="C1101" s="7"/>
      <c r="D1101" s="7"/>
      <c r="E1101" s="7"/>
      <c r="F1101" s="7"/>
      <c r="G1101" s="7"/>
      <c r="H1101" s="7"/>
      <c r="I1101" s="7"/>
      <c r="J1101" s="7"/>
      <c r="K1101" s="7"/>
      <c r="L1101" s="7"/>
      <c r="M1101" s="7"/>
      <c r="N1101" s="7"/>
      <c r="O1101" s="7"/>
      <c r="P1101" s="7"/>
      <c r="Q1101" s="7"/>
      <c r="R1101" s="7"/>
      <c r="S1101" s="7"/>
      <c r="T1101" s="7"/>
      <c r="U1101" s="7"/>
      <c r="V1101" s="7"/>
      <c r="W1101" s="7"/>
      <c r="X1101" s="7"/>
      <c r="Y1101" s="7"/>
    </row>
  </sheetData>
  <sheetProtection algorithmName="SHA-512" hashValue="YCZjdjK0jKZn9MDitwE6uPMkeYx8QuthHRA9SF5CUm3OXZXu8pwY343eyeTpSbzZyqKGvHr0HAthefkeGrRvsQ==" saltValue="WuDO1CjwCeG+qi6IVGxAIQ==" spinCount="100000" sheet="1" objects="1" scenarios="1"/>
  <mergeCells count="737">
    <mergeCell ref="A86:C86"/>
    <mergeCell ref="A88:D88"/>
    <mergeCell ref="A128:D128"/>
    <mergeCell ref="A129:C129"/>
    <mergeCell ref="A130:D130"/>
    <mergeCell ref="A131:C131"/>
    <mergeCell ref="A132:D132"/>
    <mergeCell ref="A95:B95"/>
    <mergeCell ref="A96:D96"/>
    <mergeCell ref="A97:C97"/>
    <mergeCell ref="A101:C101"/>
    <mergeCell ref="A102:D102"/>
    <mergeCell ref="A103:C103"/>
    <mergeCell ref="A89:C89"/>
    <mergeCell ref="A90:B90"/>
    <mergeCell ref="D90:D91"/>
    <mergeCell ref="A91:B91"/>
    <mergeCell ref="A92:D92"/>
    <mergeCell ref="A93:C93"/>
    <mergeCell ref="A94:B94"/>
    <mergeCell ref="A112:B112"/>
    <mergeCell ref="A113:D113"/>
    <mergeCell ref="A99:C99"/>
    <mergeCell ref="A98:D98"/>
    <mergeCell ref="A1:E1"/>
    <mergeCell ref="A2:E2"/>
    <mergeCell ref="A3:D3"/>
    <mergeCell ref="E3:E4"/>
    <mergeCell ref="A4:D4"/>
    <mergeCell ref="A5:E5"/>
    <mergeCell ref="A11:E11"/>
    <mergeCell ref="E12:E22"/>
    <mergeCell ref="A17:D18"/>
    <mergeCell ref="A19:C19"/>
    <mergeCell ref="A20:B20"/>
    <mergeCell ref="A21:D21"/>
    <mergeCell ref="A22:C22"/>
    <mergeCell ref="A6:D6"/>
    <mergeCell ref="E6:E10"/>
    <mergeCell ref="A7:C7"/>
    <mergeCell ref="A8:C8"/>
    <mergeCell ref="A9:C9"/>
    <mergeCell ref="A10:C10"/>
    <mergeCell ref="A23:E23"/>
    <mergeCell ref="A24:C24"/>
    <mergeCell ref="E24:E44"/>
    <mergeCell ref="A25:C25"/>
    <mergeCell ref="A26:D26"/>
    <mergeCell ref="A27:C27"/>
    <mergeCell ref="A28:C28"/>
    <mergeCell ref="D28:D31"/>
    <mergeCell ref="A29:B29"/>
    <mergeCell ref="A30:B30"/>
    <mergeCell ref="A38:D38"/>
    <mergeCell ref="B39:C39"/>
    <mergeCell ref="A40:B40"/>
    <mergeCell ref="D40:D42"/>
    <mergeCell ref="A41:B41"/>
    <mergeCell ref="A42:B42"/>
    <mergeCell ref="A31:B31"/>
    <mergeCell ref="A32:D32"/>
    <mergeCell ref="A33:C33"/>
    <mergeCell ref="A34:C34"/>
    <mergeCell ref="A35:D35"/>
    <mergeCell ref="A36:B36"/>
    <mergeCell ref="D36:D37"/>
    <mergeCell ref="A37:B37"/>
    <mergeCell ref="A43:D43"/>
    <mergeCell ref="A44:C44"/>
    <mergeCell ref="A45:E45"/>
    <mergeCell ref="A46:C46"/>
    <mergeCell ref="E46:E84"/>
    <mergeCell ref="A47:C47"/>
    <mergeCell ref="A48:C48"/>
    <mergeCell ref="A49:C49"/>
    <mergeCell ref="A50:B50"/>
    <mergeCell ref="A51:C51"/>
    <mergeCell ref="A56:D56"/>
    <mergeCell ref="A57:C57"/>
    <mergeCell ref="A58:C58"/>
    <mergeCell ref="A59:C59"/>
    <mergeCell ref="A60:C60"/>
    <mergeCell ref="A61:C61"/>
    <mergeCell ref="A52:D52"/>
    <mergeCell ref="A53:B53"/>
    <mergeCell ref="A54:A55"/>
    <mergeCell ref="B54:C54"/>
    <mergeCell ref="D54:D55"/>
    <mergeCell ref="B55:C55"/>
    <mergeCell ref="A68:D68"/>
    <mergeCell ref="A69:C69"/>
    <mergeCell ref="A70:C70"/>
    <mergeCell ref="A71:D71"/>
    <mergeCell ref="A72:C72"/>
    <mergeCell ref="A73:D73"/>
    <mergeCell ref="A62:C62"/>
    <mergeCell ref="A63:D63"/>
    <mergeCell ref="A64:C64"/>
    <mergeCell ref="A65:C65"/>
    <mergeCell ref="A66:B66"/>
    <mergeCell ref="A67:C67"/>
    <mergeCell ref="A80:C80"/>
    <mergeCell ref="A81:D81"/>
    <mergeCell ref="A82:C82"/>
    <mergeCell ref="A83:D83"/>
    <mergeCell ref="A84:C84"/>
    <mergeCell ref="A85:D85"/>
    <mergeCell ref="A74:C74"/>
    <mergeCell ref="A75:D75"/>
    <mergeCell ref="A76:C76"/>
    <mergeCell ref="A77:D77"/>
    <mergeCell ref="A78:C78"/>
    <mergeCell ref="A79:D79"/>
    <mergeCell ref="A111:C111"/>
    <mergeCell ref="A114:C114"/>
    <mergeCell ref="A115:D115"/>
    <mergeCell ref="A104:B104"/>
    <mergeCell ref="A105:B105"/>
    <mergeCell ref="B144:C144"/>
    <mergeCell ref="D144:E144"/>
    <mergeCell ref="A106:B106"/>
    <mergeCell ref="A107:B107"/>
    <mergeCell ref="A108:B108"/>
    <mergeCell ref="A109:D109"/>
    <mergeCell ref="A123:C123"/>
    <mergeCell ref="A124:D124"/>
    <mergeCell ref="A125:C125"/>
    <mergeCell ref="A126:D126"/>
    <mergeCell ref="A139:C139"/>
    <mergeCell ref="B140:C140"/>
    <mergeCell ref="B141:C141"/>
    <mergeCell ref="B142:C142"/>
    <mergeCell ref="A143:E143"/>
    <mergeCell ref="A127:C127"/>
    <mergeCell ref="A117:C117"/>
    <mergeCell ref="A118:B118"/>
    <mergeCell ref="A119:B119"/>
    <mergeCell ref="A120:D120"/>
    <mergeCell ref="A121:C121"/>
    <mergeCell ref="A149:E149"/>
    <mergeCell ref="A150:C150"/>
    <mergeCell ref="A153:E153"/>
    <mergeCell ref="B154:C154"/>
    <mergeCell ref="D154:E154"/>
    <mergeCell ref="A155:E155"/>
    <mergeCell ref="A145:E145"/>
    <mergeCell ref="A146:C146"/>
    <mergeCell ref="A147:E147"/>
    <mergeCell ref="B148:C148"/>
    <mergeCell ref="D148:E148"/>
    <mergeCell ref="A151:E151"/>
    <mergeCell ref="A152:C152"/>
    <mergeCell ref="A133:C133"/>
    <mergeCell ref="A134:D134"/>
    <mergeCell ref="A135:C135"/>
    <mergeCell ref="A136:D136"/>
    <mergeCell ref="A137:C137"/>
    <mergeCell ref="A138:E138"/>
    <mergeCell ref="E85:E137"/>
    <mergeCell ref="A116:C116"/>
    <mergeCell ref="D117:D119"/>
    <mergeCell ref="A122:C122"/>
    <mergeCell ref="A162:C162"/>
    <mergeCell ref="A163:E163"/>
    <mergeCell ref="C164:D164"/>
    <mergeCell ref="E164:E166"/>
    <mergeCell ref="C165:D165"/>
    <mergeCell ref="C166:D166"/>
    <mergeCell ref="A156:C156"/>
    <mergeCell ref="A157:E157"/>
    <mergeCell ref="A158:C158"/>
    <mergeCell ref="A159:E159"/>
    <mergeCell ref="A160:D160"/>
    <mergeCell ref="A161:C161"/>
    <mergeCell ref="A173:D173"/>
    <mergeCell ref="A178:B178"/>
    <mergeCell ref="A182:A183"/>
    <mergeCell ref="B182:B183"/>
    <mergeCell ref="C182:C183"/>
    <mergeCell ref="D182:D183"/>
    <mergeCell ref="A167:E167"/>
    <mergeCell ref="A168:C168"/>
    <mergeCell ref="A169:E169"/>
    <mergeCell ref="A170:D170"/>
    <mergeCell ref="A171:D171"/>
    <mergeCell ref="A199:C199"/>
    <mergeCell ref="A200:D200"/>
    <mergeCell ref="A201:C201"/>
    <mergeCell ref="A204:B204"/>
    <mergeCell ref="C204:D204"/>
    <mergeCell ref="A206:B206"/>
    <mergeCell ref="C206:D206"/>
    <mergeCell ref="A191:C191"/>
    <mergeCell ref="A192:D192"/>
    <mergeCell ref="A197:A198"/>
    <mergeCell ref="B197:B198"/>
    <mergeCell ref="C197:C198"/>
    <mergeCell ref="D197:D198"/>
    <mergeCell ref="A211:B211"/>
    <mergeCell ref="C211:D211"/>
    <mergeCell ref="A212:B212"/>
    <mergeCell ref="C212:D212"/>
    <mergeCell ref="A213:B213"/>
    <mergeCell ref="C213:D213"/>
    <mergeCell ref="A207:B207"/>
    <mergeCell ref="C207:D207"/>
    <mergeCell ref="C208:D208"/>
    <mergeCell ref="C209:D209"/>
    <mergeCell ref="A210:B210"/>
    <mergeCell ref="C210:D210"/>
    <mergeCell ref="A217:B217"/>
    <mergeCell ref="C217:D217"/>
    <mergeCell ref="A218:B218"/>
    <mergeCell ref="C218:D218"/>
    <mergeCell ref="A219:B219"/>
    <mergeCell ref="C219:D219"/>
    <mergeCell ref="A214:B214"/>
    <mergeCell ref="C214:D214"/>
    <mergeCell ref="A215:B215"/>
    <mergeCell ref="C215:D215"/>
    <mergeCell ref="A216:B216"/>
    <mergeCell ref="C216:D216"/>
    <mergeCell ref="A227:B227"/>
    <mergeCell ref="C227:D227"/>
    <mergeCell ref="A229:B229"/>
    <mergeCell ref="C229:D229"/>
    <mergeCell ref="A231:B231"/>
    <mergeCell ref="C231:D231"/>
    <mergeCell ref="C220:D220"/>
    <mergeCell ref="A221:B221"/>
    <mergeCell ref="C221:D221"/>
    <mergeCell ref="A223:B223"/>
    <mergeCell ref="C223:D223"/>
    <mergeCell ref="A225:B225"/>
    <mergeCell ref="C225:D225"/>
    <mergeCell ref="B240:C240"/>
    <mergeCell ref="B241:C241"/>
    <mergeCell ref="B242:C242"/>
    <mergeCell ref="B243:C243"/>
    <mergeCell ref="A245:C245"/>
    <mergeCell ref="B247:C247"/>
    <mergeCell ref="A232:B232"/>
    <mergeCell ref="C232:D232"/>
    <mergeCell ref="C234:D234"/>
    <mergeCell ref="C236:D236"/>
    <mergeCell ref="B238:C238"/>
    <mergeCell ref="B239:C239"/>
    <mergeCell ref="A281:C281"/>
    <mergeCell ref="A282:D282"/>
    <mergeCell ref="A287:A288"/>
    <mergeCell ref="B287:B288"/>
    <mergeCell ref="C287:C288"/>
    <mergeCell ref="D287:D288"/>
    <mergeCell ref="A249:C249"/>
    <mergeCell ref="A251:C251"/>
    <mergeCell ref="A263:D263"/>
    <mergeCell ref="A268:B268"/>
    <mergeCell ref="A272:A273"/>
    <mergeCell ref="B272:B273"/>
    <mergeCell ref="C272:C273"/>
    <mergeCell ref="D272:D273"/>
    <mergeCell ref="A297:B297"/>
    <mergeCell ref="C297:D297"/>
    <mergeCell ref="C298:D298"/>
    <mergeCell ref="C299:D299"/>
    <mergeCell ref="A300:B300"/>
    <mergeCell ref="C300:D300"/>
    <mergeCell ref="A289:C289"/>
    <mergeCell ref="A290:D290"/>
    <mergeCell ref="A291:C291"/>
    <mergeCell ref="A294:B294"/>
    <mergeCell ref="C294:D294"/>
    <mergeCell ref="A296:B296"/>
    <mergeCell ref="C296:D296"/>
    <mergeCell ref="A304:B304"/>
    <mergeCell ref="C304:D304"/>
    <mergeCell ref="A305:B305"/>
    <mergeCell ref="C305:D305"/>
    <mergeCell ref="A306:B306"/>
    <mergeCell ref="C306:D306"/>
    <mergeCell ref="A301:B301"/>
    <mergeCell ref="C301:D301"/>
    <mergeCell ref="A302:B302"/>
    <mergeCell ref="C302:D302"/>
    <mergeCell ref="A303:B303"/>
    <mergeCell ref="C303:D303"/>
    <mergeCell ref="C310:D310"/>
    <mergeCell ref="A311:B311"/>
    <mergeCell ref="C311:D311"/>
    <mergeCell ref="A313:B313"/>
    <mergeCell ref="C313:D313"/>
    <mergeCell ref="A315:B315"/>
    <mergeCell ref="C315:D315"/>
    <mergeCell ref="A307:B307"/>
    <mergeCell ref="C307:D307"/>
    <mergeCell ref="A308:B308"/>
    <mergeCell ref="C308:D308"/>
    <mergeCell ref="A309:B309"/>
    <mergeCell ref="C309:D309"/>
    <mergeCell ref="A322:B322"/>
    <mergeCell ref="C322:D322"/>
    <mergeCell ref="C324:D324"/>
    <mergeCell ref="C326:D326"/>
    <mergeCell ref="B328:C328"/>
    <mergeCell ref="B329:C329"/>
    <mergeCell ref="A317:B317"/>
    <mergeCell ref="C317:D317"/>
    <mergeCell ref="A319:B319"/>
    <mergeCell ref="C319:D319"/>
    <mergeCell ref="A321:B321"/>
    <mergeCell ref="C321:D321"/>
    <mergeCell ref="A339:C339"/>
    <mergeCell ref="A341:C341"/>
    <mergeCell ref="A352:D352"/>
    <mergeCell ref="A357:B357"/>
    <mergeCell ref="A361:A362"/>
    <mergeCell ref="B361:B362"/>
    <mergeCell ref="C361:C362"/>
    <mergeCell ref="D361:D362"/>
    <mergeCell ref="B330:C330"/>
    <mergeCell ref="B331:C331"/>
    <mergeCell ref="B332:C332"/>
    <mergeCell ref="B333:C333"/>
    <mergeCell ref="A335:C335"/>
    <mergeCell ref="B337:C337"/>
    <mergeCell ref="A378:C378"/>
    <mergeCell ref="A379:D379"/>
    <mergeCell ref="A380:C380"/>
    <mergeCell ref="A383:B383"/>
    <mergeCell ref="C383:D383"/>
    <mergeCell ref="A385:B385"/>
    <mergeCell ref="C385:D385"/>
    <mergeCell ref="A370:C370"/>
    <mergeCell ref="A371:D371"/>
    <mergeCell ref="A376:A377"/>
    <mergeCell ref="B376:B377"/>
    <mergeCell ref="C376:C377"/>
    <mergeCell ref="D376:D377"/>
    <mergeCell ref="A390:B390"/>
    <mergeCell ref="C390:D390"/>
    <mergeCell ref="A391:B391"/>
    <mergeCell ref="C391:D391"/>
    <mergeCell ref="A392:B392"/>
    <mergeCell ref="C392:D392"/>
    <mergeCell ref="A386:B386"/>
    <mergeCell ref="C386:D386"/>
    <mergeCell ref="C387:D387"/>
    <mergeCell ref="C388:D388"/>
    <mergeCell ref="A389:B389"/>
    <mergeCell ref="C389:D389"/>
    <mergeCell ref="A396:B396"/>
    <mergeCell ref="C396:D396"/>
    <mergeCell ref="A397:B397"/>
    <mergeCell ref="C397:D397"/>
    <mergeCell ref="A398:B398"/>
    <mergeCell ref="C398:D398"/>
    <mergeCell ref="A393:B393"/>
    <mergeCell ref="C393:D393"/>
    <mergeCell ref="A394:B394"/>
    <mergeCell ref="C394:D394"/>
    <mergeCell ref="A395:B395"/>
    <mergeCell ref="C395:D395"/>
    <mergeCell ref="A406:B406"/>
    <mergeCell ref="C406:D406"/>
    <mergeCell ref="A408:B408"/>
    <mergeCell ref="C408:D408"/>
    <mergeCell ref="A410:B410"/>
    <mergeCell ref="C410:D410"/>
    <mergeCell ref="C399:D399"/>
    <mergeCell ref="A400:B400"/>
    <mergeCell ref="C400:D400"/>
    <mergeCell ref="A402:B402"/>
    <mergeCell ref="C402:D402"/>
    <mergeCell ref="A404:B404"/>
    <mergeCell ref="C404:D404"/>
    <mergeCell ref="B419:C419"/>
    <mergeCell ref="B420:C420"/>
    <mergeCell ref="B421:C421"/>
    <mergeCell ref="B422:C422"/>
    <mergeCell ref="A424:C424"/>
    <mergeCell ref="B426:C426"/>
    <mergeCell ref="A411:B411"/>
    <mergeCell ref="C411:D411"/>
    <mergeCell ref="C413:D413"/>
    <mergeCell ref="C415:D415"/>
    <mergeCell ref="B417:C417"/>
    <mergeCell ref="B418:C418"/>
    <mergeCell ref="A459:C459"/>
    <mergeCell ref="A460:D460"/>
    <mergeCell ref="A465:A466"/>
    <mergeCell ref="B465:B466"/>
    <mergeCell ref="C465:C466"/>
    <mergeCell ref="D465:D466"/>
    <mergeCell ref="A428:C428"/>
    <mergeCell ref="A430:C430"/>
    <mergeCell ref="A441:D441"/>
    <mergeCell ref="A446:B446"/>
    <mergeCell ref="A450:A451"/>
    <mergeCell ref="B450:B451"/>
    <mergeCell ref="C450:C451"/>
    <mergeCell ref="D450:D451"/>
    <mergeCell ref="A475:B475"/>
    <mergeCell ref="C475:D475"/>
    <mergeCell ref="C476:D476"/>
    <mergeCell ref="C477:D477"/>
    <mergeCell ref="A478:B478"/>
    <mergeCell ref="C478:D478"/>
    <mergeCell ref="A467:C467"/>
    <mergeCell ref="A468:D468"/>
    <mergeCell ref="A469:C469"/>
    <mergeCell ref="A472:B472"/>
    <mergeCell ref="C472:D472"/>
    <mergeCell ref="A474:B474"/>
    <mergeCell ref="C474:D474"/>
    <mergeCell ref="A482:B482"/>
    <mergeCell ref="C482:D482"/>
    <mergeCell ref="A483:B483"/>
    <mergeCell ref="C483:D483"/>
    <mergeCell ref="A484:B484"/>
    <mergeCell ref="C484:D484"/>
    <mergeCell ref="A479:B479"/>
    <mergeCell ref="C479:D479"/>
    <mergeCell ref="A480:B480"/>
    <mergeCell ref="C480:D480"/>
    <mergeCell ref="A481:B481"/>
    <mergeCell ref="C481:D481"/>
    <mergeCell ref="C488:D488"/>
    <mergeCell ref="A489:B489"/>
    <mergeCell ref="C489:D489"/>
    <mergeCell ref="A491:B491"/>
    <mergeCell ref="C491:D491"/>
    <mergeCell ref="A493:B493"/>
    <mergeCell ref="C493:D493"/>
    <mergeCell ref="A485:B485"/>
    <mergeCell ref="C485:D485"/>
    <mergeCell ref="A486:B486"/>
    <mergeCell ref="C486:D486"/>
    <mergeCell ref="A487:B487"/>
    <mergeCell ref="C487:D487"/>
    <mergeCell ref="A500:B500"/>
    <mergeCell ref="C500:D500"/>
    <mergeCell ref="C502:D502"/>
    <mergeCell ref="C504:D504"/>
    <mergeCell ref="B506:C506"/>
    <mergeCell ref="B507:C507"/>
    <mergeCell ref="A495:B495"/>
    <mergeCell ref="C495:D495"/>
    <mergeCell ref="A497:B497"/>
    <mergeCell ref="C497:D497"/>
    <mergeCell ref="A499:B499"/>
    <mergeCell ref="C499:D499"/>
    <mergeCell ref="A517:C517"/>
    <mergeCell ref="A519:C519"/>
    <mergeCell ref="A531:D531"/>
    <mergeCell ref="A536:B536"/>
    <mergeCell ref="A540:A541"/>
    <mergeCell ref="B540:B541"/>
    <mergeCell ref="C540:C541"/>
    <mergeCell ref="D540:D541"/>
    <mergeCell ref="B508:C508"/>
    <mergeCell ref="B509:C509"/>
    <mergeCell ref="B510:C510"/>
    <mergeCell ref="B511:C511"/>
    <mergeCell ref="A513:C513"/>
    <mergeCell ref="B515:C515"/>
    <mergeCell ref="A557:C557"/>
    <mergeCell ref="A558:D558"/>
    <mergeCell ref="A559:C559"/>
    <mergeCell ref="A562:B562"/>
    <mergeCell ref="C562:D562"/>
    <mergeCell ref="A564:B564"/>
    <mergeCell ref="C564:D564"/>
    <mergeCell ref="A549:C549"/>
    <mergeCell ref="A550:D550"/>
    <mergeCell ref="A555:A556"/>
    <mergeCell ref="B555:B556"/>
    <mergeCell ref="C555:C556"/>
    <mergeCell ref="D555:D556"/>
    <mergeCell ref="A569:B569"/>
    <mergeCell ref="C569:D569"/>
    <mergeCell ref="A570:B570"/>
    <mergeCell ref="C570:D570"/>
    <mergeCell ref="A571:B571"/>
    <mergeCell ref="C571:D571"/>
    <mergeCell ref="A565:B565"/>
    <mergeCell ref="C565:D565"/>
    <mergeCell ref="C566:D566"/>
    <mergeCell ref="C567:D567"/>
    <mergeCell ref="A568:B568"/>
    <mergeCell ref="C568:D568"/>
    <mergeCell ref="A575:B575"/>
    <mergeCell ref="C575:D575"/>
    <mergeCell ref="A576:B576"/>
    <mergeCell ref="C576:D576"/>
    <mergeCell ref="A577:B577"/>
    <mergeCell ref="C577:D577"/>
    <mergeCell ref="A572:B572"/>
    <mergeCell ref="C572:D572"/>
    <mergeCell ref="A573:B573"/>
    <mergeCell ref="C573:D573"/>
    <mergeCell ref="A574:B574"/>
    <mergeCell ref="C574:D574"/>
    <mergeCell ref="A585:B585"/>
    <mergeCell ref="C585:D585"/>
    <mergeCell ref="A587:B587"/>
    <mergeCell ref="C587:D587"/>
    <mergeCell ref="A589:B589"/>
    <mergeCell ref="C589:D589"/>
    <mergeCell ref="C578:D578"/>
    <mergeCell ref="A579:B579"/>
    <mergeCell ref="C579:D579"/>
    <mergeCell ref="A581:B581"/>
    <mergeCell ref="C581:D581"/>
    <mergeCell ref="A583:B583"/>
    <mergeCell ref="C583:D583"/>
    <mergeCell ref="B598:C598"/>
    <mergeCell ref="B599:C599"/>
    <mergeCell ref="B600:C600"/>
    <mergeCell ref="B601:C601"/>
    <mergeCell ref="A603:C603"/>
    <mergeCell ref="B605:C605"/>
    <mergeCell ref="A590:B590"/>
    <mergeCell ref="C590:D590"/>
    <mergeCell ref="C592:D592"/>
    <mergeCell ref="C594:D594"/>
    <mergeCell ref="B596:C596"/>
    <mergeCell ref="B597:C597"/>
    <mergeCell ref="A639:C639"/>
    <mergeCell ref="A640:D640"/>
    <mergeCell ref="A645:A646"/>
    <mergeCell ref="B645:B646"/>
    <mergeCell ref="C645:C646"/>
    <mergeCell ref="D645:D646"/>
    <mergeCell ref="A607:C607"/>
    <mergeCell ref="A609:C609"/>
    <mergeCell ref="A621:D621"/>
    <mergeCell ref="A626:B626"/>
    <mergeCell ref="A630:A631"/>
    <mergeCell ref="B630:B631"/>
    <mergeCell ref="C630:C631"/>
    <mergeCell ref="D630:D631"/>
    <mergeCell ref="A655:B655"/>
    <mergeCell ref="C655:D655"/>
    <mergeCell ref="C656:D656"/>
    <mergeCell ref="C657:D657"/>
    <mergeCell ref="A658:B658"/>
    <mergeCell ref="C658:D658"/>
    <mergeCell ref="A647:C647"/>
    <mergeCell ref="A648:D648"/>
    <mergeCell ref="A649:C649"/>
    <mergeCell ref="A652:B652"/>
    <mergeCell ref="C652:D652"/>
    <mergeCell ref="A654:B654"/>
    <mergeCell ref="C654:D654"/>
    <mergeCell ref="A662:B662"/>
    <mergeCell ref="C662:D662"/>
    <mergeCell ref="A663:B663"/>
    <mergeCell ref="C663:D663"/>
    <mergeCell ref="A664:B664"/>
    <mergeCell ref="C664:D664"/>
    <mergeCell ref="A659:B659"/>
    <mergeCell ref="C659:D659"/>
    <mergeCell ref="A660:B660"/>
    <mergeCell ref="C660:D660"/>
    <mergeCell ref="A661:B661"/>
    <mergeCell ref="C661:D661"/>
    <mergeCell ref="C668:D668"/>
    <mergeCell ref="A669:B669"/>
    <mergeCell ref="C669:D669"/>
    <mergeCell ref="A671:B671"/>
    <mergeCell ref="C671:D671"/>
    <mergeCell ref="A673:B673"/>
    <mergeCell ref="C673:D673"/>
    <mergeCell ref="A665:B665"/>
    <mergeCell ref="C665:D665"/>
    <mergeCell ref="A666:B666"/>
    <mergeCell ref="C666:D666"/>
    <mergeCell ref="A667:B667"/>
    <mergeCell ref="C667:D667"/>
    <mergeCell ref="A680:B680"/>
    <mergeCell ref="C680:D680"/>
    <mergeCell ref="C682:D682"/>
    <mergeCell ref="C684:D684"/>
    <mergeCell ref="B686:C686"/>
    <mergeCell ref="B687:C687"/>
    <mergeCell ref="A675:B675"/>
    <mergeCell ref="C675:D675"/>
    <mergeCell ref="A677:B677"/>
    <mergeCell ref="C677:D677"/>
    <mergeCell ref="A679:B679"/>
    <mergeCell ref="C679:D679"/>
    <mergeCell ref="A697:C697"/>
    <mergeCell ref="A699:C699"/>
    <mergeCell ref="A710:D710"/>
    <mergeCell ref="A715:B715"/>
    <mergeCell ref="A719:A720"/>
    <mergeCell ref="B719:B720"/>
    <mergeCell ref="C719:C720"/>
    <mergeCell ref="D719:D720"/>
    <mergeCell ref="B688:C688"/>
    <mergeCell ref="B689:C689"/>
    <mergeCell ref="B690:C690"/>
    <mergeCell ref="B691:C691"/>
    <mergeCell ref="A693:C693"/>
    <mergeCell ref="B695:C695"/>
    <mergeCell ref="A736:C736"/>
    <mergeCell ref="A737:D737"/>
    <mergeCell ref="A738:C738"/>
    <mergeCell ref="A741:B741"/>
    <mergeCell ref="C741:D741"/>
    <mergeCell ref="A743:B743"/>
    <mergeCell ref="C743:D743"/>
    <mergeCell ref="A728:C728"/>
    <mergeCell ref="A729:D729"/>
    <mergeCell ref="A734:A735"/>
    <mergeCell ref="B734:B735"/>
    <mergeCell ref="C734:C735"/>
    <mergeCell ref="D734:D735"/>
    <mergeCell ref="A748:B748"/>
    <mergeCell ref="C748:D748"/>
    <mergeCell ref="A749:B749"/>
    <mergeCell ref="C749:D749"/>
    <mergeCell ref="A750:B750"/>
    <mergeCell ref="C750:D750"/>
    <mergeCell ref="A744:B744"/>
    <mergeCell ref="C744:D744"/>
    <mergeCell ref="C745:D745"/>
    <mergeCell ref="C746:D746"/>
    <mergeCell ref="A747:B747"/>
    <mergeCell ref="C747:D747"/>
    <mergeCell ref="A754:B754"/>
    <mergeCell ref="C754:D754"/>
    <mergeCell ref="A755:B755"/>
    <mergeCell ref="C755:D755"/>
    <mergeCell ref="A756:B756"/>
    <mergeCell ref="C756:D756"/>
    <mergeCell ref="A751:B751"/>
    <mergeCell ref="C751:D751"/>
    <mergeCell ref="A752:B752"/>
    <mergeCell ref="C752:D752"/>
    <mergeCell ref="A753:B753"/>
    <mergeCell ref="C753:D753"/>
    <mergeCell ref="A764:B764"/>
    <mergeCell ref="C764:D764"/>
    <mergeCell ref="A766:B766"/>
    <mergeCell ref="C766:D766"/>
    <mergeCell ref="A768:B768"/>
    <mergeCell ref="C768:D768"/>
    <mergeCell ref="C757:D757"/>
    <mergeCell ref="A758:B758"/>
    <mergeCell ref="C758:D758"/>
    <mergeCell ref="A760:B760"/>
    <mergeCell ref="C760:D760"/>
    <mergeCell ref="A762:B762"/>
    <mergeCell ref="C762:D762"/>
    <mergeCell ref="B777:C777"/>
    <mergeCell ref="B778:C778"/>
    <mergeCell ref="B779:C779"/>
    <mergeCell ref="B780:C780"/>
    <mergeCell ref="A782:C782"/>
    <mergeCell ref="B784:C784"/>
    <mergeCell ref="A769:B769"/>
    <mergeCell ref="C769:D769"/>
    <mergeCell ref="C771:D771"/>
    <mergeCell ref="C773:D773"/>
    <mergeCell ref="B775:C775"/>
    <mergeCell ref="B776:C776"/>
    <mergeCell ref="A818:C818"/>
    <mergeCell ref="A819:D819"/>
    <mergeCell ref="A824:A825"/>
    <mergeCell ref="B824:B825"/>
    <mergeCell ref="C824:C825"/>
    <mergeCell ref="D824:D825"/>
    <mergeCell ref="A786:C786"/>
    <mergeCell ref="A788:C788"/>
    <mergeCell ref="A800:D800"/>
    <mergeCell ref="A805:B805"/>
    <mergeCell ref="A809:A810"/>
    <mergeCell ref="B809:B810"/>
    <mergeCell ref="C809:C810"/>
    <mergeCell ref="D809:D810"/>
    <mergeCell ref="C832:D832"/>
    <mergeCell ref="C833:D833"/>
    <mergeCell ref="A834:B834"/>
    <mergeCell ref="C834:D834"/>
    <mergeCell ref="A835:B835"/>
    <mergeCell ref="C835:D835"/>
    <mergeCell ref="A826:C826"/>
    <mergeCell ref="A828:B828"/>
    <mergeCell ref="C828:D828"/>
    <mergeCell ref="A830:B830"/>
    <mergeCell ref="C830:D830"/>
    <mergeCell ref="A831:B831"/>
    <mergeCell ref="C831:D831"/>
    <mergeCell ref="A840:B840"/>
    <mergeCell ref="C840:D840"/>
    <mergeCell ref="A841:B841"/>
    <mergeCell ref="C841:D841"/>
    <mergeCell ref="A836:B836"/>
    <mergeCell ref="C836:D836"/>
    <mergeCell ref="A837:B837"/>
    <mergeCell ref="C837:D837"/>
    <mergeCell ref="A838:B838"/>
    <mergeCell ref="C838:D838"/>
    <mergeCell ref="A839:B839"/>
    <mergeCell ref="C839:D839"/>
    <mergeCell ref="A875:C875"/>
    <mergeCell ref="C858:D858"/>
    <mergeCell ref="C860:D860"/>
    <mergeCell ref="B862:C862"/>
    <mergeCell ref="B863:C863"/>
    <mergeCell ref="B864:C864"/>
    <mergeCell ref="B865:C865"/>
    <mergeCell ref="A853:B853"/>
    <mergeCell ref="C853:D853"/>
    <mergeCell ref="A855:B855"/>
    <mergeCell ref="C855:D855"/>
    <mergeCell ref="A856:B856"/>
    <mergeCell ref="C856:D856"/>
    <mergeCell ref="B866:C866"/>
    <mergeCell ref="B867:C867"/>
    <mergeCell ref="A869:C869"/>
    <mergeCell ref="B871:C871"/>
    <mergeCell ref="A873:C873"/>
    <mergeCell ref="A847:B847"/>
    <mergeCell ref="C847:D847"/>
    <mergeCell ref="A849:B849"/>
    <mergeCell ref="C849:D849"/>
    <mergeCell ref="A851:B851"/>
    <mergeCell ref="C851:D851"/>
    <mergeCell ref="A842:B842"/>
    <mergeCell ref="C842:D842"/>
    <mergeCell ref="A843:B843"/>
    <mergeCell ref="C843:D843"/>
    <mergeCell ref="C844:D844"/>
    <mergeCell ref="A845:B845"/>
    <mergeCell ref="C845:D845"/>
  </mergeCells>
  <pageMargins left="0.7" right="0.7" top="0.75" bottom="0.75" header="0.51180555555555496" footer="0.51180555555555496"/>
  <pageSetup paperSize="9" firstPageNumber="0"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Template/>
  <TotalTime>329</TotalTime>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Referencia de datos</vt:lpstr>
      <vt:lpstr>Calculo de los desperdicios</vt:lpstr>
      <vt:lpstr>Amortizaciones y monotributo</vt:lpstr>
      <vt:lpstr>1. Manzana - cto uni</vt:lpstr>
      <vt:lpstr>2. Durazno - cto uni</vt:lpstr>
      <vt:lpstr>3. Pera - cto uni</vt:lpstr>
      <vt:lpstr>4. Frutilla - cto uni</vt:lpstr>
      <vt:lpstr>5. Frambuesa - cto uni</vt:lpstr>
      <vt:lpstr>6. Higo - cto uni</vt:lpstr>
      <vt:lpstr>7. Arándanos - cto uni</vt:lpstr>
      <vt:lpstr>8. Ciruela - cto uni</vt:lpstr>
      <vt:lpstr>Analisis Cont MG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dc:description/>
  <cp:lastModifiedBy>Milton</cp:lastModifiedBy>
  <cp:revision>84</cp:revision>
  <cp:lastPrinted>2022-11-17T21:19:19Z</cp:lastPrinted>
  <dcterms:created xsi:type="dcterms:W3CDTF">2022-07-13T00:16:37Z</dcterms:created>
  <dcterms:modified xsi:type="dcterms:W3CDTF">2023-05-09T19:20:37Z</dcterms:modified>
  <dc:language>es-AR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